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0730" windowHeight="9195" activeTab="6"/>
  </bookViews>
  <sheets>
    <sheet name="Inicio" sheetId="8" r:id="rId1"/>
    <sheet name="CONTAR SI" sheetId="2" r:id="rId2"/>
    <sheet name="Ejercicios 1" sheetId="3" r:id="rId3"/>
    <sheet name="Tabla usuarios" sheetId="4" r:id="rId4"/>
    <sheet name="Tabla llamadas telefonicas" sheetId="5" r:id="rId5"/>
    <sheet name="CONTAR SI CONJ" sheetId="6" r:id="rId6"/>
    <sheet name="Ejercicios 2" sheetId="7" r:id="rId7"/>
  </sheets>
  <externalReferences>
    <externalReference r:id="rId8"/>
  </externalReferences>
  <definedNames>
    <definedName name="__f" hidden="1">3</definedName>
    <definedName name="_f" hidden="1">3</definedName>
    <definedName name="_xlnm._FilterDatabase" localSheetId="4" hidden="1">'Tabla llamadas telefonicas'!$A$1:$H$1001</definedName>
    <definedName name="_xlnm._FilterDatabase" localSheetId="3" hidden="1">'Tabla usuarios'!$A$1:$F$154</definedName>
    <definedName name="_Key1" hidden="1">[1]Atenciones!#REF!</definedName>
    <definedName name="_Order1" hidden="1">255</definedName>
    <definedName name="a" hidden="1">[1]Atenciones!#REF!</definedName>
    <definedName name="anscount" hidden="1">2</definedName>
    <definedName name="ff" hidden="1">2</definedName>
    <definedName name="limcount" hidden="1">3</definedName>
    <definedName name="lopu" hidden="1">2</definedName>
    <definedName name="lplp" hidden="1">3</definedName>
    <definedName name="nuevo" hidden="1">2</definedName>
    <definedName name="sencount" hidden="1">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7" l="1"/>
  <c r="C7" i="7"/>
  <c r="L28" i="6"/>
  <c r="L22" i="6"/>
  <c r="L14" i="6"/>
  <c r="C26" i="3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2" i="4"/>
  <c r="C15" i="3"/>
  <c r="C10" i="3"/>
  <c r="E10" i="3"/>
  <c r="C6" i="3"/>
  <c r="H70" i="2"/>
  <c r="J68" i="2"/>
  <c r="H68" i="2"/>
  <c r="G60" i="2"/>
  <c r="G57" i="2"/>
  <c r="G58" i="2"/>
  <c r="G59" i="2"/>
  <c r="G61" i="2"/>
  <c r="G56" i="2"/>
  <c r="H52" i="2"/>
  <c r="E40" i="2"/>
  <c r="I27" i="2"/>
  <c r="H24" i="2"/>
  <c r="G19" i="2"/>
  <c r="I17" i="2"/>
  <c r="H15" i="2"/>
  <c r="H13" i="2"/>
  <c r="G11" i="2"/>
  <c r="G9" i="2"/>
  <c r="G7" i="2"/>
  <c r="H1001" i="5" l="1"/>
  <c r="F1001" i="5"/>
  <c r="H1000" i="5"/>
  <c r="F1000" i="5"/>
  <c r="H999" i="5"/>
  <c r="F999" i="5"/>
  <c r="H998" i="5"/>
  <c r="F998" i="5"/>
  <c r="H997" i="5"/>
  <c r="F997" i="5"/>
  <c r="H996" i="5"/>
  <c r="F996" i="5"/>
  <c r="H995" i="5"/>
  <c r="F995" i="5"/>
  <c r="H994" i="5"/>
  <c r="F994" i="5"/>
  <c r="H993" i="5"/>
  <c r="F993" i="5"/>
  <c r="H992" i="5"/>
  <c r="F992" i="5"/>
  <c r="H991" i="5"/>
  <c r="F991" i="5"/>
  <c r="H990" i="5"/>
  <c r="F990" i="5"/>
  <c r="H989" i="5"/>
  <c r="F989" i="5"/>
  <c r="H988" i="5"/>
  <c r="F988" i="5"/>
  <c r="H987" i="5"/>
  <c r="F987" i="5"/>
  <c r="H986" i="5"/>
  <c r="F986" i="5"/>
  <c r="H985" i="5"/>
  <c r="F985" i="5"/>
  <c r="H984" i="5"/>
  <c r="F984" i="5"/>
  <c r="H983" i="5"/>
  <c r="F983" i="5"/>
  <c r="H982" i="5"/>
  <c r="F982" i="5"/>
  <c r="H981" i="5"/>
  <c r="F981" i="5"/>
  <c r="H980" i="5"/>
  <c r="F980" i="5"/>
  <c r="H979" i="5"/>
  <c r="F979" i="5"/>
  <c r="H978" i="5"/>
  <c r="F978" i="5"/>
  <c r="H977" i="5"/>
  <c r="F977" i="5"/>
  <c r="H976" i="5"/>
  <c r="F976" i="5"/>
  <c r="H975" i="5"/>
  <c r="F975" i="5"/>
  <c r="H974" i="5"/>
  <c r="F974" i="5"/>
  <c r="H973" i="5"/>
  <c r="F973" i="5"/>
  <c r="H972" i="5"/>
  <c r="F972" i="5"/>
  <c r="H971" i="5"/>
  <c r="F971" i="5"/>
  <c r="H970" i="5"/>
  <c r="F970" i="5"/>
  <c r="H969" i="5"/>
  <c r="F969" i="5"/>
  <c r="H968" i="5"/>
  <c r="F968" i="5"/>
  <c r="H967" i="5"/>
  <c r="F967" i="5"/>
  <c r="H966" i="5"/>
  <c r="F966" i="5"/>
  <c r="H965" i="5"/>
  <c r="F965" i="5"/>
  <c r="H964" i="5"/>
  <c r="F964" i="5"/>
  <c r="H963" i="5"/>
  <c r="F963" i="5"/>
  <c r="H962" i="5"/>
  <c r="F962" i="5"/>
  <c r="H961" i="5"/>
  <c r="F961" i="5"/>
  <c r="H960" i="5"/>
  <c r="F960" i="5"/>
  <c r="H959" i="5"/>
  <c r="F959" i="5"/>
  <c r="H958" i="5"/>
  <c r="F958" i="5"/>
  <c r="H957" i="5"/>
  <c r="F957" i="5"/>
  <c r="H956" i="5"/>
  <c r="F956" i="5"/>
  <c r="H955" i="5"/>
  <c r="F955" i="5"/>
  <c r="H954" i="5"/>
  <c r="F954" i="5"/>
  <c r="H953" i="5"/>
  <c r="F953" i="5"/>
  <c r="H952" i="5"/>
  <c r="F952" i="5"/>
  <c r="H951" i="5"/>
  <c r="F951" i="5"/>
  <c r="H950" i="5"/>
  <c r="F950" i="5"/>
  <c r="H949" i="5"/>
  <c r="F949" i="5"/>
  <c r="H948" i="5"/>
  <c r="F948" i="5"/>
  <c r="H947" i="5"/>
  <c r="F947" i="5"/>
  <c r="H946" i="5"/>
  <c r="F946" i="5"/>
  <c r="H945" i="5"/>
  <c r="F945" i="5"/>
  <c r="H944" i="5"/>
  <c r="F944" i="5"/>
  <c r="H943" i="5"/>
  <c r="F943" i="5"/>
  <c r="H942" i="5"/>
  <c r="F942" i="5"/>
  <c r="H941" i="5"/>
  <c r="F941" i="5"/>
  <c r="H940" i="5"/>
  <c r="F940" i="5"/>
  <c r="H939" i="5"/>
  <c r="F939" i="5"/>
  <c r="H938" i="5"/>
  <c r="F938" i="5"/>
  <c r="H937" i="5"/>
  <c r="F937" i="5"/>
  <c r="H936" i="5"/>
  <c r="F936" i="5"/>
  <c r="H935" i="5"/>
  <c r="F935" i="5"/>
  <c r="H934" i="5"/>
  <c r="F934" i="5"/>
  <c r="H933" i="5"/>
  <c r="F933" i="5"/>
  <c r="H932" i="5"/>
  <c r="F932" i="5"/>
  <c r="H931" i="5"/>
  <c r="F931" i="5"/>
  <c r="H930" i="5"/>
  <c r="F930" i="5"/>
  <c r="H929" i="5"/>
  <c r="F929" i="5"/>
  <c r="H928" i="5"/>
  <c r="F928" i="5"/>
  <c r="H927" i="5"/>
  <c r="F927" i="5"/>
  <c r="H926" i="5"/>
  <c r="F926" i="5"/>
  <c r="H925" i="5"/>
  <c r="F925" i="5"/>
  <c r="H924" i="5"/>
  <c r="F924" i="5"/>
  <c r="H923" i="5"/>
  <c r="F923" i="5"/>
  <c r="H922" i="5"/>
  <c r="F922" i="5"/>
  <c r="H921" i="5"/>
  <c r="F921" i="5"/>
  <c r="H920" i="5"/>
  <c r="F920" i="5"/>
  <c r="H919" i="5"/>
  <c r="F919" i="5"/>
  <c r="H918" i="5"/>
  <c r="F918" i="5"/>
  <c r="H917" i="5"/>
  <c r="F917" i="5"/>
  <c r="H916" i="5"/>
  <c r="F916" i="5"/>
  <c r="H915" i="5"/>
  <c r="F915" i="5"/>
  <c r="H914" i="5"/>
  <c r="F914" i="5"/>
  <c r="H913" i="5"/>
  <c r="F913" i="5"/>
  <c r="H912" i="5"/>
  <c r="F912" i="5"/>
  <c r="H911" i="5"/>
  <c r="F911" i="5"/>
  <c r="H910" i="5"/>
  <c r="F910" i="5"/>
  <c r="H909" i="5"/>
  <c r="F909" i="5"/>
  <c r="H908" i="5"/>
  <c r="F908" i="5"/>
  <c r="H907" i="5"/>
  <c r="F907" i="5"/>
  <c r="H906" i="5"/>
  <c r="F906" i="5"/>
  <c r="H905" i="5"/>
  <c r="F905" i="5"/>
  <c r="H904" i="5"/>
  <c r="F904" i="5"/>
  <c r="H903" i="5"/>
  <c r="F903" i="5"/>
  <c r="H902" i="5"/>
  <c r="F902" i="5"/>
  <c r="H901" i="5"/>
  <c r="F901" i="5"/>
  <c r="H900" i="5"/>
  <c r="F900" i="5"/>
  <c r="H899" i="5"/>
  <c r="F899" i="5"/>
  <c r="H898" i="5"/>
  <c r="F898" i="5"/>
  <c r="H897" i="5"/>
  <c r="F897" i="5"/>
  <c r="H896" i="5"/>
  <c r="F896" i="5"/>
  <c r="H895" i="5"/>
  <c r="F895" i="5"/>
  <c r="H894" i="5"/>
  <c r="F894" i="5"/>
  <c r="H893" i="5"/>
  <c r="F893" i="5"/>
  <c r="H892" i="5"/>
  <c r="F892" i="5"/>
  <c r="H891" i="5"/>
  <c r="F891" i="5"/>
  <c r="H890" i="5"/>
  <c r="F890" i="5"/>
  <c r="H889" i="5"/>
  <c r="F889" i="5"/>
  <c r="H888" i="5"/>
  <c r="F888" i="5"/>
  <c r="H887" i="5"/>
  <c r="F887" i="5"/>
  <c r="H886" i="5"/>
  <c r="F886" i="5"/>
  <c r="H885" i="5"/>
  <c r="F885" i="5"/>
  <c r="H884" i="5"/>
  <c r="F884" i="5"/>
  <c r="H883" i="5"/>
  <c r="F883" i="5"/>
  <c r="H882" i="5"/>
  <c r="F882" i="5"/>
  <c r="H881" i="5"/>
  <c r="F881" i="5"/>
  <c r="H880" i="5"/>
  <c r="F880" i="5"/>
  <c r="H879" i="5"/>
  <c r="F879" i="5"/>
  <c r="H878" i="5"/>
  <c r="F878" i="5"/>
  <c r="H877" i="5"/>
  <c r="F877" i="5"/>
  <c r="H876" i="5"/>
  <c r="F876" i="5"/>
  <c r="H875" i="5"/>
  <c r="F875" i="5"/>
  <c r="H874" i="5"/>
  <c r="F874" i="5"/>
  <c r="H873" i="5"/>
  <c r="F873" i="5"/>
  <c r="H872" i="5"/>
  <c r="F872" i="5"/>
  <c r="H871" i="5"/>
  <c r="F871" i="5"/>
  <c r="H870" i="5"/>
  <c r="F870" i="5"/>
  <c r="H869" i="5"/>
  <c r="F869" i="5"/>
  <c r="H868" i="5"/>
  <c r="F868" i="5"/>
  <c r="H867" i="5"/>
  <c r="F867" i="5"/>
  <c r="H866" i="5"/>
  <c r="F866" i="5"/>
  <c r="H865" i="5"/>
  <c r="F865" i="5"/>
  <c r="H864" i="5"/>
  <c r="F864" i="5"/>
  <c r="H863" i="5"/>
  <c r="F863" i="5"/>
  <c r="H862" i="5"/>
  <c r="F862" i="5"/>
  <c r="H861" i="5"/>
  <c r="F861" i="5"/>
  <c r="H860" i="5"/>
  <c r="F860" i="5"/>
  <c r="H859" i="5"/>
  <c r="F859" i="5"/>
  <c r="H858" i="5"/>
  <c r="F858" i="5"/>
  <c r="H857" i="5"/>
  <c r="F857" i="5"/>
  <c r="H856" i="5"/>
  <c r="F856" i="5"/>
  <c r="H855" i="5"/>
  <c r="F855" i="5"/>
  <c r="H854" i="5"/>
  <c r="F854" i="5"/>
  <c r="H853" i="5"/>
  <c r="F853" i="5"/>
  <c r="H852" i="5"/>
  <c r="F852" i="5"/>
  <c r="H851" i="5"/>
  <c r="F851" i="5"/>
  <c r="H850" i="5"/>
  <c r="F850" i="5"/>
  <c r="H849" i="5"/>
  <c r="F849" i="5"/>
  <c r="H848" i="5"/>
  <c r="F848" i="5"/>
  <c r="H847" i="5"/>
  <c r="F847" i="5"/>
  <c r="H846" i="5"/>
  <c r="F846" i="5"/>
  <c r="H845" i="5"/>
  <c r="F845" i="5"/>
  <c r="H844" i="5"/>
  <c r="F844" i="5"/>
  <c r="H843" i="5"/>
  <c r="F843" i="5"/>
  <c r="H842" i="5"/>
  <c r="F842" i="5"/>
  <c r="H841" i="5"/>
  <c r="F841" i="5"/>
  <c r="H840" i="5"/>
  <c r="F840" i="5"/>
  <c r="H839" i="5"/>
  <c r="F839" i="5"/>
  <c r="H838" i="5"/>
  <c r="F838" i="5"/>
  <c r="H837" i="5"/>
  <c r="F837" i="5"/>
  <c r="H836" i="5"/>
  <c r="F836" i="5"/>
  <c r="H835" i="5"/>
  <c r="F835" i="5"/>
  <c r="H834" i="5"/>
  <c r="F834" i="5"/>
  <c r="H833" i="5"/>
  <c r="F833" i="5"/>
  <c r="H832" i="5"/>
  <c r="F832" i="5"/>
  <c r="H831" i="5"/>
  <c r="F831" i="5"/>
  <c r="H830" i="5"/>
  <c r="F830" i="5"/>
  <c r="H829" i="5"/>
  <c r="F829" i="5"/>
  <c r="H828" i="5"/>
  <c r="F828" i="5"/>
  <c r="H827" i="5"/>
  <c r="F827" i="5"/>
  <c r="H826" i="5"/>
  <c r="F826" i="5"/>
  <c r="H825" i="5"/>
  <c r="F825" i="5"/>
  <c r="H824" i="5"/>
  <c r="F824" i="5"/>
  <c r="H823" i="5"/>
  <c r="F823" i="5"/>
  <c r="H822" i="5"/>
  <c r="F822" i="5"/>
  <c r="H821" i="5"/>
  <c r="F821" i="5"/>
  <c r="H820" i="5"/>
  <c r="F820" i="5"/>
  <c r="H819" i="5"/>
  <c r="F819" i="5"/>
  <c r="H818" i="5"/>
  <c r="F818" i="5"/>
  <c r="H817" i="5"/>
  <c r="F817" i="5"/>
  <c r="H816" i="5"/>
  <c r="F816" i="5"/>
  <c r="H815" i="5"/>
  <c r="F815" i="5"/>
  <c r="H814" i="5"/>
  <c r="F814" i="5"/>
  <c r="H813" i="5"/>
  <c r="F813" i="5"/>
  <c r="H812" i="5"/>
  <c r="F812" i="5"/>
  <c r="H811" i="5"/>
  <c r="F811" i="5"/>
  <c r="H810" i="5"/>
  <c r="F810" i="5"/>
  <c r="H809" i="5"/>
  <c r="F809" i="5"/>
  <c r="H808" i="5"/>
  <c r="F808" i="5"/>
  <c r="H807" i="5"/>
  <c r="F807" i="5"/>
  <c r="H806" i="5"/>
  <c r="F806" i="5"/>
  <c r="H805" i="5"/>
  <c r="F805" i="5"/>
  <c r="H804" i="5"/>
  <c r="F804" i="5"/>
  <c r="H803" i="5"/>
  <c r="F803" i="5"/>
  <c r="H802" i="5"/>
  <c r="F802" i="5"/>
  <c r="H801" i="5"/>
  <c r="F801" i="5"/>
  <c r="H800" i="5"/>
  <c r="F800" i="5"/>
  <c r="H799" i="5"/>
  <c r="F799" i="5"/>
  <c r="H798" i="5"/>
  <c r="F798" i="5"/>
  <c r="H797" i="5"/>
  <c r="F797" i="5"/>
  <c r="H796" i="5"/>
  <c r="F796" i="5"/>
  <c r="H795" i="5"/>
  <c r="F795" i="5"/>
  <c r="H794" i="5"/>
  <c r="F794" i="5"/>
  <c r="H793" i="5"/>
  <c r="F793" i="5"/>
  <c r="H792" i="5"/>
  <c r="F792" i="5"/>
  <c r="H791" i="5"/>
  <c r="F791" i="5"/>
  <c r="H790" i="5"/>
  <c r="F790" i="5"/>
  <c r="H789" i="5"/>
  <c r="F789" i="5"/>
  <c r="H788" i="5"/>
  <c r="F788" i="5"/>
  <c r="H787" i="5"/>
  <c r="F787" i="5"/>
  <c r="H786" i="5"/>
  <c r="F786" i="5"/>
  <c r="H785" i="5"/>
  <c r="F785" i="5"/>
  <c r="H784" i="5"/>
  <c r="F784" i="5"/>
  <c r="H783" i="5"/>
  <c r="F783" i="5"/>
  <c r="H782" i="5"/>
  <c r="F782" i="5"/>
  <c r="H781" i="5"/>
  <c r="F781" i="5"/>
  <c r="H780" i="5"/>
  <c r="F780" i="5"/>
  <c r="H779" i="5"/>
  <c r="F779" i="5"/>
  <c r="H778" i="5"/>
  <c r="F778" i="5"/>
  <c r="H777" i="5"/>
  <c r="F777" i="5"/>
  <c r="H776" i="5"/>
  <c r="F776" i="5"/>
  <c r="H775" i="5"/>
  <c r="F775" i="5"/>
  <c r="H774" i="5"/>
  <c r="F774" i="5"/>
  <c r="H773" i="5"/>
  <c r="F773" i="5"/>
  <c r="H772" i="5"/>
  <c r="F772" i="5"/>
  <c r="H771" i="5"/>
  <c r="F771" i="5"/>
  <c r="H770" i="5"/>
  <c r="F770" i="5"/>
  <c r="H769" i="5"/>
  <c r="F769" i="5"/>
  <c r="H768" i="5"/>
  <c r="F768" i="5"/>
  <c r="H767" i="5"/>
  <c r="F767" i="5"/>
  <c r="H766" i="5"/>
  <c r="F766" i="5"/>
  <c r="H765" i="5"/>
  <c r="F765" i="5"/>
  <c r="H764" i="5"/>
  <c r="F764" i="5"/>
  <c r="H763" i="5"/>
  <c r="F763" i="5"/>
  <c r="H762" i="5"/>
  <c r="F762" i="5"/>
  <c r="H761" i="5"/>
  <c r="F761" i="5"/>
  <c r="H760" i="5"/>
  <c r="F760" i="5"/>
  <c r="H759" i="5"/>
  <c r="F759" i="5"/>
  <c r="H758" i="5"/>
  <c r="F758" i="5"/>
  <c r="H757" i="5"/>
  <c r="F757" i="5"/>
  <c r="H756" i="5"/>
  <c r="F756" i="5"/>
  <c r="H755" i="5"/>
  <c r="F755" i="5"/>
  <c r="H754" i="5"/>
  <c r="F754" i="5"/>
  <c r="H753" i="5"/>
  <c r="F753" i="5"/>
  <c r="H752" i="5"/>
  <c r="F752" i="5"/>
  <c r="H751" i="5"/>
  <c r="F751" i="5"/>
  <c r="H750" i="5"/>
  <c r="F750" i="5"/>
  <c r="H749" i="5"/>
  <c r="F749" i="5"/>
  <c r="H748" i="5"/>
  <c r="F748" i="5"/>
  <c r="H747" i="5"/>
  <c r="F747" i="5"/>
  <c r="H746" i="5"/>
  <c r="F746" i="5"/>
  <c r="H745" i="5"/>
  <c r="F745" i="5"/>
  <c r="H744" i="5"/>
  <c r="F744" i="5"/>
  <c r="H743" i="5"/>
  <c r="F743" i="5"/>
  <c r="H742" i="5"/>
  <c r="F742" i="5"/>
  <c r="H741" i="5"/>
  <c r="F741" i="5"/>
  <c r="H740" i="5"/>
  <c r="F740" i="5"/>
  <c r="H739" i="5"/>
  <c r="F739" i="5"/>
  <c r="H738" i="5"/>
  <c r="F738" i="5"/>
  <c r="H737" i="5"/>
  <c r="F737" i="5"/>
  <c r="H736" i="5"/>
  <c r="F736" i="5"/>
  <c r="H735" i="5"/>
  <c r="F735" i="5"/>
  <c r="H734" i="5"/>
  <c r="F734" i="5"/>
  <c r="H733" i="5"/>
  <c r="F733" i="5"/>
  <c r="H732" i="5"/>
  <c r="F732" i="5"/>
  <c r="H731" i="5"/>
  <c r="F731" i="5"/>
  <c r="H730" i="5"/>
  <c r="F730" i="5"/>
  <c r="H729" i="5"/>
  <c r="F729" i="5"/>
  <c r="H728" i="5"/>
  <c r="F728" i="5"/>
  <c r="H727" i="5"/>
  <c r="F727" i="5"/>
  <c r="H726" i="5"/>
  <c r="F726" i="5"/>
  <c r="H725" i="5"/>
  <c r="F725" i="5"/>
  <c r="H724" i="5"/>
  <c r="F724" i="5"/>
  <c r="H723" i="5"/>
  <c r="F723" i="5"/>
  <c r="H722" i="5"/>
  <c r="F722" i="5"/>
  <c r="H721" i="5"/>
  <c r="F721" i="5"/>
  <c r="H720" i="5"/>
  <c r="F720" i="5"/>
  <c r="H719" i="5"/>
  <c r="F719" i="5"/>
  <c r="H718" i="5"/>
  <c r="F718" i="5"/>
  <c r="H717" i="5"/>
  <c r="F717" i="5"/>
  <c r="H716" i="5"/>
  <c r="F716" i="5"/>
  <c r="H715" i="5"/>
  <c r="F715" i="5"/>
  <c r="H714" i="5"/>
  <c r="F714" i="5"/>
  <c r="H713" i="5"/>
  <c r="F713" i="5"/>
  <c r="H712" i="5"/>
  <c r="F712" i="5"/>
  <c r="H711" i="5"/>
  <c r="F711" i="5"/>
  <c r="H710" i="5"/>
  <c r="F710" i="5"/>
  <c r="H709" i="5"/>
  <c r="F709" i="5"/>
  <c r="H708" i="5"/>
  <c r="F708" i="5"/>
  <c r="H707" i="5"/>
  <c r="F707" i="5"/>
  <c r="H706" i="5"/>
  <c r="F706" i="5"/>
  <c r="H705" i="5"/>
  <c r="F705" i="5"/>
  <c r="H704" i="5"/>
  <c r="F704" i="5"/>
  <c r="H703" i="5"/>
  <c r="F703" i="5"/>
  <c r="H702" i="5"/>
  <c r="F702" i="5"/>
  <c r="H701" i="5"/>
  <c r="F701" i="5"/>
  <c r="H700" i="5"/>
  <c r="F700" i="5"/>
  <c r="H699" i="5"/>
  <c r="F699" i="5"/>
  <c r="H698" i="5"/>
  <c r="F698" i="5"/>
  <c r="H697" i="5"/>
  <c r="F697" i="5"/>
  <c r="H696" i="5"/>
  <c r="F696" i="5"/>
  <c r="H695" i="5"/>
  <c r="F695" i="5"/>
  <c r="H694" i="5"/>
  <c r="F694" i="5"/>
  <c r="H693" i="5"/>
  <c r="F693" i="5"/>
  <c r="H692" i="5"/>
  <c r="F692" i="5"/>
  <c r="H691" i="5"/>
  <c r="F691" i="5"/>
  <c r="H690" i="5"/>
  <c r="F690" i="5"/>
  <c r="H689" i="5"/>
  <c r="F689" i="5"/>
  <c r="H688" i="5"/>
  <c r="F688" i="5"/>
  <c r="H687" i="5"/>
  <c r="F687" i="5"/>
  <c r="H686" i="5"/>
  <c r="F686" i="5"/>
  <c r="H685" i="5"/>
  <c r="F685" i="5"/>
  <c r="H684" i="5"/>
  <c r="F684" i="5"/>
  <c r="H683" i="5"/>
  <c r="F683" i="5"/>
  <c r="H682" i="5"/>
  <c r="F682" i="5"/>
  <c r="H681" i="5"/>
  <c r="F681" i="5"/>
  <c r="H680" i="5"/>
  <c r="F680" i="5"/>
  <c r="H679" i="5"/>
  <c r="F679" i="5"/>
  <c r="H678" i="5"/>
  <c r="F678" i="5"/>
  <c r="H677" i="5"/>
  <c r="F677" i="5"/>
  <c r="H676" i="5"/>
  <c r="F676" i="5"/>
  <c r="H675" i="5"/>
  <c r="F675" i="5"/>
  <c r="H674" i="5"/>
  <c r="F674" i="5"/>
  <c r="H673" i="5"/>
  <c r="F673" i="5"/>
  <c r="H672" i="5"/>
  <c r="F672" i="5"/>
  <c r="H671" i="5"/>
  <c r="F671" i="5"/>
  <c r="H670" i="5"/>
  <c r="F670" i="5"/>
  <c r="H669" i="5"/>
  <c r="F669" i="5"/>
  <c r="H668" i="5"/>
  <c r="F668" i="5"/>
  <c r="H667" i="5"/>
  <c r="F667" i="5"/>
  <c r="H666" i="5"/>
  <c r="F666" i="5"/>
  <c r="H665" i="5"/>
  <c r="F665" i="5"/>
  <c r="H664" i="5"/>
  <c r="F664" i="5"/>
  <c r="H663" i="5"/>
  <c r="F663" i="5"/>
  <c r="H662" i="5"/>
  <c r="F662" i="5"/>
  <c r="H661" i="5"/>
  <c r="F661" i="5"/>
  <c r="H660" i="5"/>
  <c r="F660" i="5"/>
  <c r="H659" i="5"/>
  <c r="F659" i="5"/>
  <c r="H658" i="5"/>
  <c r="F658" i="5"/>
  <c r="H657" i="5"/>
  <c r="F657" i="5"/>
  <c r="H656" i="5"/>
  <c r="F656" i="5"/>
  <c r="H655" i="5"/>
  <c r="F655" i="5"/>
  <c r="H654" i="5"/>
  <c r="F654" i="5"/>
  <c r="H653" i="5"/>
  <c r="F653" i="5"/>
  <c r="H652" i="5"/>
  <c r="F652" i="5"/>
  <c r="H651" i="5"/>
  <c r="F651" i="5"/>
  <c r="H650" i="5"/>
  <c r="F650" i="5"/>
  <c r="H649" i="5"/>
  <c r="F649" i="5"/>
  <c r="H648" i="5"/>
  <c r="F648" i="5"/>
  <c r="H647" i="5"/>
  <c r="F647" i="5"/>
  <c r="H646" i="5"/>
  <c r="F646" i="5"/>
  <c r="H645" i="5"/>
  <c r="F645" i="5"/>
  <c r="H644" i="5"/>
  <c r="F644" i="5"/>
  <c r="H643" i="5"/>
  <c r="F643" i="5"/>
  <c r="H642" i="5"/>
  <c r="F642" i="5"/>
  <c r="H641" i="5"/>
  <c r="F641" i="5"/>
  <c r="H640" i="5"/>
  <c r="F640" i="5"/>
  <c r="H639" i="5"/>
  <c r="F639" i="5"/>
  <c r="H638" i="5"/>
  <c r="F638" i="5"/>
  <c r="H637" i="5"/>
  <c r="F637" i="5"/>
  <c r="H636" i="5"/>
  <c r="F636" i="5"/>
  <c r="H635" i="5"/>
  <c r="F635" i="5"/>
  <c r="H634" i="5"/>
  <c r="F634" i="5"/>
  <c r="H633" i="5"/>
  <c r="F633" i="5"/>
  <c r="H632" i="5"/>
  <c r="F632" i="5"/>
  <c r="H631" i="5"/>
  <c r="F631" i="5"/>
  <c r="H630" i="5"/>
  <c r="F630" i="5"/>
  <c r="H629" i="5"/>
  <c r="F629" i="5"/>
  <c r="H628" i="5"/>
  <c r="F628" i="5"/>
  <c r="H627" i="5"/>
  <c r="F627" i="5"/>
  <c r="H626" i="5"/>
  <c r="F626" i="5"/>
  <c r="H625" i="5"/>
  <c r="F625" i="5"/>
  <c r="H624" i="5"/>
  <c r="F624" i="5"/>
  <c r="H623" i="5"/>
  <c r="F623" i="5"/>
  <c r="H622" i="5"/>
  <c r="F622" i="5"/>
  <c r="H621" i="5"/>
  <c r="F621" i="5"/>
  <c r="H620" i="5"/>
  <c r="F620" i="5"/>
  <c r="H619" i="5"/>
  <c r="F619" i="5"/>
  <c r="H618" i="5"/>
  <c r="F618" i="5"/>
  <c r="H617" i="5"/>
  <c r="F617" i="5"/>
  <c r="H616" i="5"/>
  <c r="F616" i="5"/>
  <c r="H615" i="5"/>
  <c r="F615" i="5"/>
  <c r="H614" i="5"/>
  <c r="F614" i="5"/>
  <c r="H613" i="5"/>
  <c r="F613" i="5"/>
  <c r="H612" i="5"/>
  <c r="F612" i="5"/>
  <c r="H611" i="5"/>
  <c r="F611" i="5"/>
  <c r="H610" i="5"/>
  <c r="F610" i="5"/>
  <c r="H609" i="5"/>
  <c r="F609" i="5"/>
  <c r="H608" i="5"/>
  <c r="F608" i="5"/>
  <c r="H607" i="5"/>
  <c r="F607" i="5"/>
  <c r="H606" i="5"/>
  <c r="F606" i="5"/>
  <c r="H605" i="5"/>
  <c r="F605" i="5"/>
  <c r="H604" i="5"/>
  <c r="F604" i="5"/>
  <c r="H603" i="5"/>
  <c r="F603" i="5"/>
  <c r="H602" i="5"/>
  <c r="F602" i="5"/>
  <c r="H601" i="5"/>
  <c r="F601" i="5"/>
  <c r="H600" i="5"/>
  <c r="F600" i="5"/>
  <c r="H599" i="5"/>
  <c r="F599" i="5"/>
  <c r="H598" i="5"/>
  <c r="F598" i="5"/>
  <c r="H597" i="5"/>
  <c r="F597" i="5"/>
  <c r="H596" i="5"/>
  <c r="F596" i="5"/>
  <c r="H595" i="5"/>
  <c r="F595" i="5"/>
  <c r="H594" i="5"/>
  <c r="F594" i="5"/>
  <c r="H593" i="5"/>
  <c r="F593" i="5"/>
  <c r="H592" i="5"/>
  <c r="F592" i="5"/>
  <c r="H591" i="5"/>
  <c r="F591" i="5"/>
  <c r="H590" i="5"/>
  <c r="F590" i="5"/>
  <c r="H589" i="5"/>
  <c r="F589" i="5"/>
  <c r="H588" i="5"/>
  <c r="F588" i="5"/>
  <c r="H587" i="5"/>
  <c r="F587" i="5"/>
  <c r="H586" i="5"/>
  <c r="F586" i="5"/>
  <c r="H585" i="5"/>
  <c r="F585" i="5"/>
  <c r="H584" i="5"/>
  <c r="F584" i="5"/>
  <c r="H583" i="5"/>
  <c r="F583" i="5"/>
  <c r="H582" i="5"/>
  <c r="F582" i="5"/>
  <c r="H581" i="5"/>
  <c r="F581" i="5"/>
  <c r="H580" i="5"/>
  <c r="F580" i="5"/>
  <c r="H579" i="5"/>
  <c r="F579" i="5"/>
  <c r="H578" i="5"/>
  <c r="F578" i="5"/>
  <c r="H577" i="5"/>
  <c r="F577" i="5"/>
  <c r="H576" i="5"/>
  <c r="F576" i="5"/>
  <c r="H575" i="5"/>
  <c r="F575" i="5"/>
  <c r="H574" i="5"/>
  <c r="F574" i="5"/>
  <c r="H573" i="5"/>
  <c r="F573" i="5"/>
  <c r="H572" i="5"/>
  <c r="F572" i="5"/>
  <c r="H571" i="5"/>
  <c r="F571" i="5"/>
  <c r="H570" i="5"/>
  <c r="F570" i="5"/>
  <c r="H569" i="5"/>
  <c r="F569" i="5"/>
  <c r="H568" i="5"/>
  <c r="F568" i="5"/>
  <c r="H567" i="5"/>
  <c r="F567" i="5"/>
  <c r="H566" i="5"/>
  <c r="F566" i="5"/>
  <c r="H565" i="5"/>
  <c r="F565" i="5"/>
  <c r="H564" i="5"/>
  <c r="F564" i="5"/>
  <c r="H563" i="5"/>
  <c r="F563" i="5"/>
  <c r="H562" i="5"/>
  <c r="F562" i="5"/>
  <c r="H561" i="5"/>
  <c r="F561" i="5"/>
  <c r="H560" i="5"/>
  <c r="F560" i="5"/>
  <c r="H559" i="5"/>
  <c r="F559" i="5"/>
  <c r="H558" i="5"/>
  <c r="F558" i="5"/>
  <c r="H557" i="5"/>
  <c r="F557" i="5"/>
  <c r="H556" i="5"/>
  <c r="F556" i="5"/>
  <c r="H555" i="5"/>
  <c r="F555" i="5"/>
  <c r="H554" i="5"/>
  <c r="F554" i="5"/>
  <c r="H553" i="5"/>
  <c r="F553" i="5"/>
  <c r="H552" i="5"/>
  <c r="F552" i="5"/>
  <c r="H551" i="5"/>
  <c r="F551" i="5"/>
  <c r="H550" i="5"/>
  <c r="F550" i="5"/>
  <c r="H549" i="5"/>
  <c r="F549" i="5"/>
  <c r="H548" i="5"/>
  <c r="F548" i="5"/>
  <c r="H547" i="5"/>
  <c r="F547" i="5"/>
  <c r="H546" i="5"/>
  <c r="F546" i="5"/>
  <c r="H545" i="5"/>
  <c r="F545" i="5"/>
  <c r="H544" i="5"/>
  <c r="F544" i="5"/>
  <c r="H543" i="5"/>
  <c r="F543" i="5"/>
  <c r="H542" i="5"/>
  <c r="F542" i="5"/>
  <c r="H541" i="5"/>
  <c r="F541" i="5"/>
  <c r="H540" i="5"/>
  <c r="F540" i="5"/>
  <c r="H539" i="5"/>
  <c r="F539" i="5"/>
  <c r="H538" i="5"/>
  <c r="F538" i="5"/>
  <c r="H537" i="5"/>
  <c r="F537" i="5"/>
  <c r="H536" i="5"/>
  <c r="F536" i="5"/>
  <c r="H535" i="5"/>
  <c r="F535" i="5"/>
  <c r="H534" i="5"/>
  <c r="F534" i="5"/>
  <c r="H533" i="5"/>
  <c r="F533" i="5"/>
  <c r="H532" i="5"/>
  <c r="F532" i="5"/>
  <c r="H531" i="5"/>
  <c r="F531" i="5"/>
  <c r="H530" i="5"/>
  <c r="F530" i="5"/>
  <c r="H529" i="5"/>
  <c r="F529" i="5"/>
  <c r="H528" i="5"/>
  <c r="F528" i="5"/>
  <c r="H527" i="5"/>
  <c r="F527" i="5"/>
  <c r="H526" i="5"/>
  <c r="F526" i="5"/>
  <c r="H525" i="5"/>
  <c r="F525" i="5"/>
  <c r="H524" i="5"/>
  <c r="F524" i="5"/>
  <c r="H523" i="5"/>
  <c r="F523" i="5"/>
  <c r="H522" i="5"/>
  <c r="F522" i="5"/>
  <c r="H521" i="5"/>
  <c r="F521" i="5"/>
  <c r="H520" i="5"/>
  <c r="F520" i="5"/>
  <c r="H519" i="5"/>
  <c r="F519" i="5"/>
  <c r="H518" i="5"/>
  <c r="F518" i="5"/>
  <c r="H517" i="5"/>
  <c r="F517" i="5"/>
  <c r="H516" i="5"/>
  <c r="F516" i="5"/>
  <c r="H515" i="5"/>
  <c r="F515" i="5"/>
  <c r="H514" i="5"/>
  <c r="F514" i="5"/>
  <c r="H513" i="5"/>
  <c r="F513" i="5"/>
  <c r="H512" i="5"/>
  <c r="F512" i="5"/>
  <c r="H511" i="5"/>
  <c r="F511" i="5"/>
  <c r="H510" i="5"/>
  <c r="F510" i="5"/>
  <c r="H509" i="5"/>
  <c r="F509" i="5"/>
  <c r="H508" i="5"/>
  <c r="F508" i="5"/>
  <c r="H507" i="5"/>
  <c r="F507" i="5"/>
  <c r="H506" i="5"/>
  <c r="F506" i="5"/>
  <c r="H505" i="5"/>
  <c r="F505" i="5"/>
  <c r="H504" i="5"/>
  <c r="F504" i="5"/>
  <c r="H503" i="5"/>
  <c r="F503" i="5"/>
  <c r="H502" i="5"/>
  <c r="F502" i="5"/>
  <c r="H501" i="5"/>
  <c r="F501" i="5"/>
  <c r="H500" i="5"/>
  <c r="F500" i="5"/>
  <c r="H499" i="5"/>
  <c r="F499" i="5"/>
  <c r="H498" i="5"/>
  <c r="F498" i="5"/>
  <c r="H497" i="5"/>
  <c r="F497" i="5"/>
  <c r="H496" i="5"/>
  <c r="F496" i="5"/>
  <c r="H495" i="5"/>
  <c r="F495" i="5"/>
  <c r="H494" i="5"/>
  <c r="F494" i="5"/>
  <c r="H493" i="5"/>
  <c r="F493" i="5"/>
  <c r="H492" i="5"/>
  <c r="F492" i="5"/>
  <c r="H491" i="5"/>
  <c r="F491" i="5"/>
  <c r="H490" i="5"/>
  <c r="F490" i="5"/>
  <c r="H489" i="5"/>
  <c r="F489" i="5"/>
  <c r="H488" i="5"/>
  <c r="F488" i="5"/>
  <c r="H487" i="5"/>
  <c r="F487" i="5"/>
  <c r="H486" i="5"/>
  <c r="F486" i="5"/>
  <c r="H485" i="5"/>
  <c r="F485" i="5"/>
  <c r="H484" i="5"/>
  <c r="F484" i="5"/>
  <c r="H483" i="5"/>
  <c r="F483" i="5"/>
  <c r="H482" i="5"/>
  <c r="F482" i="5"/>
  <c r="H481" i="5"/>
  <c r="F481" i="5"/>
  <c r="H480" i="5"/>
  <c r="F480" i="5"/>
  <c r="H479" i="5"/>
  <c r="F479" i="5"/>
  <c r="H478" i="5"/>
  <c r="F478" i="5"/>
  <c r="H477" i="5"/>
  <c r="F477" i="5"/>
  <c r="H476" i="5"/>
  <c r="F476" i="5"/>
  <c r="H475" i="5"/>
  <c r="F475" i="5"/>
  <c r="H474" i="5"/>
  <c r="F474" i="5"/>
  <c r="H473" i="5"/>
  <c r="F473" i="5"/>
  <c r="H472" i="5"/>
  <c r="F472" i="5"/>
  <c r="H471" i="5"/>
  <c r="F471" i="5"/>
  <c r="H470" i="5"/>
  <c r="F470" i="5"/>
  <c r="H469" i="5"/>
  <c r="F469" i="5"/>
  <c r="H468" i="5"/>
  <c r="F468" i="5"/>
  <c r="H467" i="5"/>
  <c r="F467" i="5"/>
  <c r="H466" i="5"/>
  <c r="F466" i="5"/>
  <c r="H465" i="5"/>
  <c r="F465" i="5"/>
  <c r="H464" i="5"/>
  <c r="F464" i="5"/>
  <c r="H463" i="5"/>
  <c r="F463" i="5"/>
  <c r="H462" i="5"/>
  <c r="F462" i="5"/>
  <c r="H461" i="5"/>
  <c r="F461" i="5"/>
  <c r="H460" i="5"/>
  <c r="F460" i="5"/>
  <c r="H459" i="5"/>
  <c r="F459" i="5"/>
  <c r="H458" i="5"/>
  <c r="F458" i="5"/>
  <c r="H457" i="5"/>
  <c r="F457" i="5"/>
  <c r="H456" i="5"/>
  <c r="F456" i="5"/>
  <c r="H455" i="5"/>
  <c r="F455" i="5"/>
  <c r="H454" i="5"/>
  <c r="F454" i="5"/>
  <c r="H453" i="5"/>
  <c r="F453" i="5"/>
  <c r="H452" i="5"/>
  <c r="F452" i="5"/>
  <c r="H451" i="5"/>
  <c r="F451" i="5"/>
  <c r="H450" i="5"/>
  <c r="F450" i="5"/>
  <c r="H449" i="5"/>
  <c r="F449" i="5"/>
  <c r="H448" i="5"/>
  <c r="F448" i="5"/>
  <c r="H447" i="5"/>
  <c r="F447" i="5"/>
  <c r="H446" i="5"/>
  <c r="F446" i="5"/>
  <c r="H445" i="5"/>
  <c r="F445" i="5"/>
  <c r="H444" i="5"/>
  <c r="F444" i="5"/>
  <c r="H443" i="5"/>
  <c r="F443" i="5"/>
  <c r="H442" i="5"/>
  <c r="F442" i="5"/>
  <c r="H441" i="5"/>
  <c r="F441" i="5"/>
  <c r="H440" i="5"/>
  <c r="F440" i="5"/>
  <c r="H439" i="5"/>
  <c r="F439" i="5"/>
  <c r="H438" i="5"/>
  <c r="F438" i="5"/>
  <c r="H437" i="5"/>
  <c r="F437" i="5"/>
  <c r="H436" i="5"/>
  <c r="F436" i="5"/>
  <c r="H435" i="5"/>
  <c r="F435" i="5"/>
  <c r="H434" i="5"/>
  <c r="F434" i="5"/>
  <c r="H433" i="5"/>
  <c r="F433" i="5"/>
  <c r="H432" i="5"/>
  <c r="F432" i="5"/>
  <c r="H431" i="5"/>
  <c r="F431" i="5"/>
  <c r="H430" i="5"/>
  <c r="F430" i="5"/>
  <c r="H429" i="5"/>
  <c r="F429" i="5"/>
  <c r="H428" i="5"/>
  <c r="F428" i="5"/>
  <c r="H427" i="5"/>
  <c r="F427" i="5"/>
  <c r="H426" i="5"/>
  <c r="F426" i="5"/>
  <c r="H425" i="5"/>
  <c r="F425" i="5"/>
  <c r="H424" i="5"/>
  <c r="F424" i="5"/>
  <c r="H423" i="5"/>
  <c r="F423" i="5"/>
  <c r="H422" i="5"/>
  <c r="F422" i="5"/>
  <c r="H421" i="5"/>
  <c r="F421" i="5"/>
  <c r="H420" i="5"/>
  <c r="F420" i="5"/>
  <c r="H419" i="5"/>
  <c r="F419" i="5"/>
  <c r="H418" i="5"/>
  <c r="F418" i="5"/>
  <c r="H417" i="5"/>
  <c r="F417" i="5"/>
  <c r="H416" i="5"/>
  <c r="F416" i="5"/>
  <c r="H415" i="5"/>
  <c r="F415" i="5"/>
  <c r="H414" i="5"/>
  <c r="F414" i="5"/>
  <c r="H413" i="5"/>
  <c r="F413" i="5"/>
  <c r="H412" i="5"/>
  <c r="F412" i="5"/>
  <c r="H411" i="5"/>
  <c r="F411" i="5"/>
  <c r="H410" i="5"/>
  <c r="F410" i="5"/>
  <c r="H409" i="5"/>
  <c r="F409" i="5"/>
  <c r="H408" i="5"/>
  <c r="F408" i="5"/>
  <c r="H407" i="5"/>
  <c r="F407" i="5"/>
  <c r="H406" i="5"/>
  <c r="F406" i="5"/>
  <c r="H405" i="5"/>
  <c r="F405" i="5"/>
  <c r="H404" i="5"/>
  <c r="F404" i="5"/>
  <c r="H403" i="5"/>
  <c r="F403" i="5"/>
  <c r="H402" i="5"/>
  <c r="F402" i="5"/>
  <c r="H401" i="5"/>
  <c r="F401" i="5"/>
  <c r="H400" i="5"/>
  <c r="F400" i="5"/>
  <c r="H399" i="5"/>
  <c r="F399" i="5"/>
  <c r="H398" i="5"/>
  <c r="F398" i="5"/>
  <c r="H397" i="5"/>
  <c r="F397" i="5"/>
  <c r="H396" i="5"/>
  <c r="F396" i="5"/>
  <c r="H395" i="5"/>
  <c r="F395" i="5"/>
  <c r="H394" i="5"/>
  <c r="F394" i="5"/>
  <c r="H393" i="5"/>
  <c r="F393" i="5"/>
  <c r="H392" i="5"/>
  <c r="F392" i="5"/>
  <c r="H391" i="5"/>
  <c r="F391" i="5"/>
  <c r="H390" i="5"/>
  <c r="F390" i="5"/>
  <c r="H389" i="5"/>
  <c r="F389" i="5"/>
  <c r="H388" i="5"/>
  <c r="F388" i="5"/>
  <c r="H387" i="5"/>
  <c r="F387" i="5"/>
  <c r="H386" i="5"/>
  <c r="F386" i="5"/>
  <c r="H385" i="5"/>
  <c r="F385" i="5"/>
  <c r="H384" i="5"/>
  <c r="F384" i="5"/>
  <c r="H383" i="5"/>
  <c r="F383" i="5"/>
  <c r="H382" i="5"/>
  <c r="F382" i="5"/>
  <c r="H381" i="5"/>
  <c r="F381" i="5"/>
  <c r="H380" i="5"/>
  <c r="F380" i="5"/>
  <c r="H379" i="5"/>
  <c r="F379" i="5"/>
  <c r="H378" i="5"/>
  <c r="F378" i="5"/>
  <c r="H377" i="5"/>
  <c r="F377" i="5"/>
  <c r="H376" i="5"/>
  <c r="F376" i="5"/>
  <c r="H375" i="5"/>
  <c r="F375" i="5"/>
  <c r="H374" i="5"/>
  <c r="F374" i="5"/>
  <c r="H373" i="5"/>
  <c r="F373" i="5"/>
  <c r="H372" i="5"/>
  <c r="F372" i="5"/>
  <c r="H371" i="5"/>
  <c r="F371" i="5"/>
  <c r="H370" i="5"/>
  <c r="F370" i="5"/>
  <c r="H369" i="5"/>
  <c r="F369" i="5"/>
  <c r="H368" i="5"/>
  <c r="F368" i="5"/>
  <c r="H367" i="5"/>
  <c r="F367" i="5"/>
  <c r="H366" i="5"/>
  <c r="F366" i="5"/>
  <c r="H365" i="5"/>
  <c r="F365" i="5"/>
  <c r="H364" i="5"/>
  <c r="F364" i="5"/>
  <c r="H363" i="5"/>
  <c r="F363" i="5"/>
  <c r="H362" i="5"/>
  <c r="F362" i="5"/>
  <c r="H361" i="5"/>
  <c r="F361" i="5"/>
  <c r="H360" i="5"/>
  <c r="F360" i="5"/>
  <c r="H359" i="5"/>
  <c r="F359" i="5"/>
  <c r="H358" i="5"/>
  <c r="F358" i="5"/>
  <c r="H357" i="5"/>
  <c r="F357" i="5"/>
  <c r="H356" i="5"/>
  <c r="F356" i="5"/>
  <c r="H355" i="5"/>
  <c r="F355" i="5"/>
  <c r="H354" i="5"/>
  <c r="F354" i="5"/>
  <c r="H353" i="5"/>
  <c r="F353" i="5"/>
  <c r="H352" i="5"/>
  <c r="F352" i="5"/>
  <c r="H351" i="5"/>
  <c r="F351" i="5"/>
  <c r="H350" i="5"/>
  <c r="F350" i="5"/>
  <c r="H349" i="5"/>
  <c r="F349" i="5"/>
  <c r="H348" i="5"/>
  <c r="F348" i="5"/>
  <c r="H347" i="5"/>
  <c r="F347" i="5"/>
  <c r="H346" i="5"/>
  <c r="F346" i="5"/>
  <c r="H345" i="5"/>
  <c r="F345" i="5"/>
  <c r="H344" i="5"/>
  <c r="F344" i="5"/>
  <c r="H343" i="5"/>
  <c r="F343" i="5"/>
  <c r="H342" i="5"/>
  <c r="F342" i="5"/>
  <c r="H341" i="5"/>
  <c r="F341" i="5"/>
  <c r="H340" i="5"/>
  <c r="F340" i="5"/>
  <c r="H339" i="5"/>
  <c r="F339" i="5"/>
  <c r="H338" i="5"/>
  <c r="F338" i="5"/>
  <c r="H337" i="5"/>
  <c r="F337" i="5"/>
  <c r="H336" i="5"/>
  <c r="F336" i="5"/>
  <c r="H335" i="5"/>
  <c r="F335" i="5"/>
  <c r="H334" i="5"/>
  <c r="F334" i="5"/>
  <c r="H333" i="5"/>
  <c r="F333" i="5"/>
  <c r="H332" i="5"/>
  <c r="F332" i="5"/>
  <c r="H331" i="5"/>
  <c r="F331" i="5"/>
  <c r="H330" i="5"/>
  <c r="F330" i="5"/>
  <c r="H329" i="5"/>
  <c r="F329" i="5"/>
  <c r="H328" i="5"/>
  <c r="F328" i="5"/>
  <c r="H327" i="5"/>
  <c r="F327" i="5"/>
  <c r="H326" i="5"/>
  <c r="F326" i="5"/>
  <c r="H325" i="5"/>
  <c r="F325" i="5"/>
  <c r="H324" i="5"/>
  <c r="F324" i="5"/>
  <c r="H323" i="5"/>
  <c r="F323" i="5"/>
  <c r="H322" i="5"/>
  <c r="F322" i="5"/>
  <c r="H321" i="5"/>
  <c r="F321" i="5"/>
  <c r="H320" i="5"/>
  <c r="F320" i="5"/>
  <c r="H319" i="5"/>
  <c r="F319" i="5"/>
  <c r="H318" i="5"/>
  <c r="F318" i="5"/>
  <c r="H317" i="5"/>
  <c r="F317" i="5"/>
  <c r="H316" i="5"/>
  <c r="F316" i="5"/>
  <c r="H315" i="5"/>
  <c r="F315" i="5"/>
  <c r="H314" i="5"/>
  <c r="F314" i="5"/>
  <c r="H313" i="5"/>
  <c r="F313" i="5"/>
  <c r="H312" i="5"/>
  <c r="F312" i="5"/>
  <c r="H311" i="5"/>
  <c r="F311" i="5"/>
  <c r="H310" i="5"/>
  <c r="F310" i="5"/>
  <c r="H309" i="5"/>
  <c r="F309" i="5"/>
  <c r="H308" i="5"/>
  <c r="F308" i="5"/>
  <c r="H307" i="5"/>
  <c r="F307" i="5"/>
  <c r="H306" i="5"/>
  <c r="F306" i="5"/>
  <c r="H305" i="5"/>
  <c r="F305" i="5"/>
  <c r="H304" i="5"/>
  <c r="F304" i="5"/>
  <c r="H303" i="5"/>
  <c r="F303" i="5"/>
  <c r="H302" i="5"/>
  <c r="F302" i="5"/>
  <c r="H301" i="5"/>
  <c r="F301" i="5"/>
  <c r="H300" i="5"/>
  <c r="F300" i="5"/>
  <c r="H299" i="5"/>
  <c r="F299" i="5"/>
  <c r="H298" i="5"/>
  <c r="F298" i="5"/>
  <c r="H297" i="5"/>
  <c r="F297" i="5"/>
  <c r="H296" i="5"/>
  <c r="F296" i="5"/>
  <c r="H295" i="5"/>
  <c r="F295" i="5"/>
  <c r="H294" i="5"/>
  <c r="F294" i="5"/>
  <c r="H293" i="5"/>
  <c r="F293" i="5"/>
  <c r="H292" i="5"/>
  <c r="F292" i="5"/>
  <c r="H291" i="5"/>
  <c r="F291" i="5"/>
  <c r="H290" i="5"/>
  <c r="F290" i="5"/>
  <c r="H289" i="5"/>
  <c r="F289" i="5"/>
  <c r="H288" i="5"/>
  <c r="F288" i="5"/>
  <c r="H287" i="5"/>
  <c r="F287" i="5"/>
  <c r="H286" i="5"/>
  <c r="F286" i="5"/>
  <c r="H285" i="5"/>
  <c r="F285" i="5"/>
  <c r="H284" i="5"/>
  <c r="F284" i="5"/>
  <c r="H283" i="5"/>
  <c r="F283" i="5"/>
  <c r="H282" i="5"/>
  <c r="F282" i="5"/>
  <c r="H281" i="5"/>
  <c r="F281" i="5"/>
  <c r="H280" i="5"/>
  <c r="F280" i="5"/>
  <c r="H279" i="5"/>
  <c r="F279" i="5"/>
  <c r="H278" i="5"/>
  <c r="F278" i="5"/>
  <c r="H277" i="5"/>
  <c r="F277" i="5"/>
  <c r="H276" i="5"/>
  <c r="F276" i="5"/>
  <c r="H275" i="5"/>
  <c r="F275" i="5"/>
  <c r="H274" i="5"/>
  <c r="F274" i="5"/>
  <c r="H273" i="5"/>
  <c r="F273" i="5"/>
  <c r="H272" i="5"/>
  <c r="F272" i="5"/>
  <c r="H271" i="5"/>
  <c r="F271" i="5"/>
  <c r="H270" i="5"/>
  <c r="F270" i="5"/>
  <c r="H269" i="5"/>
  <c r="F269" i="5"/>
  <c r="H268" i="5"/>
  <c r="F268" i="5"/>
  <c r="H267" i="5"/>
  <c r="F267" i="5"/>
  <c r="H266" i="5"/>
  <c r="F266" i="5"/>
  <c r="H265" i="5"/>
  <c r="F265" i="5"/>
  <c r="H264" i="5"/>
  <c r="F264" i="5"/>
  <c r="H263" i="5"/>
  <c r="F263" i="5"/>
  <c r="H262" i="5"/>
  <c r="F262" i="5"/>
  <c r="H261" i="5"/>
  <c r="F261" i="5"/>
  <c r="H260" i="5"/>
  <c r="F260" i="5"/>
  <c r="H259" i="5"/>
  <c r="F259" i="5"/>
  <c r="H258" i="5"/>
  <c r="F258" i="5"/>
  <c r="H257" i="5"/>
  <c r="F257" i="5"/>
  <c r="H256" i="5"/>
  <c r="F256" i="5"/>
  <c r="H255" i="5"/>
  <c r="F255" i="5"/>
  <c r="H254" i="5"/>
  <c r="F254" i="5"/>
  <c r="H253" i="5"/>
  <c r="F253" i="5"/>
  <c r="H252" i="5"/>
  <c r="F252" i="5"/>
  <c r="H251" i="5"/>
  <c r="F251" i="5"/>
  <c r="H250" i="5"/>
  <c r="F250" i="5"/>
  <c r="H249" i="5"/>
  <c r="F249" i="5"/>
  <c r="H248" i="5"/>
  <c r="F248" i="5"/>
  <c r="H247" i="5"/>
  <c r="F247" i="5"/>
  <c r="H246" i="5"/>
  <c r="F246" i="5"/>
  <c r="H245" i="5"/>
  <c r="F245" i="5"/>
  <c r="H244" i="5"/>
  <c r="F244" i="5"/>
  <c r="H243" i="5"/>
  <c r="F243" i="5"/>
  <c r="H242" i="5"/>
  <c r="F242" i="5"/>
  <c r="H241" i="5"/>
  <c r="F241" i="5"/>
  <c r="H240" i="5"/>
  <c r="F240" i="5"/>
  <c r="H239" i="5"/>
  <c r="F239" i="5"/>
  <c r="H238" i="5"/>
  <c r="F238" i="5"/>
  <c r="H237" i="5"/>
  <c r="F237" i="5"/>
  <c r="H236" i="5"/>
  <c r="F236" i="5"/>
  <c r="H235" i="5"/>
  <c r="F235" i="5"/>
  <c r="H234" i="5"/>
  <c r="F234" i="5"/>
  <c r="H233" i="5"/>
  <c r="F233" i="5"/>
  <c r="H232" i="5"/>
  <c r="F232" i="5"/>
  <c r="H231" i="5"/>
  <c r="F231" i="5"/>
  <c r="H230" i="5"/>
  <c r="F230" i="5"/>
  <c r="H229" i="5"/>
  <c r="F229" i="5"/>
  <c r="H228" i="5"/>
  <c r="F228" i="5"/>
  <c r="H227" i="5"/>
  <c r="F227" i="5"/>
  <c r="H226" i="5"/>
  <c r="F226" i="5"/>
  <c r="H225" i="5"/>
  <c r="F225" i="5"/>
  <c r="H224" i="5"/>
  <c r="F224" i="5"/>
  <c r="H223" i="5"/>
  <c r="F223" i="5"/>
  <c r="H222" i="5"/>
  <c r="F222" i="5"/>
  <c r="H221" i="5"/>
  <c r="F221" i="5"/>
  <c r="H220" i="5"/>
  <c r="F220" i="5"/>
  <c r="H219" i="5"/>
  <c r="F219" i="5"/>
  <c r="H218" i="5"/>
  <c r="F218" i="5"/>
  <c r="H217" i="5"/>
  <c r="F217" i="5"/>
  <c r="H216" i="5"/>
  <c r="F216" i="5"/>
  <c r="H215" i="5"/>
  <c r="F215" i="5"/>
  <c r="H214" i="5"/>
  <c r="F214" i="5"/>
  <c r="H213" i="5"/>
  <c r="F213" i="5"/>
  <c r="H212" i="5"/>
  <c r="F212" i="5"/>
  <c r="H211" i="5"/>
  <c r="F211" i="5"/>
  <c r="H210" i="5"/>
  <c r="F210" i="5"/>
  <c r="H209" i="5"/>
  <c r="F209" i="5"/>
  <c r="H208" i="5"/>
  <c r="F208" i="5"/>
  <c r="H207" i="5"/>
  <c r="F207" i="5"/>
  <c r="H206" i="5"/>
  <c r="F206" i="5"/>
  <c r="H205" i="5"/>
  <c r="F205" i="5"/>
  <c r="H204" i="5"/>
  <c r="F204" i="5"/>
  <c r="H203" i="5"/>
  <c r="F203" i="5"/>
  <c r="H202" i="5"/>
  <c r="F202" i="5"/>
  <c r="H201" i="5"/>
  <c r="F201" i="5"/>
  <c r="H200" i="5"/>
  <c r="F200" i="5"/>
  <c r="H199" i="5"/>
  <c r="F199" i="5"/>
  <c r="H198" i="5"/>
  <c r="F198" i="5"/>
  <c r="H197" i="5"/>
  <c r="F197" i="5"/>
  <c r="H196" i="5"/>
  <c r="F196" i="5"/>
  <c r="H195" i="5"/>
  <c r="F195" i="5"/>
  <c r="H194" i="5"/>
  <c r="F194" i="5"/>
  <c r="H193" i="5"/>
  <c r="F193" i="5"/>
  <c r="H192" i="5"/>
  <c r="F192" i="5"/>
  <c r="H191" i="5"/>
  <c r="F191" i="5"/>
  <c r="H190" i="5"/>
  <c r="F190" i="5"/>
  <c r="H189" i="5"/>
  <c r="F189" i="5"/>
  <c r="H188" i="5"/>
  <c r="F188" i="5"/>
  <c r="H187" i="5"/>
  <c r="F187" i="5"/>
  <c r="H186" i="5"/>
  <c r="F186" i="5"/>
  <c r="H185" i="5"/>
  <c r="F185" i="5"/>
  <c r="H184" i="5"/>
  <c r="F184" i="5"/>
  <c r="H183" i="5"/>
  <c r="F183" i="5"/>
  <c r="H182" i="5"/>
  <c r="F182" i="5"/>
  <c r="H181" i="5"/>
  <c r="F181" i="5"/>
  <c r="H180" i="5"/>
  <c r="F180" i="5"/>
  <c r="H179" i="5"/>
  <c r="F179" i="5"/>
  <c r="H178" i="5"/>
  <c r="F178" i="5"/>
  <c r="H177" i="5"/>
  <c r="F177" i="5"/>
  <c r="H176" i="5"/>
  <c r="F176" i="5"/>
  <c r="H175" i="5"/>
  <c r="F175" i="5"/>
  <c r="H174" i="5"/>
  <c r="F174" i="5"/>
  <c r="H173" i="5"/>
  <c r="F173" i="5"/>
  <c r="H172" i="5"/>
  <c r="F172" i="5"/>
  <c r="H171" i="5"/>
  <c r="F171" i="5"/>
  <c r="H170" i="5"/>
  <c r="F170" i="5"/>
  <c r="H169" i="5"/>
  <c r="F169" i="5"/>
  <c r="H168" i="5"/>
  <c r="F168" i="5"/>
  <c r="H167" i="5"/>
  <c r="F167" i="5"/>
  <c r="H166" i="5"/>
  <c r="F166" i="5"/>
  <c r="H165" i="5"/>
  <c r="F165" i="5"/>
  <c r="H164" i="5"/>
  <c r="F164" i="5"/>
  <c r="H163" i="5"/>
  <c r="F163" i="5"/>
  <c r="H162" i="5"/>
  <c r="F162" i="5"/>
  <c r="H161" i="5"/>
  <c r="F161" i="5"/>
  <c r="H160" i="5"/>
  <c r="F160" i="5"/>
  <c r="H159" i="5"/>
  <c r="F159" i="5"/>
  <c r="H158" i="5"/>
  <c r="F158" i="5"/>
  <c r="H157" i="5"/>
  <c r="F157" i="5"/>
  <c r="H156" i="5"/>
  <c r="F156" i="5"/>
  <c r="H155" i="5"/>
  <c r="F155" i="5"/>
  <c r="H154" i="5"/>
  <c r="F154" i="5"/>
  <c r="H153" i="5"/>
  <c r="F153" i="5"/>
  <c r="H152" i="5"/>
  <c r="F152" i="5"/>
  <c r="H151" i="5"/>
  <c r="F151" i="5"/>
  <c r="H150" i="5"/>
  <c r="F150" i="5"/>
  <c r="H149" i="5"/>
  <c r="F149" i="5"/>
  <c r="H148" i="5"/>
  <c r="F148" i="5"/>
  <c r="H147" i="5"/>
  <c r="F147" i="5"/>
  <c r="H146" i="5"/>
  <c r="F146" i="5"/>
  <c r="H145" i="5"/>
  <c r="F145" i="5"/>
  <c r="H144" i="5"/>
  <c r="F144" i="5"/>
  <c r="H143" i="5"/>
  <c r="F143" i="5"/>
  <c r="H142" i="5"/>
  <c r="F142" i="5"/>
  <c r="H141" i="5"/>
  <c r="F141" i="5"/>
  <c r="H140" i="5"/>
  <c r="F140" i="5"/>
  <c r="H139" i="5"/>
  <c r="F139" i="5"/>
  <c r="H138" i="5"/>
  <c r="F138" i="5"/>
  <c r="H137" i="5"/>
  <c r="F137" i="5"/>
  <c r="H136" i="5"/>
  <c r="F136" i="5"/>
  <c r="H135" i="5"/>
  <c r="F135" i="5"/>
  <c r="H134" i="5"/>
  <c r="F134" i="5"/>
  <c r="H133" i="5"/>
  <c r="F133" i="5"/>
  <c r="H132" i="5"/>
  <c r="F132" i="5"/>
  <c r="H131" i="5"/>
  <c r="F131" i="5"/>
  <c r="H130" i="5"/>
  <c r="F130" i="5"/>
  <c r="H129" i="5"/>
  <c r="F129" i="5"/>
  <c r="H128" i="5"/>
  <c r="F128" i="5"/>
  <c r="H127" i="5"/>
  <c r="F127" i="5"/>
  <c r="H126" i="5"/>
  <c r="F126" i="5"/>
  <c r="H125" i="5"/>
  <c r="F125" i="5"/>
  <c r="H124" i="5"/>
  <c r="F124" i="5"/>
  <c r="H123" i="5"/>
  <c r="F123" i="5"/>
  <c r="H122" i="5"/>
  <c r="F122" i="5"/>
  <c r="H121" i="5"/>
  <c r="F121" i="5"/>
  <c r="H120" i="5"/>
  <c r="F120" i="5"/>
  <c r="H119" i="5"/>
  <c r="F119" i="5"/>
  <c r="H118" i="5"/>
  <c r="F118" i="5"/>
  <c r="H117" i="5"/>
  <c r="F117" i="5"/>
  <c r="H116" i="5"/>
  <c r="F116" i="5"/>
  <c r="H115" i="5"/>
  <c r="F115" i="5"/>
  <c r="H114" i="5"/>
  <c r="F114" i="5"/>
  <c r="H113" i="5"/>
  <c r="F113" i="5"/>
  <c r="H112" i="5"/>
  <c r="F112" i="5"/>
  <c r="H111" i="5"/>
  <c r="F111" i="5"/>
  <c r="H110" i="5"/>
  <c r="F110" i="5"/>
  <c r="H109" i="5"/>
  <c r="F109" i="5"/>
  <c r="H108" i="5"/>
  <c r="F108" i="5"/>
  <c r="H107" i="5"/>
  <c r="F107" i="5"/>
  <c r="H106" i="5"/>
  <c r="F106" i="5"/>
  <c r="H105" i="5"/>
  <c r="F105" i="5"/>
  <c r="H104" i="5"/>
  <c r="F104" i="5"/>
  <c r="H103" i="5"/>
  <c r="F103" i="5"/>
  <c r="H102" i="5"/>
  <c r="F102" i="5"/>
  <c r="H101" i="5"/>
  <c r="F101" i="5"/>
  <c r="H100" i="5"/>
  <c r="F100" i="5"/>
  <c r="H99" i="5"/>
  <c r="F99" i="5"/>
  <c r="H98" i="5"/>
  <c r="F98" i="5"/>
  <c r="H97" i="5"/>
  <c r="F97" i="5"/>
  <c r="H96" i="5"/>
  <c r="F96" i="5"/>
  <c r="H95" i="5"/>
  <c r="F95" i="5"/>
  <c r="H94" i="5"/>
  <c r="F94" i="5"/>
  <c r="H93" i="5"/>
  <c r="F93" i="5"/>
  <c r="H92" i="5"/>
  <c r="F92" i="5"/>
  <c r="H91" i="5"/>
  <c r="F91" i="5"/>
  <c r="H90" i="5"/>
  <c r="F90" i="5"/>
  <c r="H89" i="5"/>
  <c r="F89" i="5"/>
  <c r="H88" i="5"/>
  <c r="F88" i="5"/>
  <c r="H87" i="5"/>
  <c r="F87" i="5"/>
  <c r="H86" i="5"/>
  <c r="F86" i="5"/>
  <c r="H85" i="5"/>
  <c r="F85" i="5"/>
  <c r="H84" i="5"/>
  <c r="F84" i="5"/>
  <c r="H83" i="5"/>
  <c r="F83" i="5"/>
  <c r="H82" i="5"/>
  <c r="F82" i="5"/>
  <c r="H81" i="5"/>
  <c r="F81" i="5"/>
  <c r="H80" i="5"/>
  <c r="F80" i="5"/>
  <c r="H79" i="5"/>
  <c r="F79" i="5"/>
  <c r="H78" i="5"/>
  <c r="F78" i="5"/>
  <c r="H77" i="5"/>
  <c r="F77" i="5"/>
  <c r="H76" i="5"/>
  <c r="F76" i="5"/>
  <c r="H75" i="5"/>
  <c r="F75" i="5"/>
  <c r="H74" i="5"/>
  <c r="F74" i="5"/>
  <c r="H73" i="5"/>
  <c r="F73" i="5"/>
  <c r="H72" i="5"/>
  <c r="F72" i="5"/>
  <c r="H71" i="5"/>
  <c r="F71" i="5"/>
  <c r="H70" i="5"/>
  <c r="F70" i="5"/>
  <c r="H69" i="5"/>
  <c r="F69" i="5"/>
  <c r="H68" i="5"/>
  <c r="F68" i="5"/>
  <c r="H67" i="5"/>
  <c r="F67" i="5"/>
  <c r="H66" i="5"/>
  <c r="F66" i="5"/>
  <c r="H65" i="5"/>
  <c r="F65" i="5"/>
  <c r="H64" i="5"/>
  <c r="F64" i="5"/>
  <c r="H63" i="5"/>
  <c r="F63" i="5"/>
  <c r="H62" i="5"/>
  <c r="F62" i="5"/>
  <c r="H61" i="5"/>
  <c r="F61" i="5"/>
  <c r="H60" i="5"/>
  <c r="F60" i="5"/>
  <c r="H59" i="5"/>
  <c r="F59" i="5"/>
  <c r="H58" i="5"/>
  <c r="F58" i="5"/>
  <c r="H57" i="5"/>
  <c r="F57" i="5"/>
  <c r="H56" i="5"/>
  <c r="F56" i="5"/>
  <c r="H55" i="5"/>
  <c r="F55" i="5"/>
  <c r="H54" i="5"/>
  <c r="F54" i="5"/>
  <c r="H53" i="5"/>
  <c r="F53" i="5"/>
  <c r="H52" i="5"/>
  <c r="F52" i="5"/>
  <c r="H51" i="5"/>
  <c r="F51" i="5"/>
  <c r="H50" i="5"/>
  <c r="F50" i="5"/>
  <c r="H49" i="5"/>
  <c r="F49" i="5"/>
  <c r="H48" i="5"/>
  <c r="F48" i="5"/>
  <c r="H47" i="5"/>
  <c r="F47" i="5"/>
  <c r="H46" i="5"/>
  <c r="F46" i="5"/>
  <c r="H45" i="5"/>
  <c r="F45" i="5"/>
  <c r="H44" i="5"/>
  <c r="F44" i="5"/>
  <c r="H43" i="5"/>
  <c r="F43" i="5"/>
  <c r="H42" i="5"/>
  <c r="F42" i="5"/>
  <c r="H41" i="5"/>
  <c r="F41" i="5"/>
  <c r="H40" i="5"/>
  <c r="F40" i="5"/>
  <c r="H39" i="5"/>
  <c r="F39" i="5"/>
  <c r="H38" i="5"/>
  <c r="F38" i="5"/>
  <c r="H37" i="5"/>
  <c r="F37" i="5"/>
  <c r="H36" i="5"/>
  <c r="F36" i="5"/>
  <c r="H35" i="5"/>
  <c r="F35" i="5"/>
  <c r="H34" i="5"/>
  <c r="F34" i="5"/>
  <c r="H33" i="5"/>
  <c r="F33" i="5"/>
  <c r="H32" i="5"/>
  <c r="F32" i="5"/>
  <c r="H31" i="5"/>
  <c r="F31" i="5"/>
  <c r="H30" i="5"/>
  <c r="F30" i="5"/>
  <c r="H29" i="5"/>
  <c r="F29" i="5"/>
  <c r="H28" i="5"/>
  <c r="F28" i="5"/>
  <c r="H27" i="5"/>
  <c r="F27" i="5"/>
  <c r="H26" i="5"/>
  <c r="F26" i="5"/>
  <c r="H25" i="5"/>
  <c r="F25" i="5"/>
  <c r="H24" i="5"/>
  <c r="F24" i="5"/>
  <c r="H23" i="5"/>
  <c r="F23" i="5"/>
  <c r="H22" i="5"/>
  <c r="F22" i="5"/>
  <c r="H21" i="5"/>
  <c r="F21" i="5"/>
  <c r="H20" i="5"/>
  <c r="F20" i="5"/>
  <c r="H19" i="5"/>
  <c r="F19" i="5"/>
  <c r="H18" i="5"/>
  <c r="F18" i="5"/>
  <c r="H17" i="5"/>
  <c r="F17" i="5"/>
  <c r="H16" i="5"/>
  <c r="F16" i="5"/>
  <c r="H15" i="5"/>
  <c r="F15" i="5"/>
  <c r="H14" i="5"/>
  <c r="F14" i="5"/>
  <c r="H13" i="5"/>
  <c r="F13" i="5"/>
  <c r="H12" i="5"/>
  <c r="F12" i="5"/>
  <c r="H11" i="5"/>
  <c r="F11" i="5"/>
  <c r="H10" i="5"/>
  <c r="F10" i="5"/>
  <c r="H9" i="5"/>
  <c r="F9" i="5"/>
  <c r="H8" i="5"/>
  <c r="F8" i="5"/>
  <c r="H7" i="5"/>
  <c r="F7" i="5"/>
  <c r="H6" i="5"/>
  <c r="F6" i="5"/>
  <c r="H5" i="5"/>
  <c r="F5" i="5"/>
  <c r="H4" i="5"/>
  <c r="F4" i="5"/>
  <c r="H3" i="5"/>
  <c r="F3" i="5"/>
  <c r="H2" i="5"/>
  <c r="F2" i="5"/>
</calcChain>
</file>

<file path=xl/sharedStrings.xml><?xml version="1.0" encoding="utf-8"?>
<sst xmlns="http://schemas.openxmlformats.org/spreadsheetml/2006/main" count="1860" uniqueCount="547">
  <si>
    <t>txt</t>
  </si>
  <si>
    <t>xlsx</t>
  </si>
  <si>
    <t>Ejemplos Fnes. NUMERICAS</t>
  </si>
  <si>
    <t>agosto</t>
  </si>
  <si>
    <t>id</t>
  </si>
  <si>
    <t>Número de Teléfono</t>
  </si>
  <si>
    <t>Apellido</t>
  </si>
  <si>
    <t>Nombre</t>
  </si>
  <si>
    <t xml:space="preserve"> Tipo de Plan</t>
  </si>
  <si>
    <t>Domicilio</t>
  </si>
  <si>
    <t>Garcia</t>
  </si>
  <si>
    <t>Damian</t>
  </si>
  <si>
    <t>Abono Fijo</t>
  </si>
  <si>
    <t>Av. B. Terán 135</t>
  </si>
  <si>
    <t>Candia</t>
  </si>
  <si>
    <t>Candia Pablo Cesar</t>
  </si>
  <si>
    <t>Tarjeta</t>
  </si>
  <si>
    <t>Libertad 391</t>
  </si>
  <si>
    <t>Soto</t>
  </si>
  <si>
    <t>Alexis</t>
  </si>
  <si>
    <t>Av. Alem 535</t>
  </si>
  <si>
    <t>Parrilla</t>
  </si>
  <si>
    <t>Patricia Noemi</t>
  </si>
  <si>
    <t>maipu 1167</t>
  </si>
  <si>
    <t>Uriel Alexis</t>
  </si>
  <si>
    <t>Amador Lucero 253</t>
  </si>
  <si>
    <t>Casco</t>
  </si>
  <si>
    <t>Cabrera Nimia</t>
  </si>
  <si>
    <t>Factura</t>
  </si>
  <si>
    <t>Camino de Sirga 1.450 Yerba Buena</t>
  </si>
  <si>
    <t>Quiñones</t>
  </si>
  <si>
    <t>Casco Nidia Lorena</t>
  </si>
  <si>
    <t>24 de Setiembre 746</t>
  </si>
  <si>
    <t>Felder</t>
  </si>
  <si>
    <t>Eduardo Norberto</t>
  </si>
  <si>
    <t>A. Lucero y C. Alvarez</t>
  </si>
  <si>
    <t>Charles</t>
  </si>
  <si>
    <t>Rikenson</t>
  </si>
  <si>
    <t>Asunción 237</t>
  </si>
  <si>
    <t>Hilario</t>
  </si>
  <si>
    <t>Teodoro</t>
  </si>
  <si>
    <t>España 631 (Concep.) 03</t>
  </si>
  <si>
    <t>Ramirez</t>
  </si>
  <si>
    <t>Saavedra Julia</t>
  </si>
  <si>
    <t>Ex ruta 9 km 1286 Bda. Rio Sali</t>
  </si>
  <si>
    <t>Ramirez Jonathan</t>
  </si>
  <si>
    <t>Independencia 242 (B. R. Salí)</t>
  </si>
  <si>
    <t>Ramirez Julia Carmen</t>
  </si>
  <si>
    <t>San Lorenzo 1355</t>
  </si>
  <si>
    <t>Valdez</t>
  </si>
  <si>
    <t>Martinez Porfirio Manue</t>
  </si>
  <si>
    <t>Av. Alem 1769</t>
  </si>
  <si>
    <t>Palacio Facundo Manuel</t>
  </si>
  <si>
    <t>Av. Salta 1650</t>
  </si>
  <si>
    <t>Santabaya</t>
  </si>
  <si>
    <t>Emilio</t>
  </si>
  <si>
    <t>Jujuy 1795</t>
  </si>
  <si>
    <t>Cobian</t>
  </si>
  <si>
    <t>Beatriz Nilda</t>
  </si>
  <si>
    <t>Salta Esq. Chile</t>
  </si>
  <si>
    <t>Maldonado</t>
  </si>
  <si>
    <t>Carlos Julio</t>
  </si>
  <si>
    <t>M. Alfaro 1081</t>
  </si>
  <si>
    <t>Fenyves</t>
  </si>
  <si>
    <t>Lylian Sara</t>
  </si>
  <si>
    <t>Uruguay 1104</t>
  </si>
  <si>
    <t>Barrios</t>
  </si>
  <si>
    <t>Amanda Nilda</t>
  </si>
  <si>
    <t>Av.Roca 324</t>
  </si>
  <si>
    <t>Maso</t>
  </si>
  <si>
    <t>Juan Carlos</t>
  </si>
  <si>
    <t>Av. Belgrano 1904</t>
  </si>
  <si>
    <t>Volovich</t>
  </si>
  <si>
    <t>Beatriz Amalia</t>
  </si>
  <si>
    <t>Av. Siria 1919</t>
  </si>
  <si>
    <t>Rico</t>
  </si>
  <si>
    <t>Ruben Enrique</t>
  </si>
  <si>
    <t>Marina Alfaro 1215</t>
  </si>
  <si>
    <t>Nieto</t>
  </si>
  <si>
    <t>Sara Rosa</t>
  </si>
  <si>
    <t>J. B. Justo 3400</t>
  </si>
  <si>
    <t>Oneto</t>
  </si>
  <si>
    <t>Pedro Eduardo</t>
  </si>
  <si>
    <t>24 de Sep. 707</t>
  </si>
  <si>
    <t>Arevalo</t>
  </si>
  <si>
    <t>Amelia Delfina</t>
  </si>
  <si>
    <t>Suipacha 482</t>
  </si>
  <si>
    <t>Romano</t>
  </si>
  <si>
    <t>Osvaldo</t>
  </si>
  <si>
    <t>Lavalle 1902</t>
  </si>
  <si>
    <t>Lopez</t>
  </si>
  <si>
    <t>Hilda Del Valle</t>
  </si>
  <si>
    <t>Ruta 38</t>
  </si>
  <si>
    <t>Canal Yerba Buena 4400</t>
  </si>
  <si>
    <t>Gomez</t>
  </si>
  <si>
    <t>Rosa Catalina</t>
  </si>
  <si>
    <t>Jujuy esq Av. Roca</t>
  </si>
  <si>
    <t>Torresi</t>
  </si>
  <si>
    <t>Arnaldo Humberto</t>
  </si>
  <si>
    <t>Jujuy 1001</t>
  </si>
  <si>
    <t>Maria Rosa</t>
  </si>
  <si>
    <t>Av. Alem 1132</t>
  </si>
  <si>
    <t>Adduci</t>
  </si>
  <si>
    <t>Ernesto</t>
  </si>
  <si>
    <t>Bolívar 1640</t>
  </si>
  <si>
    <t>Pose</t>
  </si>
  <si>
    <t>Norma Esther</t>
  </si>
  <si>
    <t>Lavalle 1470</t>
  </si>
  <si>
    <t>Taborda</t>
  </si>
  <si>
    <t>Cipriano Jose</t>
  </si>
  <si>
    <t>Av. S. Peña 15</t>
  </si>
  <si>
    <t>Valcarcel</t>
  </si>
  <si>
    <t>Miriam Mabel</t>
  </si>
  <si>
    <t>Av. Roca 3200</t>
  </si>
  <si>
    <t>Sanguino</t>
  </si>
  <si>
    <t>Pedro Veronico</t>
  </si>
  <si>
    <t>Av. Salta y Paraguay</t>
  </si>
  <si>
    <t>Gorena</t>
  </si>
  <si>
    <t>Maria Salome</t>
  </si>
  <si>
    <t>Av. Colón 107</t>
  </si>
  <si>
    <t>Felix Emanuel</t>
  </si>
  <si>
    <t>Salta 1916</t>
  </si>
  <si>
    <t>Anconetani</t>
  </si>
  <si>
    <t>Horacio Bruno</t>
  </si>
  <si>
    <t>Buenos Aires 843</t>
  </si>
  <si>
    <t>Perez</t>
  </si>
  <si>
    <t>Elsa Orfelia</t>
  </si>
  <si>
    <t>9 de Julio 880</t>
  </si>
  <si>
    <t>Romero</t>
  </si>
  <si>
    <t>Francisco Valentin</t>
  </si>
  <si>
    <t>Córdoba 1161</t>
  </si>
  <si>
    <t>Mansilla</t>
  </si>
  <si>
    <t>Luisa Clotilde</t>
  </si>
  <si>
    <t>Suipacha 222</t>
  </si>
  <si>
    <t>Torterolo</t>
  </si>
  <si>
    <t>Marta Mabel</t>
  </si>
  <si>
    <t>Córdoba 770</t>
  </si>
  <si>
    <t>Spinetta</t>
  </si>
  <si>
    <t>Alfredo Horacio</t>
  </si>
  <si>
    <t>Don Bosco 1678</t>
  </si>
  <si>
    <t>Dupont</t>
  </si>
  <si>
    <t>Maria Lidia</t>
  </si>
  <si>
    <t>Av.S. Martín</t>
  </si>
  <si>
    <t>Suarez</t>
  </si>
  <si>
    <t>Adrian Lorenzo</t>
  </si>
  <si>
    <t>Av. Roca 3615</t>
  </si>
  <si>
    <t>Carrettino</t>
  </si>
  <si>
    <t>Oscar Antonio</t>
  </si>
  <si>
    <t>Av. B. Aráoz 1164</t>
  </si>
  <si>
    <t>Barriga</t>
  </si>
  <si>
    <t>Beatriz Susana</t>
  </si>
  <si>
    <t>Av. Ej. del Norte 480</t>
  </si>
  <si>
    <t>Rivero</t>
  </si>
  <si>
    <t>Alicia Magdalena</t>
  </si>
  <si>
    <t>Av. Juan B. Justo 1616</t>
  </si>
  <si>
    <t>Eustaquio Amiano</t>
  </si>
  <si>
    <t>Laprida 1595</t>
  </si>
  <si>
    <t>Montenegro</t>
  </si>
  <si>
    <t>Benito Arturo</t>
  </si>
  <si>
    <t>Corrientes 2167</t>
  </si>
  <si>
    <t>Barrera</t>
  </si>
  <si>
    <t>Juana Candelaria</t>
  </si>
  <si>
    <t>Mendoza 1139</t>
  </si>
  <si>
    <t>Soria</t>
  </si>
  <si>
    <t>Petrona Consolacion</t>
  </si>
  <si>
    <t>San Lorenzo 2063</t>
  </si>
  <si>
    <t>Crespin</t>
  </si>
  <si>
    <t>Medardo Lujan</t>
  </si>
  <si>
    <t>Timbó Viejo Km. 20</t>
  </si>
  <si>
    <t>Ancina</t>
  </si>
  <si>
    <t>Osvaldo Julian</t>
  </si>
  <si>
    <t>Fco. de Aguirre 132</t>
  </si>
  <si>
    <t>Viviani</t>
  </si>
  <si>
    <t>Hector Rodolfo</t>
  </si>
  <si>
    <t>La Plata 1352</t>
  </si>
  <si>
    <t>Fernandez</t>
  </si>
  <si>
    <t>Hector Daniel</t>
  </si>
  <si>
    <t>Juan B. Terán 249</t>
  </si>
  <si>
    <t>Gonzalez</t>
  </si>
  <si>
    <t>Silvia Beatriz</t>
  </si>
  <si>
    <t>Jujuy 726</t>
  </si>
  <si>
    <t>Barraza</t>
  </si>
  <si>
    <t>Ramon Fernando</t>
  </si>
  <si>
    <t>Lavalle 830</t>
  </si>
  <si>
    <t>Lucia Belen</t>
  </si>
  <si>
    <t>Jujuy esq. Las Piedras</t>
  </si>
  <si>
    <t>Salinas</t>
  </si>
  <si>
    <t>Andres</t>
  </si>
  <si>
    <t>La Rioja 702</t>
  </si>
  <si>
    <t>Chavez</t>
  </si>
  <si>
    <t>Walter Adrian</t>
  </si>
  <si>
    <t>Lavaise 2515</t>
  </si>
  <si>
    <t>Juan Domingo</t>
  </si>
  <si>
    <t>Lavalle 3104</t>
  </si>
  <si>
    <t>Martinez</t>
  </si>
  <si>
    <t>Nestor</t>
  </si>
  <si>
    <t>J. Thames 263</t>
  </si>
  <si>
    <t>Roma</t>
  </si>
  <si>
    <t>Silvia Elizabeth</t>
  </si>
  <si>
    <t>San Juan 1184</t>
  </si>
  <si>
    <t>Clifford</t>
  </si>
  <si>
    <t>Ernesto Patricio</t>
  </si>
  <si>
    <t>Chile 1348</t>
  </si>
  <si>
    <t>Elsa</t>
  </si>
  <si>
    <t>Santiago 1203</t>
  </si>
  <si>
    <t>Cepeda</t>
  </si>
  <si>
    <t>Martin Carlos</t>
  </si>
  <si>
    <t>Frías Silva 164</t>
  </si>
  <si>
    <t>Maisonnave</t>
  </si>
  <si>
    <t>Norberto Omar</t>
  </si>
  <si>
    <t>Santiago 1462</t>
  </si>
  <si>
    <t>Juarez</t>
  </si>
  <si>
    <t>Sara Margarita</t>
  </si>
  <si>
    <t>M. Alberti 334</t>
  </si>
  <si>
    <t>Ledesma</t>
  </si>
  <si>
    <t>Jose Eduardo</t>
  </si>
  <si>
    <t>Maipú 718</t>
  </si>
  <si>
    <t>Mariela Veronica</t>
  </si>
  <si>
    <t>Corrientes 1866</t>
  </si>
  <si>
    <t>Monica Lorena</t>
  </si>
  <si>
    <t>Las Piedras 1023</t>
  </si>
  <si>
    <t>Vogelin</t>
  </si>
  <si>
    <t>Eduardo Gustavo</t>
  </si>
  <si>
    <t>Av. Belgrano 1858</t>
  </si>
  <si>
    <t>Lobo</t>
  </si>
  <si>
    <t>Eduardo Daniel</t>
  </si>
  <si>
    <t>C. Alvarez 1178</t>
  </si>
  <si>
    <t>Vaca</t>
  </si>
  <si>
    <t>Domingo</t>
  </si>
  <si>
    <t>San Martín 2359</t>
  </si>
  <si>
    <t>Rafael Fernando</t>
  </si>
  <si>
    <t>Ej. del Norte 395</t>
  </si>
  <si>
    <t>Camila Gisel</t>
  </si>
  <si>
    <t>24 de Sep. 740</t>
  </si>
  <si>
    <t>Cristina Fabiana</t>
  </si>
  <si>
    <t>Sgto. Cabral</t>
  </si>
  <si>
    <t>Isasmendi</t>
  </si>
  <si>
    <t>Ceferina Petrona</t>
  </si>
  <si>
    <t>San Lorenzo 1954</t>
  </si>
  <si>
    <t>Elias</t>
  </si>
  <si>
    <t>Enrique Emeterio</t>
  </si>
  <si>
    <t>Bolivia 4781</t>
  </si>
  <si>
    <t>Castillo</t>
  </si>
  <si>
    <t>Mario</t>
  </si>
  <si>
    <t>San Lorenzo 2041</t>
  </si>
  <si>
    <t>Ponce</t>
  </si>
  <si>
    <t>Elba Alicia</t>
  </si>
  <si>
    <t>Uruguay y 25 de Mayo</t>
  </si>
  <si>
    <t>Rojas</t>
  </si>
  <si>
    <t>Domingo Faustino</t>
  </si>
  <si>
    <t>San Martin 1051 Piso 10 Of. D</t>
  </si>
  <si>
    <t>Santillan</t>
  </si>
  <si>
    <t>Nanzi Del Valle</t>
  </si>
  <si>
    <t>San Juan 2145</t>
  </si>
  <si>
    <t>Nieva</t>
  </si>
  <si>
    <t>Miguel Angel</t>
  </si>
  <si>
    <t>Lavalle 2967</t>
  </si>
  <si>
    <t>Iñiguez</t>
  </si>
  <si>
    <t>Maria Azucena</t>
  </si>
  <si>
    <t>San Lorenzo 516</t>
  </si>
  <si>
    <t>Brenda Micaela</t>
  </si>
  <si>
    <t>Catamarca 479</t>
  </si>
  <si>
    <t>Johanna Antonella</t>
  </si>
  <si>
    <t>Av. Sáenz Peña 183</t>
  </si>
  <si>
    <t>Lucero</t>
  </si>
  <si>
    <t>Ramon Ruben</t>
  </si>
  <si>
    <t>24 de Sep. y Jujuy</t>
  </si>
  <si>
    <t>Jujuy 1083</t>
  </si>
  <si>
    <t>Rodriguez</t>
  </si>
  <si>
    <t>Maipú 458</t>
  </si>
  <si>
    <t>Pereyra</t>
  </si>
  <si>
    <t>Norberto</t>
  </si>
  <si>
    <t>Santiago 799</t>
  </si>
  <si>
    <t>Vargas</t>
  </si>
  <si>
    <t>Vidal</t>
  </si>
  <si>
    <t>S. Martín 260</t>
  </si>
  <si>
    <t>Luna</t>
  </si>
  <si>
    <t>Felix Ernesto</t>
  </si>
  <si>
    <t>San Lorenzo 2263</t>
  </si>
  <si>
    <t>Ariel Ernesto</t>
  </si>
  <si>
    <t>Las Piedras 1446</t>
  </si>
  <si>
    <t>Schkolnik</t>
  </si>
  <si>
    <t>Manuel Enrique</t>
  </si>
  <si>
    <t>San Martín 2801 0</t>
  </si>
  <si>
    <t>Pereira</t>
  </si>
  <si>
    <t>Maria Cristina</t>
  </si>
  <si>
    <t>Av. Cnel. Suárez 209</t>
  </si>
  <si>
    <t>Castro</t>
  </si>
  <si>
    <t>Hector Manuel</t>
  </si>
  <si>
    <t>San Luis 684</t>
  </si>
  <si>
    <t>Cardozo</t>
  </si>
  <si>
    <t>Ricardo Rafael</t>
  </si>
  <si>
    <t>Munecas 2657</t>
  </si>
  <si>
    <t>Quintero</t>
  </si>
  <si>
    <t>Isabel</t>
  </si>
  <si>
    <t>San Miguel 1885</t>
  </si>
  <si>
    <t>Cruz</t>
  </si>
  <si>
    <t>Pedro</t>
  </si>
  <si>
    <t>Santa Fe 3008</t>
  </si>
  <si>
    <t>Pablo Ariel</t>
  </si>
  <si>
    <t>Crist. Colón 2.100 Y.B.</t>
  </si>
  <si>
    <t>Edgardo Jose</t>
  </si>
  <si>
    <t>Lavalle 2974</t>
  </si>
  <si>
    <t>Ordoñez</t>
  </si>
  <si>
    <t>Carlos Arturo</t>
  </si>
  <si>
    <t>Av. Ej. del Norte 685</t>
  </si>
  <si>
    <t>Ovejero</t>
  </si>
  <si>
    <t>Noemi Del Valle</t>
  </si>
  <si>
    <t>Alberdi 454</t>
  </si>
  <si>
    <t>Uchima</t>
  </si>
  <si>
    <t>Roberto Hector</t>
  </si>
  <si>
    <t>Av. Roca 3995</t>
  </si>
  <si>
    <t>Ramos</t>
  </si>
  <si>
    <t>Daniel Miguel</t>
  </si>
  <si>
    <t>24 de Septiembre 231</t>
  </si>
  <si>
    <t>Arpini</t>
  </si>
  <si>
    <t>Adrian Daniel</t>
  </si>
  <si>
    <t>Corrientes 2151</t>
  </si>
  <si>
    <t>Carrera</t>
  </si>
  <si>
    <t>Jose Antonio</t>
  </si>
  <si>
    <t>Asunción 1227</t>
  </si>
  <si>
    <t>Moyano</t>
  </si>
  <si>
    <t>Estela Beatriz</t>
  </si>
  <si>
    <t>Av. Mitre 564</t>
  </si>
  <si>
    <t>Moreno</t>
  </si>
  <si>
    <t>Enrique Eduardo</t>
  </si>
  <si>
    <t>Pj.Magallanes 20</t>
  </si>
  <si>
    <t>Valenzuela</t>
  </si>
  <si>
    <t>Marcelino</t>
  </si>
  <si>
    <t>Bolivar 1620</t>
  </si>
  <si>
    <t>Marcela Abigail</t>
  </si>
  <si>
    <t>Miguele</t>
  </si>
  <si>
    <t>Cirila</t>
  </si>
  <si>
    <t>Gdor. Gutiérrez 1257</t>
  </si>
  <si>
    <t>Pino</t>
  </si>
  <si>
    <t>Jose Luis</t>
  </si>
  <si>
    <t>Shopping Yerba Buena 1º piso</t>
  </si>
  <si>
    <t>Lucena</t>
  </si>
  <si>
    <t>Ramon Isidro</t>
  </si>
  <si>
    <t>Maipú 416</t>
  </si>
  <si>
    <t>Maria Graciela</t>
  </si>
  <si>
    <t>La Plata 1060</t>
  </si>
  <si>
    <t>Micaela Cecilia</t>
  </si>
  <si>
    <t>Flores</t>
  </si>
  <si>
    <t>Colche</t>
  </si>
  <si>
    <t>Francisco Reyes</t>
  </si>
  <si>
    <t>Godoy</t>
  </si>
  <si>
    <t>Ramon</t>
  </si>
  <si>
    <t>Crisóstomo Álvarez 471</t>
  </si>
  <si>
    <t>Beron</t>
  </si>
  <si>
    <t>Julio Jorge</t>
  </si>
  <si>
    <t>Duarte</t>
  </si>
  <si>
    <t>Francisco Gabriel</t>
  </si>
  <si>
    <t>San Martín 1041</t>
  </si>
  <si>
    <t>Benites</t>
  </si>
  <si>
    <t>Lopez Nilvia</t>
  </si>
  <si>
    <t>24 de Setiembre y J. Colombres</t>
  </si>
  <si>
    <t>Eugenio</t>
  </si>
  <si>
    <t>Humberto</t>
  </si>
  <si>
    <t>San Juan 1854</t>
  </si>
  <si>
    <t>Collazos</t>
  </si>
  <si>
    <t>Graciela Lucia</t>
  </si>
  <si>
    <t>San Martín 1026</t>
  </si>
  <si>
    <t>Pavon</t>
  </si>
  <si>
    <t>Ramon Rito</t>
  </si>
  <si>
    <t>Roberto</t>
  </si>
  <si>
    <t>Mella</t>
  </si>
  <si>
    <t>Jose Eden</t>
  </si>
  <si>
    <t>Alegre</t>
  </si>
  <si>
    <t>Blanca Ester</t>
  </si>
  <si>
    <t>Eduardo Antonio</t>
  </si>
  <si>
    <t>Dorado</t>
  </si>
  <si>
    <t>Ramon Oscar</t>
  </si>
  <si>
    <t>Parriego</t>
  </si>
  <si>
    <t>Junín 1762</t>
  </si>
  <si>
    <t>Tapia</t>
  </si>
  <si>
    <t>Belindo</t>
  </si>
  <si>
    <t>San Miguel 981</t>
  </si>
  <si>
    <t>Galeano</t>
  </si>
  <si>
    <t>Gerardo</t>
  </si>
  <si>
    <t>Reconquista 247 (B. R. Salí)</t>
  </si>
  <si>
    <t>Iriarte</t>
  </si>
  <si>
    <t>Daniel Alcides</t>
  </si>
  <si>
    <t>Cochabamba 50 Tafi Viejo</t>
  </si>
  <si>
    <t>Medurga</t>
  </si>
  <si>
    <t>San Lorenzo 438</t>
  </si>
  <si>
    <t>Crespo</t>
  </si>
  <si>
    <t>Juan Cesar</t>
  </si>
  <si>
    <t>Gral. Paz 2073</t>
  </si>
  <si>
    <t>Casimiro</t>
  </si>
  <si>
    <t>Oscar Mario</t>
  </si>
  <si>
    <t>San Luis 176</t>
  </si>
  <si>
    <t>Mañas</t>
  </si>
  <si>
    <t>Diego</t>
  </si>
  <si>
    <t>Marcos Paz 316</t>
  </si>
  <si>
    <t>Barbotto</t>
  </si>
  <si>
    <t>Ruben</t>
  </si>
  <si>
    <t>Rivadavia 105, 8º F</t>
  </si>
  <si>
    <t>Olmos</t>
  </si>
  <si>
    <t>Raul Oscar</t>
  </si>
  <si>
    <t>Buenos Aires 194</t>
  </si>
  <si>
    <t>Oscar Hugo</t>
  </si>
  <si>
    <t>Isabel La Católica 618</t>
  </si>
  <si>
    <t>Amaya</t>
  </si>
  <si>
    <t>Marta Guadalupe</t>
  </si>
  <si>
    <t>Maipú 2372</t>
  </si>
  <si>
    <t>Virgilio De Jesus</t>
  </si>
  <si>
    <t>Marco Avellaneda 648</t>
  </si>
  <si>
    <t>Peralta</t>
  </si>
  <si>
    <t>Marta Beatriz</t>
  </si>
  <si>
    <t>Roberto Guillermo</t>
  </si>
  <si>
    <t>More</t>
  </si>
  <si>
    <t>Jorge Andres</t>
  </si>
  <si>
    <t>Walter Andres</t>
  </si>
  <si>
    <t>Ovando</t>
  </si>
  <si>
    <t>Angel Clemente</t>
  </si>
  <si>
    <t>Mendoza 2965</t>
  </si>
  <si>
    <t>Fecha</t>
  </si>
  <si>
    <t>Hora de inicio de la llamada tel</t>
  </si>
  <si>
    <t>Duracion de la llamada (segundos)</t>
  </si>
  <si>
    <t xml:space="preserve"> Costo de Llamada por segundo ($) </t>
  </si>
  <si>
    <t>Costo Total de Llamada($)</t>
  </si>
  <si>
    <t>RESPONDER</t>
  </si>
  <si>
    <t>Funcion CONTAR.SI</t>
  </si>
  <si>
    <t>CONTAR.SI(rango,criterio)</t>
  </si>
  <si>
    <t>Cuantos valores son igual a 10</t>
  </si>
  <si>
    <t>Cuantos valores son mayores a 5</t>
  </si>
  <si>
    <t>Cuantos valores son distinto a 5</t>
  </si>
  <si>
    <t>Cuantos valores son textos</t>
  </si>
  <si>
    <t>Cuantas celdas tienen en su contenido una "x"</t>
  </si>
  <si>
    <t>Cuantas celdas tienen un contenido de 3 caracteres</t>
  </si>
  <si>
    <t>Cuantas horas son mayores a las 12:00</t>
  </si>
  <si>
    <t>Cuantas horas son mayores a una hora determinada</t>
  </si>
  <si>
    <t>Cuantas fechas corresponden al 2do semestre del 2020</t>
  </si>
  <si>
    <t>rojo</t>
  </si>
  <si>
    <t>azul</t>
  </si>
  <si>
    <t>verde</t>
  </si>
  <si>
    <t>amarillo</t>
  </si>
  <si>
    <t>blanco</t>
  </si>
  <si>
    <t>negro</t>
  </si>
  <si>
    <t>Cuantas veces aparece cada color</t>
  </si>
  <si>
    <t>EJ 1</t>
  </si>
  <si>
    <t>EJ 2</t>
  </si>
  <si>
    <t>EJ 3</t>
  </si>
  <si>
    <t>EJ 4</t>
  </si>
  <si>
    <t>EJ 5</t>
  </si>
  <si>
    <t>Respuesta</t>
  </si>
  <si>
    <t>Cuantas veces aparece el valor mas repetido</t>
  </si>
  <si>
    <t>Funcion CONTAR.SI.CONJUNTO</t>
  </si>
  <si>
    <t xml:space="preserve">Que cantidad de empleados hay en la </t>
  </si>
  <si>
    <t>Sede de Albacete en el Departamento Ventas?</t>
  </si>
  <si>
    <t>Sede</t>
  </si>
  <si>
    <t xml:space="preserve">Que cantidad de empleados hay en la Sede de Albacete </t>
  </si>
  <si>
    <t>en el Departamento Ventas, en la Categoria Comercial?</t>
  </si>
  <si>
    <t>Código Empleado</t>
  </si>
  <si>
    <t>Fecha-Ingreso</t>
  </si>
  <si>
    <t xml:space="preserve"> Nombre</t>
  </si>
  <si>
    <t>Categoría</t>
  </si>
  <si>
    <t>Departamento</t>
  </si>
  <si>
    <t>Salario</t>
  </si>
  <si>
    <t>Cauce</t>
  </si>
  <si>
    <t>Albacete</t>
  </si>
  <si>
    <t>Directivo</t>
  </si>
  <si>
    <t>Dirección</t>
  </si>
  <si>
    <t>Alcalde</t>
  </si>
  <si>
    <t>Juan</t>
  </si>
  <si>
    <t>Vigo</t>
  </si>
  <si>
    <t>Alvarez</t>
  </si>
  <si>
    <t>Cesar</t>
  </si>
  <si>
    <t>Administrativo</t>
  </si>
  <si>
    <t>Personal</t>
  </si>
  <si>
    <t>Arozamena</t>
  </si>
  <si>
    <t>Felicidad</t>
  </si>
  <si>
    <t>Subirats</t>
  </si>
  <si>
    <t>Nuria</t>
  </si>
  <si>
    <t>Martínez</t>
  </si>
  <si>
    <t>Segundo</t>
  </si>
  <si>
    <t>Financiero</t>
  </si>
  <si>
    <t>Segura</t>
  </si>
  <si>
    <t>Enrique</t>
  </si>
  <si>
    <t>Ventas</t>
  </si>
  <si>
    <t>Villamanta</t>
  </si>
  <si>
    <t>Asunción</t>
  </si>
  <si>
    <t>Técnico</t>
  </si>
  <si>
    <t>Gutiérrez</t>
  </si>
  <si>
    <t>Sonsoles</t>
  </si>
  <si>
    <t>De Miguel</t>
  </si>
  <si>
    <t>José</t>
  </si>
  <si>
    <t>Comercial</t>
  </si>
  <si>
    <t>Díaz</t>
  </si>
  <si>
    <t>Saúl</t>
  </si>
  <si>
    <t>Olabarría</t>
  </si>
  <si>
    <t>Felipe</t>
  </si>
  <si>
    <t>Sotillos</t>
  </si>
  <si>
    <t>Ana</t>
  </si>
  <si>
    <t>López-Gil</t>
  </si>
  <si>
    <t>García</t>
  </si>
  <si>
    <t>Reyes</t>
  </si>
  <si>
    <t>Fernández</t>
  </si>
  <si>
    <t>Fernando</t>
  </si>
  <si>
    <t>Ruiz</t>
  </si>
  <si>
    <t>Lorenzo</t>
  </si>
  <si>
    <t>Marín</t>
  </si>
  <si>
    <t>Angel</t>
  </si>
  <si>
    <t>Rosa</t>
  </si>
  <si>
    <t>Laureano</t>
  </si>
  <si>
    <t>Cantidad de empleados que hayan ingresado en 1999?</t>
  </si>
  <si>
    <t>1) Cuantas llamadas telefónicas corresponden al tipo de plan de abono fijo?</t>
  </si>
  <si>
    <t>2) Cuantas llamadas telefónicas, de 10 o mas minutos, se han realizado?</t>
  </si>
  <si>
    <t>3) Cuantas llamadas telefónicas ha realizado el nro de tel con mayor cant de llamadas telefonicas?</t>
  </si>
  <si>
    <t>4) Cuantas llamadas telefónicas ha realizado cada usuario?</t>
  </si>
  <si>
    <t>5) Cuantos usuarios viven en una avenida?</t>
  </si>
  <si>
    <t>1) Cant de llamadas tel realizadas el 25 de dic para el tipo de plan tarjeta</t>
  </si>
  <si>
    <t>2) Cant de llamadas tel realizadas el 25 de dic para un tipo de plan distinto al plan tarjeta</t>
  </si>
  <si>
    <t>Color</t>
  </si>
  <si>
    <t>Cant de apariciones</t>
  </si>
  <si>
    <r>
      <t xml:space="preserve">Dada la Tabla de datos de Llamadas Telefonicas de </t>
    </r>
    <r>
      <rPr>
        <b/>
        <sz val="16"/>
        <color theme="8" tint="-0.499984740745262"/>
        <rFont val="Calibri"/>
        <family val="2"/>
        <scheme val="minor"/>
      </rPr>
      <t>Diciembre del 2019</t>
    </r>
    <r>
      <rPr>
        <b/>
        <sz val="16"/>
        <color rgb="FFC00000"/>
        <rFont val="Calibri"/>
        <family val="2"/>
        <scheme val="minor"/>
      </rPr>
      <t xml:space="preserve"> y la Tabla de datos Usuarios</t>
    </r>
  </si>
  <si>
    <t>en estos casos, el criterio va encerrado entre comillas</t>
  </si>
  <si>
    <t>CONTAR.SI(rango,5)</t>
  </si>
  <si>
    <t>CONTAR.SI(rango,PROMEDIO(rango))</t>
  </si>
  <si>
    <t>CONTAR.SI(rango,"texto")</t>
  </si>
  <si>
    <t>CONTAR.SI(rango,"&gt;valor")</t>
  </si>
  <si>
    <t>* Definido como Numero</t>
  </si>
  <si>
    <t>* Definido como texto</t>
  </si>
  <si>
    <t>* Definido como
 expresion</t>
  </si>
  <si>
    <t>Ejemplo</t>
  </si>
  <si>
    <t>Funciones</t>
  </si>
  <si>
    <t>Cuantas celdas tienen el valor "agosto"</t>
  </si>
  <si>
    <t>Cuantos numeros superan el promedio</t>
  </si>
  <si>
    <t>CONTAR.SI.CONJUNTO(rango_criterios1, criterio1, [rango_criterios2], [criterio2]….)</t>
  </si>
  <si>
    <t>CONTAR.SI(rango,"a*")</t>
  </si>
  <si>
    <r>
      <t>CONTAR.SI.CONJUNTO(</t>
    </r>
    <r>
      <rPr>
        <b/>
        <sz val="16"/>
        <color rgb="FF00B050"/>
        <rFont val="Calibri"/>
        <family val="2"/>
        <scheme val="minor"/>
      </rPr>
      <t>rango_criterios1, criterio1</t>
    </r>
    <r>
      <rPr>
        <b/>
        <sz val="16"/>
        <color rgb="FFC00000"/>
        <rFont val="Calibri"/>
        <family val="2"/>
        <scheme val="minor"/>
      </rPr>
      <t xml:space="preserve">, </t>
    </r>
    <r>
      <rPr>
        <b/>
        <sz val="16"/>
        <color rgb="FF0070C0"/>
        <rFont val="Calibri"/>
        <family val="2"/>
        <scheme val="minor"/>
      </rPr>
      <t>[rango_criterios2], [criterio2]</t>
    </r>
    <r>
      <rPr>
        <b/>
        <sz val="16"/>
        <color rgb="FFC00000"/>
        <rFont val="Calibri"/>
        <family val="2"/>
        <scheme val="minor"/>
      </rPr>
      <t>….)</t>
    </r>
  </si>
  <si>
    <t>Duracion de la llamada (en formato hs)</t>
  </si>
  <si>
    <t>RTA</t>
  </si>
  <si>
    <t>Sobre la definición del criterio</t>
  </si>
  <si>
    <t xml:space="preserve">Cuantas veces aparece el color </t>
  </si>
  <si>
    <r>
      <rPr>
        <sz val="12"/>
        <color rgb="FFFF0000"/>
        <rFont val="Calibri"/>
        <family val="2"/>
        <scheme val="minor"/>
      </rPr>
      <t xml:space="preserve">==&gt; </t>
    </r>
    <r>
      <rPr>
        <sz val="12"/>
        <color theme="1"/>
        <rFont val="Calibri"/>
        <family val="2"/>
        <scheme val="minor"/>
      </rPr>
      <t xml:space="preserve"> ingresado directamente</t>
    </r>
  </si>
  <si>
    <r>
      <rPr>
        <sz val="12"/>
        <color rgb="FFFF0000"/>
        <rFont val="Calibri"/>
        <family val="2"/>
        <scheme val="minor"/>
      </rPr>
      <t>==&gt;</t>
    </r>
    <r>
      <rPr>
        <sz val="12"/>
        <color theme="1"/>
        <rFont val="Calibri"/>
        <family val="2"/>
        <scheme val="minor"/>
      </rPr>
      <t xml:space="preserve">  ingresado como resultado de alguna funcion que devuelva un valor numerico</t>
    </r>
  </si>
  <si>
    <r>
      <rPr>
        <sz val="12"/>
        <color rgb="FFFF0000"/>
        <rFont val="Calibri"/>
        <family val="2"/>
        <scheme val="minor"/>
      </rPr>
      <t>==&gt;</t>
    </r>
    <r>
      <rPr>
        <sz val="12"/>
        <color theme="1"/>
        <rFont val="Calibri"/>
        <family val="2"/>
        <scheme val="minor"/>
      </rPr>
      <t xml:space="preserve">  ingresado como resultado de alguna funcion que devuelva un valor tipo texto</t>
    </r>
  </si>
  <si>
    <r>
      <rPr>
        <sz val="12"/>
        <color rgb="FFFF0000"/>
        <rFont val="Calibri"/>
        <family val="2"/>
        <scheme val="minor"/>
      </rPr>
      <t>==&gt;</t>
    </r>
    <r>
      <rPr>
        <sz val="12"/>
        <color theme="1"/>
        <rFont val="Calibri"/>
        <family val="2"/>
        <scheme val="minor"/>
      </rPr>
      <t xml:space="preserve">  ingresado como valor exacto</t>
    </r>
  </si>
  <si>
    <r>
      <rPr>
        <sz val="12"/>
        <color rgb="FFFF0000"/>
        <rFont val="Calibri"/>
        <family val="2"/>
        <scheme val="minor"/>
      </rPr>
      <t>==&gt;</t>
    </r>
    <r>
      <rPr>
        <sz val="12"/>
        <color theme="1"/>
        <rFont val="Calibri"/>
        <family val="2"/>
        <scheme val="minor"/>
      </rPr>
      <t xml:space="preserve"> ingresado como un patron haciendo uso de los comodines</t>
    </r>
    <r>
      <rPr>
        <sz val="12"/>
        <color theme="9" tint="-0.249977111117893"/>
        <rFont val="Calibri"/>
        <family val="2"/>
        <scheme val="minor"/>
      </rPr>
      <t xml:space="preserve"> </t>
    </r>
    <r>
      <rPr>
        <b/>
        <sz val="12"/>
        <color rgb="FF0070C0"/>
        <rFont val="Calibri"/>
        <family val="2"/>
        <scheme val="minor"/>
      </rPr>
      <t>?</t>
    </r>
    <r>
      <rPr>
        <sz val="12"/>
        <color theme="9" tint="-0.249977111117893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y</t>
    </r>
    <r>
      <rPr>
        <sz val="12"/>
        <color rgb="FFC00000"/>
        <rFont val="Calibri"/>
        <family val="2"/>
        <scheme val="minor"/>
      </rPr>
      <t xml:space="preserve"> </t>
    </r>
    <r>
      <rPr>
        <b/>
        <sz val="12"/>
        <color rgb="FF0070C0"/>
        <rFont val="Calibri"/>
        <family val="2"/>
        <scheme val="minor"/>
      </rPr>
      <t>*</t>
    </r>
  </si>
  <si>
    <r>
      <rPr>
        <sz val="12"/>
        <color rgb="FFFF0000"/>
        <rFont val="Calibri"/>
        <family val="2"/>
        <scheme val="minor"/>
      </rPr>
      <t>==&gt;</t>
    </r>
    <r>
      <rPr>
        <sz val="12"/>
        <color theme="1"/>
        <rFont val="Calibri"/>
        <family val="2"/>
        <scheme val="minor"/>
      </rPr>
      <t xml:space="preserve">  en este caso se puede usar los operadores de comparacion (</t>
    </r>
    <r>
      <rPr>
        <b/>
        <sz val="12"/>
        <color rgb="FF0070C0"/>
        <rFont val="Calibri"/>
        <family val="2"/>
        <scheme val="minor"/>
      </rPr>
      <t>&gt;, &gt;=, &lt;, &lt;=, &lt;&gt;</t>
    </r>
    <r>
      <rPr>
        <sz val="12"/>
        <color theme="1"/>
        <rFont val="Calibri"/>
        <family val="2"/>
        <scheme val="minor"/>
      </rPr>
      <t>)</t>
    </r>
  </si>
  <si>
    <t>promedio</t>
  </si>
  <si>
    <t>Cantindad de llamadas</t>
  </si>
  <si>
    <t>se resolvio en la tabla de usuarios.</t>
  </si>
  <si>
    <t xml:space="preserve">Tipo de plan: </t>
  </si>
  <si>
    <t>Fecha: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</si>
</sst>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0388-&quot;0"/>
    <numFmt numFmtId="165" formatCode="[$-F400]h:mm:ss\ AM/PM"/>
    <numFmt numFmtId="166" formatCode="0\ &quot;Segundos&quot;"/>
    <numFmt numFmtId="167" formatCode="&quot;$&quot;\ #,##0.000"/>
    <numFmt numFmtId="168" formatCode="&quot;$&quot;\ #,##0.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6"/>
      <color rgb="FFF97F09"/>
      <name val="Calibri"/>
      <family val="2"/>
      <scheme val="minor"/>
    </font>
    <font>
      <b/>
      <sz val="16"/>
      <name val="Century Gothic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b/>
      <sz val="14"/>
      <name val="Century Gothic"/>
      <family val="2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rgb="FFF97F09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1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3" xfId="0" applyNumberFormat="1" applyBorder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  <xf numFmtId="0" fontId="7" fillId="0" borderId="0" xfId="0" quotePrefix="1" applyFont="1"/>
    <xf numFmtId="0" fontId="8" fillId="0" borderId="0" xfId="0" applyFont="1"/>
    <xf numFmtId="0" fontId="9" fillId="0" borderId="0" xfId="0" applyFont="1"/>
    <xf numFmtId="14" fontId="0" fillId="0" borderId="2" xfId="0" applyNumberFormat="1" applyBorder="1"/>
    <xf numFmtId="14" fontId="0" fillId="0" borderId="4" xfId="0" applyNumberFormat="1" applyBorder="1"/>
    <xf numFmtId="0" fontId="10" fillId="0" borderId="0" xfId="0" applyFont="1"/>
    <xf numFmtId="0" fontId="11" fillId="4" borderId="1" xfId="0" applyFont="1" applyFill="1" applyBorder="1" applyAlignment="1">
      <alignment horizontal="center" wrapText="1"/>
    </xf>
    <xf numFmtId="0" fontId="0" fillId="0" borderId="1" xfId="0" applyFont="1" applyBorder="1"/>
    <xf numFmtId="14" fontId="0" fillId="0" borderId="1" xfId="0" applyNumberFormat="1" applyFont="1" applyBorder="1"/>
    <xf numFmtId="168" fontId="0" fillId="0" borderId="1" xfId="0" applyNumberFormat="1" applyFont="1" applyBorder="1"/>
    <xf numFmtId="0" fontId="0" fillId="0" borderId="0" xfId="0" applyAlignment="1">
      <alignment horizontal="right"/>
    </xf>
    <xf numFmtId="0" fontId="1" fillId="5" borderId="1" xfId="0" applyFont="1" applyFill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3" fillId="0" borderId="0" xfId="0" applyFont="1" applyBorder="1"/>
    <xf numFmtId="0" fontId="14" fillId="4" borderId="1" xfId="0" applyFont="1" applyFill="1" applyBorder="1" applyAlignment="1">
      <alignment horizontal="left" wrapText="1"/>
    </xf>
    <xf numFmtId="0" fontId="13" fillId="0" borderId="1" xfId="0" applyFont="1" applyBorder="1"/>
    <xf numFmtId="0" fontId="15" fillId="0" borderId="0" xfId="0" quotePrefix="1" applyFont="1"/>
    <xf numFmtId="0" fontId="14" fillId="4" borderId="5" xfId="0" applyFont="1" applyFill="1" applyBorder="1" applyAlignment="1">
      <alignment horizontal="left" wrapText="1"/>
    </xf>
    <xf numFmtId="0" fontId="18" fillId="0" borderId="0" xfId="0" applyFont="1"/>
    <xf numFmtId="0" fontId="13" fillId="0" borderId="0" xfId="0" applyFont="1" applyAlignment="1">
      <alignment vertical="center"/>
    </xf>
    <xf numFmtId="0" fontId="19" fillId="0" borderId="0" xfId="0" applyFont="1"/>
    <xf numFmtId="0" fontId="6" fillId="0" borderId="0" xfId="0" applyFont="1" applyAlignment="1">
      <alignment vertical="center" wrapText="1"/>
    </xf>
    <xf numFmtId="165" fontId="0" fillId="0" borderId="2" xfId="0" applyNumberFormat="1" applyFill="1" applyBorder="1"/>
    <xf numFmtId="165" fontId="0" fillId="0" borderId="3" xfId="0" applyNumberFormat="1" applyFill="1" applyBorder="1"/>
    <xf numFmtId="165" fontId="0" fillId="0" borderId="4" xfId="0" applyNumberFormat="1" applyFill="1" applyBorder="1"/>
    <xf numFmtId="0" fontId="9" fillId="0" borderId="1" xfId="0" applyFont="1" applyBorder="1"/>
    <xf numFmtId="0" fontId="16" fillId="0" borderId="1" xfId="0" applyFont="1" applyBorder="1"/>
    <xf numFmtId="0" fontId="0" fillId="5" borderId="1" xfId="0" applyFill="1" applyBorder="1"/>
    <xf numFmtId="0" fontId="0" fillId="0" borderId="0" xfId="0" applyAlignment="1"/>
    <xf numFmtId="0" fontId="9" fillId="5" borderId="1" xfId="0" applyFont="1" applyFill="1" applyBorder="1"/>
    <xf numFmtId="0" fontId="9" fillId="0" borderId="0" xfId="0" quotePrefix="1" applyFont="1" applyAlignment="1">
      <alignment wrapText="1"/>
    </xf>
    <xf numFmtId="20" fontId="0" fillId="0" borderId="0" xfId="0" applyNumberFormat="1"/>
    <xf numFmtId="0" fontId="13" fillId="0" borderId="0" xfId="0" applyNumberFormat="1" applyFont="1"/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Border="1"/>
    <xf numFmtId="14" fontId="13" fillId="0" borderId="7" xfId="0" applyNumberFormat="1" applyFont="1" applyBorder="1"/>
    <xf numFmtId="0" fontId="13" fillId="0" borderId="8" xfId="0" applyFont="1" applyBorder="1"/>
  </cellXfs>
  <cellStyles count="1">
    <cellStyle name="Normal" xfId="0" builtinId="0"/>
  </cellStyles>
  <dxfs count="8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EEB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1668780</xdr:colOff>
      <xdr:row>6</xdr:row>
      <xdr:rowOff>213360</xdr:rowOff>
    </xdr:from>
    <xdr:to>
      <xdr:col>1</xdr:col>
      <xdr:colOff>121920</xdr:colOff>
      <xdr:row>9</xdr:row>
      <xdr:rowOff>83820</xdr:rowOff>
    </xdr:to>
    <xdr:sp macro="" textlink="">
      <xdr:nvSpPr>
        <xdr:cNvPr id="2" name="Abrir llave 1"/>
        <xdr:cNvSpPr/>
      </xdr:nvSpPr>
      <xdr:spPr>
        <a:xfrm>
          <a:off x="1668780" y="1630680"/>
          <a:ext cx="495300" cy="1242060"/>
        </a:xfrm>
        <a:prstGeom prst="leftBrace">
          <a:avLst>
            <a:gd name="adj1" fmla="val 31225"/>
            <a:gd name="adj2" fmla="val 50000"/>
          </a:avLst>
        </a:prstGeom>
        <a:ln w="1905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0</xdr:col>
      <xdr:colOff>1676400</xdr:colOff>
      <xdr:row>9</xdr:row>
      <xdr:rowOff>175260</xdr:rowOff>
    </xdr:from>
    <xdr:to>
      <xdr:col>1</xdr:col>
      <xdr:colOff>129540</xdr:colOff>
      <xdr:row>13</xdr:row>
      <xdr:rowOff>38100</xdr:rowOff>
    </xdr:to>
    <xdr:sp macro="" textlink="">
      <xdr:nvSpPr>
        <xdr:cNvPr id="3" name="Abrir llave 2"/>
        <xdr:cNvSpPr/>
      </xdr:nvSpPr>
      <xdr:spPr>
        <a:xfrm>
          <a:off x="1676400" y="2964180"/>
          <a:ext cx="495300" cy="1242060"/>
        </a:xfrm>
        <a:prstGeom prst="leftBrace">
          <a:avLst>
            <a:gd name="adj1" fmla="val 31225"/>
            <a:gd name="adj2" fmla="val 50000"/>
          </a:avLst>
        </a:prstGeom>
        <a:ln w="1905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0</xdr:col>
      <xdr:colOff>1699260</xdr:colOff>
      <xdr:row>13</xdr:row>
      <xdr:rowOff>160020</xdr:rowOff>
    </xdr:from>
    <xdr:to>
      <xdr:col>1</xdr:col>
      <xdr:colOff>152400</xdr:colOff>
      <xdr:row>15</xdr:row>
      <xdr:rowOff>91440</xdr:rowOff>
    </xdr:to>
    <xdr:sp macro="" textlink="">
      <xdr:nvSpPr>
        <xdr:cNvPr id="4" name="Abrir llave 3"/>
        <xdr:cNvSpPr/>
      </xdr:nvSpPr>
      <xdr:spPr>
        <a:xfrm>
          <a:off x="1699260" y="4328160"/>
          <a:ext cx="495300" cy="845820"/>
        </a:xfrm>
        <a:prstGeom prst="leftBrace">
          <a:avLst>
            <a:gd name="adj1" fmla="val 31225"/>
            <a:gd name="adj2" fmla="val 50000"/>
          </a:avLst>
        </a:prstGeom>
        <a:ln w="1905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5</xdr:col>
      <xdr:colOff>655320</xdr:colOff>
      <xdr:row>9</xdr:row>
      <xdr:rowOff>198120</xdr:rowOff>
    </xdr:from>
    <xdr:to>
      <xdr:col>6</xdr:col>
      <xdr:colOff>312420</xdr:colOff>
      <xdr:row>14</xdr:row>
      <xdr:rowOff>815340</xdr:rowOff>
    </xdr:to>
    <xdr:sp macro="" textlink="">
      <xdr:nvSpPr>
        <xdr:cNvPr id="5" name="Cerrar llave 4"/>
        <xdr:cNvSpPr/>
      </xdr:nvSpPr>
      <xdr:spPr>
        <a:xfrm>
          <a:off x="6492240" y="2994660"/>
          <a:ext cx="449580" cy="2225040"/>
        </a:xfrm>
        <a:prstGeom prst="rightBrace">
          <a:avLst>
            <a:gd name="adj1" fmla="val 49762"/>
            <a:gd name="adj2" fmla="val 50000"/>
          </a:avLst>
        </a:prstGeom>
        <a:ln w="19050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aime/EJERCICIOS%20EXCEL/Excel/Ejemplos/New%20Folder/Mierco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enciones"/>
      <sheetName val="Valores"/>
      <sheetName val="Credito"/>
      <sheetName val="Chart1"/>
      <sheetName val="Sheet1"/>
      <sheetName val="TDinam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5"/>
  <sheetViews>
    <sheetView showGridLines="0" zoomScale="90" zoomScaleNormal="90" workbookViewId="0">
      <selection activeCell="A13" sqref="A13"/>
    </sheetView>
  </sheetViews>
  <sheetFormatPr baseColWidth="10" defaultRowHeight="15" x14ac:dyDescent="0.25"/>
  <cols>
    <col min="1" max="1" width="29.7109375" customWidth="1"/>
    <col min="2" max="2" width="38.5703125" customWidth="1"/>
    <col min="3" max="3" width="9.5703125" customWidth="1"/>
  </cols>
  <sheetData>
    <row r="1" spans="1:9" ht="23.45" x14ac:dyDescent="0.45">
      <c r="A1" s="2" t="s">
        <v>2</v>
      </c>
    </row>
    <row r="3" spans="1:9" ht="21" x14ac:dyDescent="0.4">
      <c r="A3" s="21" t="s">
        <v>526</v>
      </c>
      <c r="B3" s="3" t="s">
        <v>424</v>
      </c>
      <c r="C3" s="3"/>
      <c r="E3" s="21"/>
    </row>
    <row r="4" spans="1:9" ht="21" x14ac:dyDescent="0.35">
      <c r="B4" s="3" t="s">
        <v>529</v>
      </c>
      <c r="C4" s="3"/>
    </row>
    <row r="6" spans="1:9" ht="18.75" x14ac:dyDescent="0.3">
      <c r="A6" s="41" t="s">
        <v>534</v>
      </c>
      <c r="B6" s="33"/>
      <c r="C6" s="33"/>
      <c r="D6" s="33"/>
    </row>
    <row r="7" spans="1:9" ht="18" x14ac:dyDescent="0.35">
      <c r="A7" s="33"/>
      <c r="B7" s="22"/>
      <c r="C7" s="22"/>
      <c r="D7" s="33" t="s">
        <v>525</v>
      </c>
    </row>
    <row r="8" spans="1:9" ht="18" x14ac:dyDescent="0.35">
      <c r="A8" s="6" t="s">
        <v>522</v>
      </c>
      <c r="B8" s="51" t="s">
        <v>536</v>
      </c>
      <c r="C8" s="51"/>
      <c r="D8" s="40" t="s">
        <v>518</v>
      </c>
    </row>
    <row r="9" spans="1:9" ht="47.45" x14ac:dyDescent="0.35">
      <c r="A9" s="33"/>
      <c r="B9" s="51" t="s">
        <v>537</v>
      </c>
      <c r="C9" s="51"/>
      <c r="D9" s="40" t="s">
        <v>519</v>
      </c>
    </row>
    <row r="10" spans="1:9" ht="18" x14ac:dyDescent="0.35">
      <c r="A10" s="33"/>
      <c r="B10" s="22"/>
      <c r="C10" s="22"/>
      <c r="D10" s="40"/>
    </row>
    <row r="11" spans="1:9" ht="18" x14ac:dyDescent="0.35">
      <c r="A11" s="6" t="s">
        <v>523</v>
      </c>
      <c r="B11" s="51" t="s">
        <v>539</v>
      </c>
      <c r="C11" s="51"/>
      <c r="D11" s="40" t="s">
        <v>520</v>
      </c>
      <c r="I11" s="49"/>
    </row>
    <row r="12" spans="1:9" ht="47.45" x14ac:dyDescent="0.35">
      <c r="A12" s="6"/>
      <c r="B12" s="51" t="s">
        <v>538</v>
      </c>
      <c r="C12" s="51"/>
      <c r="D12" s="40"/>
      <c r="I12" s="49"/>
    </row>
    <row r="13" spans="1:9" ht="54.6" customHeight="1" x14ac:dyDescent="0.35">
      <c r="A13" s="33"/>
      <c r="B13" s="51" t="s">
        <v>540</v>
      </c>
      <c r="C13" s="51"/>
      <c r="D13" s="40" t="s">
        <v>530</v>
      </c>
      <c r="H13" s="39" t="s">
        <v>517</v>
      </c>
    </row>
    <row r="14" spans="1:9" ht="18" x14ac:dyDescent="0.35">
      <c r="A14" s="33"/>
      <c r="B14" s="33"/>
      <c r="C14" s="33"/>
      <c r="D14" s="40"/>
    </row>
    <row r="15" spans="1:9" ht="46.9" x14ac:dyDescent="0.3">
      <c r="A15" s="42" t="s">
        <v>524</v>
      </c>
      <c r="B15" s="51" t="s">
        <v>541</v>
      </c>
      <c r="C15" s="51"/>
      <c r="D15" s="40" t="s">
        <v>521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C00000"/>
  </sheetPr>
  <dimension ref="A1:Q76"/>
  <sheetViews>
    <sheetView workbookViewId="0">
      <pane ySplit="5" topLeftCell="A59" activePane="bottomLeft" state="frozen"/>
      <selection pane="bottomLeft" activeCell="H70" sqref="H70"/>
    </sheetView>
  </sheetViews>
  <sheetFormatPr baseColWidth="10" defaultRowHeight="15" x14ac:dyDescent="0.25"/>
  <cols>
    <col min="1" max="1" width="3.85546875" customWidth="1"/>
    <col min="3" max="3" width="14" customWidth="1"/>
    <col min="5" max="5" width="21.7109375" customWidth="1"/>
    <col min="7" max="7" width="16.85546875" customWidth="1"/>
  </cols>
  <sheetData>
    <row r="1" spans="1:8" ht="23.45" x14ac:dyDescent="0.45">
      <c r="B1" s="2" t="s">
        <v>2</v>
      </c>
    </row>
    <row r="3" spans="1:8" ht="20.45" x14ac:dyDescent="0.35">
      <c r="B3" s="21" t="s">
        <v>423</v>
      </c>
    </row>
    <row r="4" spans="1:8" ht="21" x14ac:dyDescent="0.4">
      <c r="C4" s="3" t="s">
        <v>424</v>
      </c>
    </row>
    <row r="5" spans="1:8" ht="18" x14ac:dyDescent="0.35">
      <c r="C5" s="5"/>
      <c r="D5" s="6"/>
    </row>
    <row r="7" spans="1:8" ht="15.6" x14ac:dyDescent="0.3">
      <c r="A7" t="s">
        <v>441</v>
      </c>
      <c r="E7" s="22" t="s">
        <v>425</v>
      </c>
      <c r="G7" s="46">
        <f>COUNTIF(B9:B18,10)</f>
        <v>2</v>
      </c>
    </row>
    <row r="8" spans="1:8" ht="16.149999999999999" thickBot="1" x14ac:dyDescent="0.35">
      <c r="E8" s="22"/>
    </row>
    <row r="9" spans="1:8" ht="15.6" x14ac:dyDescent="0.3">
      <c r="B9" s="8" t="s">
        <v>0</v>
      </c>
      <c r="E9" s="22" t="s">
        <v>426</v>
      </c>
      <c r="G9" s="46">
        <f>COUNTIF(B9:B18,"&gt;5")</f>
        <v>5</v>
      </c>
    </row>
    <row r="10" spans="1:8" ht="15.6" x14ac:dyDescent="0.3">
      <c r="B10" s="9">
        <v>8</v>
      </c>
      <c r="E10" s="22"/>
    </row>
    <row r="11" spans="1:8" ht="15.6" x14ac:dyDescent="0.3">
      <c r="B11" s="9" t="s">
        <v>1</v>
      </c>
      <c r="E11" s="22" t="s">
        <v>427</v>
      </c>
      <c r="G11" s="46">
        <f>COUNTIF(B9:B18,"&lt;&gt;5")</f>
        <v>10</v>
      </c>
    </row>
    <row r="12" spans="1:8" ht="15.6" x14ac:dyDescent="0.3">
      <c r="B12" s="9">
        <v>3</v>
      </c>
      <c r="E12" s="22"/>
    </row>
    <row r="13" spans="1:8" ht="15.6" x14ac:dyDescent="0.3">
      <c r="B13" s="9" t="s">
        <v>3</v>
      </c>
      <c r="E13" s="22" t="s">
        <v>527</v>
      </c>
      <c r="H13" s="46">
        <f>COUNTIF(B9:B18,"agosto")</f>
        <v>1</v>
      </c>
    </row>
    <row r="14" spans="1:8" ht="14.45" x14ac:dyDescent="0.3">
      <c r="B14" s="9">
        <v>1</v>
      </c>
    </row>
    <row r="15" spans="1:8" ht="15.6" x14ac:dyDescent="0.3">
      <c r="B15" s="9">
        <v>7</v>
      </c>
      <c r="E15" s="22" t="s">
        <v>429</v>
      </c>
      <c r="H15" s="46">
        <f>COUNTIF(B9:B18,"*x*")</f>
        <v>2</v>
      </c>
    </row>
    <row r="16" spans="1:8" ht="15.6" x14ac:dyDescent="0.3">
      <c r="B16" s="9">
        <v>10</v>
      </c>
      <c r="E16" s="22"/>
    </row>
    <row r="17" spans="1:17" ht="15.6" x14ac:dyDescent="0.3">
      <c r="B17" s="9">
        <v>8</v>
      </c>
      <c r="E17" s="22" t="s">
        <v>430</v>
      </c>
      <c r="I17" s="46">
        <f>COUNTIF(B9:B18,"???")</f>
        <v>1</v>
      </c>
    </row>
    <row r="18" spans="1:17" thickBot="1" x14ac:dyDescent="0.35">
      <c r="B18" s="10">
        <v>10</v>
      </c>
    </row>
    <row r="19" spans="1:17" ht="15.6" x14ac:dyDescent="0.3">
      <c r="E19" s="22" t="s">
        <v>428</v>
      </c>
      <c r="G19" s="46">
        <f>COUNTIF(B9:B18,"*")</f>
        <v>3</v>
      </c>
    </row>
    <row r="22" spans="1:17" ht="14.45" x14ac:dyDescent="0.3">
      <c r="A22" t="s">
        <v>442</v>
      </c>
    </row>
    <row r="23" spans="1:17" thickBot="1" x14ac:dyDescent="0.35"/>
    <row r="24" spans="1:17" ht="15.6" x14ac:dyDescent="0.3">
      <c r="B24" s="43">
        <v>0.87172699291233013</v>
      </c>
      <c r="E24" s="22" t="s">
        <v>431</v>
      </c>
      <c r="H24" s="46">
        <f>COUNTIF(B24:B33,"&gt;12:00")</f>
        <v>5</v>
      </c>
    </row>
    <row r="25" spans="1:17" ht="15.6" x14ac:dyDescent="0.3">
      <c r="B25" s="44">
        <v>0.10243176960902534</v>
      </c>
      <c r="E25" s="22"/>
    </row>
    <row r="26" spans="1:17" ht="15.6" x14ac:dyDescent="0.3">
      <c r="B26" s="44">
        <v>0.47314156794187634</v>
      </c>
      <c r="E26" s="22"/>
      <c r="J26" s="52"/>
    </row>
    <row r="27" spans="1:17" ht="15.6" x14ac:dyDescent="0.3">
      <c r="B27" s="44">
        <v>0.23986322679486316</v>
      </c>
      <c r="E27" s="22" t="s">
        <v>432</v>
      </c>
      <c r="I27" s="46">
        <f>COUNTIF(B24:B33,"&gt;"&amp;G29)</f>
        <v>2</v>
      </c>
    </row>
    <row r="28" spans="1:17" ht="14.45" x14ac:dyDescent="0.3">
      <c r="B28" s="44">
        <v>0.92406629030842058</v>
      </c>
    </row>
    <row r="29" spans="1:17" ht="14.45" x14ac:dyDescent="0.3">
      <c r="B29" s="44">
        <v>0.57739944789650621</v>
      </c>
      <c r="F29" s="52"/>
      <c r="G29" s="52">
        <v>0.875</v>
      </c>
    </row>
    <row r="30" spans="1:17" ht="14.45" x14ac:dyDescent="0.3">
      <c r="B30" s="44">
        <v>0.78793761760364578</v>
      </c>
    </row>
    <row r="31" spans="1:17" ht="14.45" x14ac:dyDescent="0.3">
      <c r="B31" s="44">
        <v>0.90188473105172562</v>
      </c>
      <c r="Q31" s="7"/>
    </row>
    <row r="32" spans="1:17" ht="14.45" x14ac:dyDescent="0.3">
      <c r="B32" s="44">
        <v>0.18846807315928271</v>
      </c>
    </row>
    <row r="33" spans="1:17" thickBot="1" x14ac:dyDescent="0.35">
      <c r="B33" s="45">
        <v>0.37094138426397727</v>
      </c>
      <c r="Q33" s="7"/>
    </row>
    <row r="36" spans="1:17" x14ac:dyDescent="0.25">
      <c r="A36" t="s">
        <v>443</v>
      </c>
    </row>
    <row r="37" spans="1:17" ht="15.75" thickBot="1" x14ac:dyDescent="0.3"/>
    <row r="38" spans="1:17" ht="15.75" x14ac:dyDescent="0.25">
      <c r="B38" s="23">
        <v>44033</v>
      </c>
      <c r="E38" s="22" t="s">
        <v>433</v>
      </c>
    </row>
    <row r="39" spans="1:17" x14ac:dyDescent="0.25">
      <c r="B39" s="11">
        <v>43856</v>
      </c>
    </row>
    <row r="40" spans="1:17" ht="15.75" x14ac:dyDescent="0.25">
      <c r="B40" s="11">
        <v>43879</v>
      </c>
      <c r="E40" s="46">
        <f>COUNTIF(B38:B47,"&gt;="&amp;E43)</f>
        <v>4</v>
      </c>
      <c r="I40" s="7"/>
    </row>
    <row r="41" spans="1:17" x14ac:dyDescent="0.25">
      <c r="B41" s="11">
        <v>43900</v>
      </c>
    </row>
    <row r="42" spans="1:17" x14ac:dyDescent="0.25">
      <c r="B42" s="11">
        <v>43991</v>
      </c>
      <c r="E42" s="7"/>
    </row>
    <row r="43" spans="1:17" x14ac:dyDescent="0.25">
      <c r="B43" s="11">
        <v>44025</v>
      </c>
      <c r="E43" s="7">
        <v>44013</v>
      </c>
    </row>
    <row r="44" spans="1:17" x14ac:dyDescent="0.25">
      <c r="B44" s="11">
        <v>43917</v>
      </c>
    </row>
    <row r="45" spans="1:17" x14ac:dyDescent="0.25">
      <c r="B45" s="11">
        <v>44083</v>
      </c>
      <c r="E45" s="7"/>
    </row>
    <row r="46" spans="1:17" x14ac:dyDescent="0.25">
      <c r="B46" s="11">
        <v>44125</v>
      </c>
    </row>
    <row r="47" spans="1:17" ht="15.75" thickBot="1" x14ac:dyDescent="0.3">
      <c r="B47" s="24">
        <v>43847</v>
      </c>
    </row>
    <row r="50" spans="1:8" x14ac:dyDescent="0.25">
      <c r="A50" t="s">
        <v>444</v>
      </c>
    </row>
    <row r="51" spans="1:8" ht="15.75" thickBot="1" x14ac:dyDescent="0.3"/>
    <row r="52" spans="1:8" ht="15.75" x14ac:dyDescent="0.25">
      <c r="B52" s="8" t="s">
        <v>434</v>
      </c>
      <c r="E52" s="22" t="s">
        <v>535</v>
      </c>
      <c r="G52" t="s">
        <v>434</v>
      </c>
      <c r="H52" s="46">
        <f>COUNTIF(B52:B61,"rojo")</f>
        <v>3</v>
      </c>
    </row>
    <row r="53" spans="1:8" ht="15.75" x14ac:dyDescent="0.25">
      <c r="B53" s="9" t="s">
        <v>435</v>
      </c>
      <c r="E53" s="22"/>
    </row>
    <row r="54" spans="1:8" ht="15.75" x14ac:dyDescent="0.25">
      <c r="B54" s="9" t="s">
        <v>436</v>
      </c>
      <c r="E54" s="22" t="s">
        <v>440</v>
      </c>
    </row>
    <row r="55" spans="1:8" x14ac:dyDescent="0.25">
      <c r="B55" s="9" t="s">
        <v>434</v>
      </c>
      <c r="F55" s="31" t="s">
        <v>514</v>
      </c>
      <c r="G55" s="31" t="s">
        <v>515</v>
      </c>
    </row>
    <row r="56" spans="1:8" ht="15.75" x14ac:dyDescent="0.25">
      <c r="B56" s="9" t="s">
        <v>437</v>
      </c>
      <c r="F56" s="46" t="s">
        <v>434</v>
      </c>
      <c r="G56" s="46">
        <f>COUNTIF($B$52:$B$61,F56)</f>
        <v>3</v>
      </c>
    </row>
    <row r="57" spans="1:8" ht="15.75" x14ac:dyDescent="0.25">
      <c r="B57" s="9" t="s">
        <v>438</v>
      </c>
      <c r="F57" s="46" t="s">
        <v>435</v>
      </c>
      <c r="G57" s="46">
        <f>COUNTIF($B$52:$B$61,F57)</f>
        <v>1</v>
      </c>
    </row>
    <row r="58" spans="1:8" ht="15.75" x14ac:dyDescent="0.25">
      <c r="B58" s="9" t="s">
        <v>439</v>
      </c>
      <c r="F58" s="46" t="s">
        <v>436</v>
      </c>
      <c r="G58" s="46">
        <f t="shared" ref="G57:G61" si="0">COUNTIF($B$52:$B$61,F58)</f>
        <v>2</v>
      </c>
    </row>
    <row r="59" spans="1:8" ht="15.75" x14ac:dyDescent="0.25">
      <c r="B59" s="9" t="s">
        <v>436</v>
      </c>
      <c r="F59" s="46" t="s">
        <v>437</v>
      </c>
      <c r="G59" s="46">
        <f t="shared" si="0"/>
        <v>2</v>
      </c>
    </row>
    <row r="60" spans="1:8" ht="15.75" x14ac:dyDescent="0.25">
      <c r="B60" s="9" t="s">
        <v>437</v>
      </c>
      <c r="F60" s="46" t="s">
        <v>438</v>
      </c>
      <c r="G60" s="46">
        <f>COUNTIF($B$52:$B$61,F60)</f>
        <v>1</v>
      </c>
    </row>
    <row r="61" spans="1:8" ht="16.5" thickBot="1" x14ac:dyDescent="0.3">
      <c r="B61" s="10" t="s">
        <v>434</v>
      </c>
      <c r="F61" s="46" t="s">
        <v>439</v>
      </c>
      <c r="G61" s="46">
        <f t="shared" si="0"/>
        <v>1</v>
      </c>
    </row>
    <row r="65" spans="1:11" x14ac:dyDescent="0.25">
      <c r="A65" t="s">
        <v>445</v>
      </c>
    </row>
    <row r="66" spans="1:11" ht="15.75" thickBot="1" x14ac:dyDescent="0.3"/>
    <row r="67" spans="1:11" x14ac:dyDescent="0.25">
      <c r="B67" s="8">
        <v>2</v>
      </c>
    </row>
    <row r="68" spans="1:11" ht="15.75" x14ac:dyDescent="0.25">
      <c r="B68" s="9">
        <v>8</v>
      </c>
      <c r="E68" s="22" t="s">
        <v>528</v>
      </c>
      <c r="H68" s="1">
        <f>COUNTIF('CONTAR SI'!B67:B76,"&gt;"&amp;AVERAGE('CONTAR SI'!B67:B76))</f>
        <v>6</v>
      </c>
      <c r="J68">
        <f>AVERAGE(B67:B76)</f>
        <v>7.5</v>
      </c>
      <c r="K68" t="s">
        <v>542</v>
      </c>
    </row>
    <row r="69" spans="1:11" ht="15.75" x14ac:dyDescent="0.25">
      <c r="B69" s="9">
        <v>10</v>
      </c>
      <c r="E69" s="22"/>
    </row>
    <row r="70" spans="1:11" ht="15.75" x14ac:dyDescent="0.25">
      <c r="B70" s="9">
        <v>3</v>
      </c>
      <c r="E70" s="22" t="s">
        <v>447</v>
      </c>
      <c r="H70" s="1">
        <f>COUNTIF(B67:B76,_xlfn.MODE.SNGL(B67:B76))</f>
        <v>3</v>
      </c>
    </row>
    <row r="71" spans="1:11" x14ac:dyDescent="0.25">
      <c r="B71" s="9">
        <v>5</v>
      </c>
    </row>
    <row r="72" spans="1:11" x14ac:dyDescent="0.25">
      <c r="B72" s="9">
        <v>10</v>
      </c>
    </row>
    <row r="73" spans="1:11" x14ac:dyDescent="0.25">
      <c r="B73" s="9">
        <v>7</v>
      </c>
    </row>
    <row r="74" spans="1:11" x14ac:dyDescent="0.25">
      <c r="B74" s="9">
        <v>12</v>
      </c>
    </row>
    <row r="75" spans="1:11" x14ac:dyDescent="0.25">
      <c r="B75" s="9">
        <v>8</v>
      </c>
    </row>
    <row r="76" spans="1:11" ht="15.75" thickBot="1" x14ac:dyDescent="0.3">
      <c r="B76" s="10">
        <v>10</v>
      </c>
    </row>
  </sheetData>
  <conditionalFormatting sqref="B24:B33">
    <cfRule type="cellIs" dxfId="6" priority="1" operator="greaterThan">
      <formula>$G$29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C00000"/>
  </sheetPr>
  <dimension ref="A2:H28"/>
  <sheetViews>
    <sheetView topLeftCell="A8" workbookViewId="0">
      <selection activeCell="C26" sqref="C26"/>
    </sheetView>
  </sheetViews>
  <sheetFormatPr baseColWidth="10" defaultRowHeight="15" x14ac:dyDescent="0.25"/>
  <cols>
    <col min="2" max="2" width="20.7109375" customWidth="1"/>
    <col min="3" max="3" width="22.7109375" customWidth="1"/>
    <col min="5" max="5" width="13" bestFit="1" customWidth="1"/>
    <col min="8" max="8" width="13" bestFit="1" customWidth="1"/>
  </cols>
  <sheetData>
    <row r="2" spans="1:8" ht="21" x14ac:dyDescent="0.4">
      <c r="A2" s="3" t="s">
        <v>516</v>
      </c>
    </row>
    <row r="3" spans="1:8" ht="18" x14ac:dyDescent="0.35">
      <c r="A3" s="37" t="s">
        <v>422</v>
      </c>
      <c r="B3" s="33"/>
      <c r="C3" s="33"/>
      <c r="D3" s="33"/>
      <c r="E3" s="33"/>
      <c r="F3" s="33"/>
      <c r="G3" s="33"/>
      <c r="H3" s="33"/>
    </row>
    <row r="4" spans="1:8" ht="18.75" x14ac:dyDescent="0.3">
      <c r="A4" s="32" t="s">
        <v>507</v>
      </c>
      <c r="B4" s="33"/>
      <c r="C4" s="33"/>
      <c r="D4" s="33"/>
      <c r="E4" s="33"/>
      <c r="F4" s="33"/>
      <c r="G4" s="33"/>
      <c r="H4" s="33"/>
    </row>
    <row r="5" spans="1:8" ht="18" x14ac:dyDescent="0.35">
      <c r="A5" s="32"/>
      <c r="B5" s="33"/>
      <c r="C5" s="33"/>
      <c r="D5" s="33"/>
      <c r="E5" s="33"/>
      <c r="F5" s="33"/>
      <c r="G5" s="33"/>
      <c r="H5" s="33"/>
    </row>
    <row r="6" spans="1:8" ht="18" x14ac:dyDescent="0.35">
      <c r="A6" s="33"/>
      <c r="B6" s="38" t="s">
        <v>446</v>
      </c>
      <c r="C6" s="36">
        <f>COUNTIF('Tabla llamadas telefonicas'!C2:C1001,"Abono Fijo")</f>
        <v>327</v>
      </c>
      <c r="D6" s="33"/>
      <c r="E6" s="33"/>
      <c r="F6" s="33"/>
      <c r="G6" s="33"/>
      <c r="H6" s="33"/>
    </row>
    <row r="7" spans="1:8" ht="18" x14ac:dyDescent="0.35">
      <c r="A7" s="33"/>
      <c r="B7" s="33"/>
      <c r="C7" s="33"/>
      <c r="D7" s="33"/>
      <c r="E7" s="33"/>
      <c r="F7" s="33"/>
      <c r="G7" s="33"/>
      <c r="H7" s="33"/>
    </row>
    <row r="8" spans="1:8" ht="18.75" x14ac:dyDescent="0.3">
      <c r="A8" s="32" t="s">
        <v>508</v>
      </c>
      <c r="B8" s="33"/>
      <c r="C8" s="33"/>
      <c r="D8" s="33"/>
      <c r="E8" s="33"/>
      <c r="F8" s="33"/>
      <c r="G8" s="33"/>
      <c r="H8" s="33"/>
    </row>
    <row r="9" spans="1:8" ht="18" x14ac:dyDescent="0.35">
      <c r="A9" s="33"/>
      <c r="B9" s="33"/>
      <c r="C9" s="33"/>
      <c r="D9" s="33"/>
      <c r="E9" s="33"/>
      <c r="F9" s="33"/>
      <c r="G9" s="33"/>
      <c r="H9" s="33"/>
    </row>
    <row r="10" spans="1:8" ht="18" x14ac:dyDescent="0.35">
      <c r="A10" s="32"/>
      <c r="B10" s="38" t="s">
        <v>446</v>
      </c>
      <c r="C10" s="47">
        <f>COUNTIF('Tabla llamadas telefonicas'!F2:F1001,"&gt;=00:10:00")</f>
        <v>428</v>
      </c>
      <c r="D10" s="33"/>
      <c r="E10" s="53">
        <f>COUNTIF('Tabla llamadas telefonicas'!F2:F1001,"&gt;=00:10:00")</f>
        <v>428</v>
      </c>
      <c r="F10" s="33"/>
      <c r="G10" s="33"/>
      <c r="H10" s="33"/>
    </row>
    <row r="11" spans="1:8" ht="18" x14ac:dyDescent="0.35">
      <c r="A11" s="33"/>
      <c r="B11" s="33"/>
      <c r="C11" s="33"/>
      <c r="D11" s="33"/>
      <c r="E11" s="33"/>
      <c r="F11" s="33"/>
      <c r="G11" s="33"/>
      <c r="H11" s="33"/>
    </row>
    <row r="12" spans="1:8" ht="18" x14ac:dyDescent="0.35">
      <c r="A12" s="33"/>
      <c r="B12" s="33"/>
      <c r="C12" s="33"/>
      <c r="D12" s="33"/>
      <c r="E12" s="33"/>
      <c r="F12" s="33"/>
      <c r="G12" s="33"/>
      <c r="H12" s="33"/>
    </row>
    <row r="13" spans="1:8" ht="18.75" x14ac:dyDescent="0.3">
      <c r="A13" s="32" t="s">
        <v>509</v>
      </c>
      <c r="B13" s="33"/>
      <c r="C13" s="33"/>
      <c r="D13" s="33"/>
      <c r="E13" s="33"/>
      <c r="F13" s="33"/>
      <c r="G13" s="33"/>
      <c r="H13" s="33"/>
    </row>
    <row r="14" spans="1:8" ht="18" x14ac:dyDescent="0.35">
      <c r="A14" s="33"/>
      <c r="B14" s="33"/>
      <c r="C14" s="33"/>
      <c r="D14" s="33"/>
      <c r="E14" s="33"/>
      <c r="F14" s="33"/>
      <c r="G14" s="33"/>
      <c r="H14" s="33"/>
    </row>
    <row r="15" spans="1:8" ht="18" x14ac:dyDescent="0.35">
      <c r="A15" s="32"/>
      <c r="B15" s="38" t="s">
        <v>446</v>
      </c>
      <c r="C15" s="36">
        <f>COUNTIF('Tabla llamadas telefonicas'!B2:B1001,_xlfn.MODE.SNGL('Tabla llamadas telefonicas'!B2:B1001))</f>
        <v>14</v>
      </c>
      <c r="D15" s="33"/>
      <c r="E15" s="33"/>
      <c r="F15" s="33"/>
      <c r="G15" s="33"/>
    </row>
    <row r="16" spans="1:8" ht="18" x14ac:dyDescent="0.35">
      <c r="A16" s="33"/>
      <c r="B16" s="33"/>
      <c r="C16" s="33"/>
      <c r="D16" s="33"/>
      <c r="E16" s="33"/>
      <c r="F16" s="33"/>
      <c r="G16" s="33"/>
      <c r="H16" s="33"/>
    </row>
    <row r="17" spans="1:8" ht="18" x14ac:dyDescent="0.35">
      <c r="A17" s="33"/>
      <c r="B17" s="33"/>
      <c r="C17" s="33"/>
      <c r="D17" s="33"/>
      <c r="E17" s="33"/>
      <c r="F17" s="33"/>
      <c r="G17" s="33"/>
      <c r="H17" s="33"/>
    </row>
    <row r="18" spans="1:8" ht="18.75" x14ac:dyDescent="0.3">
      <c r="A18" s="32" t="s">
        <v>510</v>
      </c>
      <c r="B18" s="33"/>
      <c r="C18" s="33"/>
      <c r="D18" s="33"/>
      <c r="E18" s="33"/>
      <c r="F18" s="33"/>
      <c r="G18" s="33"/>
      <c r="H18" s="33"/>
    </row>
    <row r="19" spans="1:8" ht="18" x14ac:dyDescent="0.35">
      <c r="A19" s="33"/>
      <c r="B19" s="33"/>
      <c r="C19" s="33"/>
      <c r="D19" s="33"/>
      <c r="E19" s="33"/>
      <c r="F19" s="33"/>
      <c r="G19" s="33"/>
      <c r="H19" s="33"/>
    </row>
    <row r="20" spans="1:8" ht="18" x14ac:dyDescent="0.35">
      <c r="A20" s="32"/>
      <c r="D20" s="33"/>
      <c r="E20" s="33"/>
      <c r="F20" s="33"/>
      <c r="G20" s="33"/>
      <c r="H20" s="33"/>
    </row>
    <row r="21" spans="1:8" ht="18.75" x14ac:dyDescent="0.3">
      <c r="A21" s="33"/>
      <c r="B21" s="38" t="s">
        <v>446</v>
      </c>
      <c r="C21" s="36" t="s">
        <v>544</v>
      </c>
      <c r="D21" s="33"/>
      <c r="E21" s="33"/>
      <c r="F21" s="33"/>
      <c r="G21" s="33"/>
      <c r="H21" s="33"/>
    </row>
    <row r="22" spans="1:8" ht="18" x14ac:dyDescent="0.35">
      <c r="A22" s="33"/>
      <c r="B22" s="33"/>
      <c r="C22" s="33"/>
      <c r="D22" s="33"/>
      <c r="E22" s="33"/>
      <c r="F22" s="33"/>
      <c r="G22" s="33"/>
      <c r="H22" s="33"/>
    </row>
    <row r="23" spans="1:8" ht="18" x14ac:dyDescent="0.35">
      <c r="A23" s="33"/>
      <c r="B23" s="33"/>
      <c r="C23" s="33"/>
      <c r="D23" s="33"/>
      <c r="E23" s="33"/>
      <c r="F23" s="33"/>
      <c r="G23" s="33"/>
      <c r="H23" s="33"/>
    </row>
    <row r="24" spans="1:8" ht="18.75" x14ac:dyDescent="0.3">
      <c r="A24" s="32" t="s">
        <v>511</v>
      </c>
      <c r="B24" s="33"/>
      <c r="C24" s="33"/>
      <c r="D24" s="33"/>
      <c r="E24" s="33"/>
      <c r="F24" s="33"/>
      <c r="G24" s="33"/>
      <c r="H24" s="33"/>
    </row>
    <row r="25" spans="1:8" ht="18.75" x14ac:dyDescent="0.3">
      <c r="A25" s="33"/>
      <c r="B25" s="33"/>
      <c r="C25" s="33"/>
      <c r="D25" s="33"/>
      <c r="E25" s="33"/>
      <c r="F25" s="33"/>
      <c r="G25" s="33"/>
      <c r="H25" s="33"/>
    </row>
    <row r="26" spans="1:8" ht="18.75" x14ac:dyDescent="0.3">
      <c r="A26" s="33"/>
      <c r="B26" s="38" t="s">
        <v>446</v>
      </c>
      <c r="C26" s="36">
        <f>COUNTIF('Tabla usuarios'!F2:F154,"*Av.*")</f>
        <v>28</v>
      </c>
      <c r="D26" s="33"/>
      <c r="E26" s="33"/>
      <c r="F26" s="33"/>
      <c r="G26" s="33"/>
      <c r="H26" s="33"/>
    </row>
    <row r="27" spans="1:8" ht="18.75" x14ac:dyDescent="0.3">
      <c r="A27" s="33"/>
      <c r="B27" s="33"/>
      <c r="C27" s="33"/>
      <c r="D27" s="33"/>
      <c r="E27" s="33"/>
      <c r="F27" s="33"/>
      <c r="G27" s="33"/>
      <c r="H27" s="33"/>
    </row>
    <row r="28" spans="1:8" ht="18.75" x14ac:dyDescent="0.3">
      <c r="A28" s="33"/>
      <c r="B28" s="33"/>
      <c r="C28" s="33"/>
      <c r="D28" s="33"/>
      <c r="E28" s="33"/>
      <c r="F28" s="33"/>
      <c r="G28" s="33"/>
      <c r="H28" s="3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154"/>
  <sheetViews>
    <sheetView topLeftCell="A130" workbookViewId="0">
      <selection activeCell="H4" sqref="H4"/>
    </sheetView>
  </sheetViews>
  <sheetFormatPr baseColWidth="10" defaultRowHeight="15" x14ac:dyDescent="0.25"/>
  <cols>
    <col min="1" max="1" width="4" bestFit="1" customWidth="1"/>
    <col min="2" max="2" width="18.28515625" customWidth="1"/>
    <col min="3" max="3" width="16.140625" customWidth="1"/>
    <col min="4" max="4" width="30" customWidth="1"/>
    <col min="6" max="6" width="30.85546875" bestFit="1" customWidth="1"/>
  </cols>
  <sheetData>
    <row r="1" spans="1:7" ht="21.6" customHeight="1" x14ac:dyDescent="0.25">
      <c r="A1" s="12" t="s">
        <v>4</v>
      </c>
      <c r="B1" s="12" t="s">
        <v>5</v>
      </c>
      <c r="C1" s="12" t="s">
        <v>6</v>
      </c>
      <c r="D1" s="12" t="s">
        <v>7</v>
      </c>
      <c r="E1" s="12" t="s">
        <v>8</v>
      </c>
      <c r="F1" s="12" t="s">
        <v>9</v>
      </c>
      <c r="G1" s="54" t="s">
        <v>543</v>
      </c>
    </row>
    <row r="2" spans="1:7" x14ac:dyDescent="0.25">
      <c r="A2" s="1">
        <v>1</v>
      </c>
      <c r="B2" s="15">
        <v>154611467</v>
      </c>
      <c r="C2" s="1" t="s">
        <v>10</v>
      </c>
      <c r="D2" s="1" t="s">
        <v>11</v>
      </c>
      <c r="E2" s="1" t="s">
        <v>12</v>
      </c>
      <c r="F2" s="1" t="s">
        <v>13</v>
      </c>
      <c r="G2">
        <f>COUNTIF('Tabla llamadas telefonicas'!$B$2:$B$1001,'Tabla usuarios'!B2)</f>
        <v>4</v>
      </c>
    </row>
    <row r="3" spans="1:7" ht="14.45" x14ac:dyDescent="0.3">
      <c r="A3" s="1">
        <v>2</v>
      </c>
      <c r="B3" s="15">
        <v>156233327</v>
      </c>
      <c r="C3" s="1" t="s">
        <v>14</v>
      </c>
      <c r="D3" s="1" t="s">
        <v>15</v>
      </c>
      <c r="E3" s="1" t="s">
        <v>16</v>
      </c>
      <c r="F3" s="1" t="s">
        <v>17</v>
      </c>
      <c r="G3">
        <f>COUNTIF('Tabla llamadas telefonicas'!$B$2:$B$1001,'Tabla usuarios'!B3)</f>
        <v>7</v>
      </c>
    </row>
    <row r="4" spans="1:7" ht="14.45" x14ac:dyDescent="0.3">
      <c r="A4" s="1">
        <v>3</v>
      </c>
      <c r="B4" s="15">
        <v>155140648</v>
      </c>
      <c r="C4" s="1" t="s">
        <v>18</v>
      </c>
      <c r="D4" s="1" t="s">
        <v>19</v>
      </c>
      <c r="E4" s="1" t="s">
        <v>12</v>
      </c>
      <c r="F4" s="1" t="s">
        <v>20</v>
      </c>
      <c r="G4">
        <f>COUNTIF('Tabla llamadas telefonicas'!$B$2:$B$1001,'Tabla usuarios'!B4)</f>
        <v>5</v>
      </c>
    </row>
    <row r="5" spans="1:7" ht="14.45" x14ac:dyDescent="0.3">
      <c r="A5" s="1">
        <v>4</v>
      </c>
      <c r="B5" s="15">
        <v>156278319</v>
      </c>
      <c r="C5" s="1" t="s">
        <v>21</v>
      </c>
      <c r="D5" s="1" t="s">
        <v>22</v>
      </c>
      <c r="E5" s="1" t="s">
        <v>16</v>
      </c>
      <c r="F5" s="1" t="s">
        <v>23</v>
      </c>
      <c r="G5">
        <f>COUNTIF('Tabla llamadas telefonicas'!$B$2:$B$1001,'Tabla usuarios'!B5)</f>
        <v>5</v>
      </c>
    </row>
    <row r="6" spans="1:7" ht="14.45" x14ac:dyDescent="0.3">
      <c r="A6" s="1">
        <v>5</v>
      </c>
      <c r="B6" s="15">
        <v>156349550</v>
      </c>
      <c r="C6" s="1" t="s">
        <v>18</v>
      </c>
      <c r="D6" s="1" t="s">
        <v>24</v>
      </c>
      <c r="E6" s="1" t="s">
        <v>16</v>
      </c>
      <c r="F6" s="1" t="s">
        <v>25</v>
      </c>
      <c r="G6">
        <f>COUNTIF('Tabla llamadas telefonicas'!$B$2:$B$1001,'Tabla usuarios'!B6)</f>
        <v>4</v>
      </c>
    </row>
    <row r="7" spans="1:7" ht="14.45" x14ac:dyDescent="0.3">
      <c r="A7" s="1">
        <v>6</v>
      </c>
      <c r="B7" s="15">
        <v>156172144</v>
      </c>
      <c r="C7" s="1" t="s">
        <v>26</v>
      </c>
      <c r="D7" s="1" t="s">
        <v>27</v>
      </c>
      <c r="E7" s="1" t="s">
        <v>28</v>
      </c>
      <c r="F7" s="1" t="s">
        <v>29</v>
      </c>
      <c r="G7">
        <f>COUNTIF('Tabla llamadas telefonicas'!$B$2:$B$1001,'Tabla usuarios'!B7)</f>
        <v>5</v>
      </c>
    </row>
    <row r="8" spans="1:7" x14ac:dyDescent="0.25">
      <c r="A8" s="1">
        <v>7</v>
      </c>
      <c r="B8" s="15">
        <v>156038733</v>
      </c>
      <c r="C8" s="1" t="s">
        <v>30</v>
      </c>
      <c r="D8" s="1" t="s">
        <v>31</v>
      </c>
      <c r="E8" s="1" t="s">
        <v>12</v>
      </c>
      <c r="F8" s="1" t="s">
        <v>32</v>
      </c>
      <c r="G8">
        <f>COUNTIF('Tabla llamadas telefonicas'!$B$2:$B$1001,'Tabla usuarios'!B8)</f>
        <v>7</v>
      </c>
    </row>
    <row r="9" spans="1:7" ht="14.45" x14ac:dyDescent="0.3">
      <c r="A9" s="1">
        <v>8</v>
      </c>
      <c r="B9" s="15">
        <v>155467985</v>
      </c>
      <c r="C9" s="1" t="s">
        <v>33</v>
      </c>
      <c r="D9" s="1" t="s">
        <v>34</v>
      </c>
      <c r="E9" s="1" t="s">
        <v>16</v>
      </c>
      <c r="F9" s="1" t="s">
        <v>35</v>
      </c>
      <c r="G9">
        <f>COUNTIF('Tabla llamadas telefonicas'!$B$2:$B$1001,'Tabla usuarios'!B9)</f>
        <v>6</v>
      </c>
    </row>
    <row r="10" spans="1:7" x14ac:dyDescent="0.25">
      <c r="A10" s="1">
        <v>9</v>
      </c>
      <c r="B10" s="15">
        <v>156801770</v>
      </c>
      <c r="C10" s="1" t="s">
        <v>36</v>
      </c>
      <c r="D10" s="1" t="s">
        <v>37</v>
      </c>
      <c r="E10" s="1" t="s">
        <v>12</v>
      </c>
      <c r="F10" s="1" t="s">
        <v>38</v>
      </c>
      <c r="G10">
        <f>COUNTIF('Tabla llamadas telefonicas'!$B$2:$B$1001,'Tabla usuarios'!B10)</f>
        <v>6</v>
      </c>
    </row>
    <row r="11" spans="1:7" x14ac:dyDescent="0.25">
      <c r="A11" s="1">
        <v>10</v>
      </c>
      <c r="B11" s="15">
        <v>154701644</v>
      </c>
      <c r="C11" s="1" t="s">
        <v>39</v>
      </c>
      <c r="D11" s="1" t="s">
        <v>40</v>
      </c>
      <c r="E11" s="1" t="s">
        <v>16</v>
      </c>
      <c r="F11" s="1" t="s">
        <v>41</v>
      </c>
      <c r="G11">
        <f>COUNTIF('Tabla llamadas telefonicas'!$B$2:$B$1001,'Tabla usuarios'!B11)</f>
        <v>6</v>
      </c>
    </row>
    <row r="12" spans="1:7" ht="14.45" x14ac:dyDescent="0.3">
      <c r="A12" s="1">
        <v>11</v>
      </c>
      <c r="B12" s="15">
        <v>155196264</v>
      </c>
      <c r="C12" s="1" t="s">
        <v>42</v>
      </c>
      <c r="D12" s="1" t="s">
        <v>43</v>
      </c>
      <c r="E12" s="1" t="s">
        <v>16</v>
      </c>
      <c r="F12" s="1" t="s">
        <v>44</v>
      </c>
      <c r="G12">
        <f>COUNTIF('Tabla llamadas telefonicas'!$B$2:$B$1001,'Tabla usuarios'!B12)</f>
        <v>6</v>
      </c>
    </row>
    <row r="13" spans="1:7" x14ac:dyDescent="0.25">
      <c r="A13" s="1">
        <v>12</v>
      </c>
      <c r="B13" s="15">
        <v>156770806</v>
      </c>
      <c r="C13" s="1" t="s">
        <v>39</v>
      </c>
      <c r="D13" s="1" t="s">
        <v>45</v>
      </c>
      <c r="E13" s="1" t="s">
        <v>16</v>
      </c>
      <c r="F13" s="1" t="s">
        <v>46</v>
      </c>
      <c r="G13">
        <f>COUNTIF('Tabla llamadas telefonicas'!$B$2:$B$1001,'Tabla usuarios'!B13)</f>
        <v>8</v>
      </c>
    </row>
    <row r="14" spans="1:7" ht="14.45" x14ac:dyDescent="0.3">
      <c r="A14" s="1">
        <v>13</v>
      </c>
      <c r="B14" s="15">
        <v>156290879</v>
      </c>
      <c r="C14" s="1" t="s">
        <v>39</v>
      </c>
      <c r="D14" s="1" t="s">
        <v>47</v>
      </c>
      <c r="E14" s="1" t="s">
        <v>28</v>
      </c>
      <c r="F14" s="1" t="s">
        <v>48</v>
      </c>
      <c r="G14">
        <f>COUNTIF('Tabla llamadas telefonicas'!$B$2:$B$1001,'Tabla usuarios'!B14)</f>
        <v>5</v>
      </c>
    </row>
    <row r="15" spans="1:7" ht="14.45" x14ac:dyDescent="0.3">
      <c r="A15" s="1">
        <v>14</v>
      </c>
      <c r="B15" s="15">
        <v>156816622</v>
      </c>
      <c r="C15" s="1" t="s">
        <v>49</v>
      </c>
      <c r="D15" s="1" t="s">
        <v>50</v>
      </c>
      <c r="E15" s="1" t="s">
        <v>28</v>
      </c>
      <c r="F15" s="1" t="s">
        <v>51</v>
      </c>
      <c r="G15">
        <f>COUNTIF('Tabla llamadas telefonicas'!$B$2:$B$1001,'Tabla usuarios'!B15)</f>
        <v>6</v>
      </c>
    </row>
    <row r="16" spans="1:7" ht="14.45" x14ac:dyDescent="0.3">
      <c r="A16" s="1">
        <v>15</v>
      </c>
      <c r="B16" s="15">
        <v>154493714</v>
      </c>
      <c r="C16" s="1" t="s">
        <v>49</v>
      </c>
      <c r="D16" s="1" t="s">
        <v>52</v>
      </c>
      <c r="E16" s="1" t="s">
        <v>12</v>
      </c>
      <c r="F16" s="1" t="s">
        <v>53</v>
      </c>
      <c r="G16">
        <f>COUNTIF('Tabla llamadas telefonicas'!$B$2:$B$1001,'Tabla usuarios'!B16)</f>
        <v>6</v>
      </c>
    </row>
    <row r="17" spans="1:7" ht="14.45" x14ac:dyDescent="0.3">
      <c r="A17" s="1">
        <v>16</v>
      </c>
      <c r="B17" s="15">
        <v>156600852</v>
      </c>
      <c r="C17" s="1" t="s">
        <v>54</v>
      </c>
      <c r="D17" s="1" t="s">
        <v>55</v>
      </c>
      <c r="E17" s="1" t="s">
        <v>28</v>
      </c>
      <c r="F17" s="1" t="s">
        <v>56</v>
      </c>
      <c r="G17">
        <f>COUNTIF('Tabla llamadas telefonicas'!$B$2:$B$1001,'Tabla usuarios'!B17)</f>
        <v>8</v>
      </c>
    </row>
    <row r="18" spans="1:7" ht="14.45" x14ac:dyDescent="0.3">
      <c r="A18" s="1">
        <v>17</v>
      </c>
      <c r="B18" s="15">
        <v>154758514</v>
      </c>
      <c r="C18" s="1" t="s">
        <v>57</v>
      </c>
      <c r="D18" s="1" t="s">
        <v>58</v>
      </c>
      <c r="E18" s="1" t="s">
        <v>16</v>
      </c>
      <c r="F18" s="1" t="s">
        <v>59</v>
      </c>
      <c r="G18">
        <f>COUNTIF('Tabla llamadas telefonicas'!$B$2:$B$1001,'Tabla usuarios'!B18)</f>
        <v>5</v>
      </c>
    </row>
    <row r="19" spans="1:7" ht="14.45" x14ac:dyDescent="0.3">
      <c r="A19" s="1">
        <v>18</v>
      </c>
      <c r="B19" s="15">
        <v>154393639</v>
      </c>
      <c r="C19" s="1" t="s">
        <v>60</v>
      </c>
      <c r="D19" s="1" t="s">
        <v>61</v>
      </c>
      <c r="E19" s="1" t="s">
        <v>28</v>
      </c>
      <c r="F19" s="1" t="s">
        <v>62</v>
      </c>
      <c r="G19">
        <f>COUNTIF('Tabla llamadas telefonicas'!$B$2:$B$1001,'Tabla usuarios'!B19)</f>
        <v>5</v>
      </c>
    </row>
    <row r="20" spans="1:7" ht="14.45" x14ac:dyDescent="0.3">
      <c r="A20" s="1">
        <v>19</v>
      </c>
      <c r="B20" s="15">
        <v>155599276</v>
      </c>
      <c r="C20" s="1" t="s">
        <v>63</v>
      </c>
      <c r="D20" s="1" t="s">
        <v>64</v>
      </c>
      <c r="E20" s="1" t="s">
        <v>16</v>
      </c>
      <c r="F20" s="1" t="s">
        <v>65</v>
      </c>
      <c r="G20">
        <f>COUNTIF('Tabla llamadas telefonicas'!$B$2:$B$1001,'Tabla usuarios'!B20)</f>
        <v>10</v>
      </c>
    </row>
    <row r="21" spans="1:7" ht="14.45" x14ac:dyDescent="0.3">
      <c r="A21" s="1">
        <v>20</v>
      </c>
      <c r="B21" s="15">
        <v>156986994</v>
      </c>
      <c r="C21" s="1" t="s">
        <v>66</v>
      </c>
      <c r="D21" s="1" t="s">
        <v>67</v>
      </c>
      <c r="E21" s="1" t="s">
        <v>16</v>
      </c>
      <c r="F21" s="1" t="s">
        <v>68</v>
      </c>
      <c r="G21">
        <f>COUNTIF('Tabla llamadas telefonicas'!$B$2:$B$1001,'Tabla usuarios'!B21)</f>
        <v>6</v>
      </c>
    </row>
    <row r="22" spans="1:7" ht="14.45" x14ac:dyDescent="0.3">
      <c r="A22" s="1">
        <v>21</v>
      </c>
      <c r="B22" s="15">
        <v>155856501</v>
      </c>
      <c r="C22" s="1" t="s">
        <v>69</v>
      </c>
      <c r="D22" s="1" t="s">
        <v>70</v>
      </c>
      <c r="E22" s="1" t="s">
        <v>12</v>
      </c>
      <c r="F22" s="1" t="s">
        <v>71</v>
      </c>
      <c r="G22">
        <f>COUNTIF('Tabla llamadas telefonicas'!$B$2:$B$1001,'Tabla usuarios'!B22)</f>
        <v>7</v>
      </c>
    </row>
    <row r="23" spans="1:7" ht="14.45" x14ac:dyDescent="0.3">
      <c r="A23" s="1">
        <v>22</v>
      </c>
      <c r="B23" s="15">
        <v>154906945</v>
      </c>
      <c r="C23" s="1" t="s">
        <v>72</v>
      </c>
      <c r="D23" s="1" t="s">
        <v>73</v>
      </c>
      <c r="E23" s="1" t="s">
        <v>16</v>
      </c>
      <c r="F23" s="1" t="s">
        <v>74</v>
      </c>
      <c r="G23">
        <f>COUNTIF('Tabla llamadas telefonicas'!$B$2:$B$1001,'Tabla usuarios'!B23)</f>
        <v>9</v>
      </c>
    </row>
    <row r="24" spans="1:7" ht="14.45" x14ac:dyDescent="0.3">
      <c r="A24" s="1">
        <v>23</v>
      </c>
      <c r="B24" s="15">
        <v>154829888</v>
      </c>
      <c r="C24" s="1" t="s">
        <v>75</v>
      </c>
      <c r="D24" s="1" t="s">
        <v>76</v>
      </c>
      <c r="E24" s="1" t="s">
        <v>16</v>
      </c>
      <c r="F24" s="1" t="s">
        <v>77</v>
      </c>
      <c r="G24">
        <f>COUNTIF('Tabla llamadas telefonicas'!$B$2:$B$1001,'Tabla usuarios'!B24)</f>
        <v>8</v>
      </c>
    </row>
    <row r="25" spans="1:7" ht="14.45" x14ac:dyDescent="0.3">
      <c r="A25" s="1">
        <v>24</v>
      </c>
      <c r="B25" s="15">
        <v>156690979</v>
      </c>
      <c r="C25" s="1" t="s">
        <v>78</v>
      </c>
      <c r="D25" s="1" t="s">
        <v>79</v>
      </c>
      <c r="E25" s="1" t="s">
        <v>28</v>
      </c>
      <c r="F25" s="1" t="s">
        <v>80</v>
      </c>
      <c r="G25">
        <f>COUNTIF('Tabla llamadas telefonicas'!$B$2:$B$1001,'Tabla usuarios'!B25)</f>
        <v>7</v>
      </c>
    </row>
    <row r="26" spans="1:7" ht="14.45" x14ac:dyDescent="0.3">
      <c r="A26" s="1">
        <v>25</v>
      </c>
      <c r="B26" s="15">
        <v>154638848</v>
      </c>
      <c r="C26" s="1" t="s">
        <v>81</v>
      </c>
      <c r="D26" s="1" t="s">
        <v>82</v>
      </c>
      <c r="E26" s="1" t="s">
        <v>16</v>
      </c>
      <c r="F26" s="1" t="s">
        <v>83</v>
      </c>
      <c r="G26">
        <f>COUNTIF('Tabla llamadas telefonicas'!$B$2:$B$1001,'Tabla usuarios'!B26)</f>
        <v>8</v>
      </c>
    </row>
    <row r="27" spans="1:7" ht="14.45" x14ac:dyDescent="0.3">
      <c r="A27" s="1">
        <v>26</v>
      </c>
      <c r="B27" s="15">
        <v>156783518</v>
      </c>
      <c r="C27" s="1" t="s">
        <v>84</v>
      </c>
      <c r="D27" s="1" t="s">
        <v>85</v>
      </c>
      <c r="E27" s="1" t="s">
        <v>12</v>
      </c>
      <c r="F27" s="1" t="s">
        <v>86</v>
      </c>
      <c r="G27">
        <f>COUNTIF('Tabla llamadas telefonicas'!$B$2:$B$1001,'Tabla usuarios'!B27)</f>
        <v>8</v>
      </c>
    </row>
    <row r="28" spans="1:7" ht="14.45" x14ac:dyDescent="0.3">
      <c r="A28" s="1">
        <v>27</v>
      </c>
      <c r="B28" s="15">
        <v>154798295</v>
      </c>
      <c r="C28" s="1" t="s">
        <v>87</v>
      </c>
      <c r="D28" s="1" t="s">
        <v>88</v>
      </c>
      <c r="E28" s="1" t="s">
        <v>16</v>
      </c>
      <c r="F28" s="1" t="s">
        <v>89</v>
      </c>
      <c r="G28">
        <f>COUNTIF('Tabla llamadas telefonicas'!$B$2:$B$1001,'Tabla usuarios'!B28)</f>
        <v>3</v>
      </c>
    </row>
    <row r="29" spans="1:7" x14ac:dyDescent="0.25">
      <c r="A29" s="1">
        <v>28</v>
      </c>
      <c r="B29" s="15">
        <v>155072479</v>
      </c>
      <c r="C29" s="1" t="s">
        <v>90</v>
      </c>
      <c r="D29" s="1" t="s">
        <v>91</v>
      </c>
      <c r="E29" s="1" t="s">
        <v>16</v>
      </c>
      <c r="F29" s="1" t="s">
        <v>92</v>
      </c>
      <c r="G29">
        <f>COUNTIF('Tabla llamadas telefonicas'!$B$2:$B$1001,'Tabla usuarios'!B29)</f>
        <v>7</v>
      </c>
    </row>
    <row r="30" spans="1:7" x14ac:dyDescent="0.25">
      <c r="A30" s="1">
        <v>29</v>
      </c>
      <c r="B30" s="15">
        <v>155295609</v>
      </c>
      <c r="C30" s="1" t="s">
        <v>90</v>
      </c>
      <c r="D30" s="1" t="s">
        <v>70</v>
      </c>
      <c r="E30" s="1" t="s">
        <v>28</v>
      </c>
      <c r="F30" s="1" t="s">
        <v>93</v>
      </c>
      <c r="G30">
        <f>COUNTIF('Tabla llamadas telefonicas'!$B$2:$B$1001,'Tabla usuarios'!B30)</f>
        <v>7</v>
      </c>
    </row>
    <row r="31" spans="1:7" x14ac:dyDescent="0.25">
      <c r="A31" s="1">
        <v>30</v>
      </c>
      <c r="B31" s="15">
        <v>154661935</v>
      </c>
      <c r="C31" s="1" t="s">
        <v>94</v>
      </c>
      <c r="D31" s="1" t="s">
        <v>95</v>
      </c>
      <c r="E31" s="1" t="s">
        <v>12</v>
      </c>
      <c r="F31" s="1" t="s">
        <v>96</v>
      </c>
      <c r="G31">
        <f>COUNTIF('Tabla llamadas telefonicas'!$B$2:$B$1001,'Tabla usuarios'!B31)</f>
        <v>5</v>
      </c>
    </row>
    <row r="32" spans="1:7" x14ac:dyDescent="0.25">
      <c r="A32" s="1">
        <v>31</v>
      </c>
      <c r="B32" s="15">
        <v>154143998</v>
      </c>
      <c r="C32" s="1" t="s">
        <v>97</v>
      </c>
      <c r="D32" s="1" t="s">
        <v>98</v>
      </c>
      <c r="E32" s="1" t="s">
        <v>12</v>
      </c>
      <c r="F32" s="1" t="s">
        <v>99</v>
      </c>
      <c r="G32">
        <f>COUNTIF('Tabla llamadas telefonicas'!$B$2:$B$1001,'Tabla usuarios'!B32)</f>
        <v>2</v>
      </c>
    </row>
    <row r="33" spans="1:7" x14ac:dyDescent="0.25">
      <c r="A33" s="1">
        <v>32</v>
      </c>
      <c r="B33" s="15">
        <v>156232564</v>
      </c>
      <c r="C33" s="1" t="s">
        <v>33</v>
      </c>
      <c r="D33" s="1" t="s">
        <v>100</v>
      </c>
      <c r="E33" s="1" t="s">
        <v>28</v>
      </c>
      <c r="F33" s="1" t="s">
        <v>101</v>
      </c>
      <c r="G33">
        <f>COUNTIF('Tabla llamadas telefonicas'!$B$2:$B$1001,'Tabla usuarios'!B33)</f>
        <v>9</v>
      </c>
    </row>
    <row r="34" spans="1:7" x14ac:dyDescent="0.25">
      <c r="A34" s="1">
        <v>33</v>
      </c>
      <c r="B34" s="15">
        <v>154913441</v>
      </c>
      <c r="C34" s="1" t="s">
        <v>102</v>
      </c>
      <c r="D34" s="1" t="s">
        <v>103</v>
      </c>
      <c r="E34" s="1" t="s">
        <v>16</v>
      </c>
      <c r="F34" s="1" t="s">
        <v>104</v>
      </c>
      <c r="G34">
        <f>COUNTIF('Tabla llamadas telefonicas'!$B$2:$B$1001,'Tabla usuarios'!B34)</f>
        <v>7</v>
      </c>
    </row>
    <row r="35" spans="1:7" x14ac:dyDescent="0.25">
      <c r="A35" s="1">
        <v>34</v>
      </c>
      <c r="B35" s="15">
        <v>155726067</v>
      </c>
      <c r="C35" s="1" t="s">
        <v>105</v>
      </c>
      <c r="D35" s="1" t="s">
        <v>106</v>
      </c>
      <c r="E35" s="1" t="s">
        <v>16</v>
      </c>
      <c r="F35" s="1" t="s">
        <v>107</v>
      </c>
      <c r="G35">
        <f>COUNTIF('Tabla llamadas telefonicas'!$B$2:$B$1001,'Tabla usuarios'!B35)</f>
        <v>8</v>
      </c>
    </row>
    <row r="36" spans="1:7" x14ac:dyDescent="0.25">
      <c r="A36" s="1">
        <v>35</v>
      </c>
      <c r="B36" s="15">
        <v>156859701</v>
      </c>
      <c r="C36" s="1" t="s">
        <v>108</v>
      </c>
      <c r="D36" s="1" t="s">
        <v>109</v>
      </c>
      <c r="E36" s="1" t="s">
        <v>12</v>
      </c>
      <c r="F36" s="1" t="s">
        <v>110</v>
      </c>
      <c r="G36">
        <f>COUNTIF('Tabla llamadas telefonicas'!$B$2:$B$1001,'Tabla usuarios'!B36)</f>
        <v>5</v>
      </c>
    </row>
    <row r="37" spans="1:7" x14ac:dyDescent="0.25">
      <c r="A37" s="1">
        <v>36</v>
      </c>
      <c r="B37" s="15">
        <v>155653968</v>
      </c>
      <c r="C37" s="1" t="s">
        <v>111</v>
      </c>
      <c r="D37" s="1" t="s">
        <v>112</v>
      </c>
      <c r="E37" s="1" t="s">
        <v>28</v>
      </c>
      <c r="F37" s="1" t="s">
        <v>113</v>
      </c>
      <c r="G37">
        <f>COUNTIF('Tabla llamadas telefonicas'!$B$2:$B$1001,'Tabla usuarios'!B37)</f>
        <v>4</v>
      </c>
    </row>
    <row r="38" spans="1:7" x14ac:dyDescent="0.25">
      <c r="A38" s="1">
        <v>37</v>
      </c>
      <c r="B38" s="15">
        <v>154554935</v>
      </c>
      <c r="C38" s="1" t="s">
        <v>114</v>
      </c>
      <c r="D38" s="1" t="s">
        <v>115</v>
      </c>
      <c r="E38" s="1" t="s">
        <v>12</v>
      </c>
      <c r="F38" s="1" t="s">
        <v>116</v>
      </c>
      <c r="G38">
        <f>COUNTIF('Tabla llamadas telefonicas'!$B$2:$B$1001,'Tabla usuarios'!B38)</f>
        <v>8</v>
      </c>
    </row>
    <row r="39" spans="1:7" x14ac:dyDescent="0.25">
      <c r="A39" s="1">
        <v>38</v>
      </c>
      <c r="B39" s="15">
        <v>155639443</v>
      </c>
      <c r="C39" s="1" t="s">
        <v>117</v>
      </c>
      <c r="D39" s="1" t="s">
        <v>118</v>
      </c>
      <c r="E39" s="1" t="s">
        <v>12</v>
      </c>
      <c r="F39" s="1" t="s">
        <v>119</v>
      </c>
      <c r="G39">
        <f>COUNTIF('Tabla llamadas telefonicas'!$B$2:$B$1001,'Tabla usuarios'!B39)</f>
        <v>12</v>
      </c>
    </row>
    <row r="40" spans="1:7" x14ac:dyDescent="0.25">
      <c r="A40" s="1">
        <v>39</v>
      </c>
      <c r="B40" s="15">
        <v>156240201</v>
      </c>
      <c r="C40" s="1" t="s">
        <v>117</v>
      </c>
      <c r="D40" s="1" t="s">
        <v>120</v>
      </c>
      <c r="E40" s="1" t="s">
        <v>16</v>
      </c>
      <c r="F40" s="1" t="s">
        <v>121</v>
      </c>
      <c r="G40">
        <f>COUNTIF('Tabla llamadas telefonicas'!$B$2:$B$1001,'Tabla usuarios'!B40)</f>
        <v>3</v>
      </c>
    </row>
    <row r="41" spans="1:7" x14ac:dyDescent="0.25">
      <c r="A41" s="1">
        <v>40</v>
      </c>
      <c r="B41" s="15">
        <v>154351524</v>
      </c>
      <c r="C41" s="1" t="s">
        <v>122</v>
      </c>
      <c r="D41" s="1" t="s">
        <v>123</v>
      </c>
      <c r="E41" s="1" t="s">
        <v>12</v>
      </c>
      <c r="F41" s="1" t="s">
        <v>124</v>
      </c>
      <c r="G41">
        <f>COUNTIF('Tabla llamadas telefonicas'!$B$2:$B$1001,'Tabla usuarios'!B41)</f>
        <v>5</v>
      </c>
    </row>
    <row r="42" spans="1:7" x14ac:dyDescent="0.25">
      <c r="A42" s="1">
        <v>41</v>
      </c>
      <c r="B42" s="15">
        <v>156614719</v>
      </c>
      <c r="C42" s="1" t="s">
        <v>125</v>
      </c>
      <c r="D42" s="1" t="s">
        <v>126</v>
      </c>
      <c r="E42" s="1" t="s">
        <v>28</v>
      </c>
      <c r="F42" s="1" t="s">
        <v>127</v>
      </c>
      <c r="G42">
        <f>COUNTIF('Tabla llamadas telefonicas'!$B$2:$B$1001,'Tabla usuarios'!B42)</f>
        <v>6</v>
      </c>
    </row>
    <row r="43" spans="1:7" x14ac:dyDescent="0.25">
      <c r="A43" s="1">
        <v>42</v>
      </c>
      <c r="B43" s="15">
        <v>156581422</v>
      </c>
      <c r="C43" s="1" t="s">
        <v>128</v>
      </c>
      <c r="D43" s="1" t="s">
        <v>129</v>
      </c>
      <c r="E43" s="1" t="s">
        <v>16</v>
      </c>
      <c r="F43" s="1" t="s">
        <v>130</v>
      </c>
      <c r="G43">
        <f>COUNTIF('Tabla llamadas telefonicas'!$B$2:$B$1001,'Tabla usuarios'!B43)</f>
        <v>8</v>
      </c>
    </row>
    <row r="44" spans="1:7" x14ac:dyDescent="0.25">
      <c r="A44" s="1">
        <v>43</v>
      </c>
      <c r="B44" s="15">
        <v>155257306</v>
      </c>
      <c r="C44" s="1" t="s">
        <v>131</v>
      </c>
      <c r="D44" s="1" t="s">
        <v>132</v>
      </c>
      <c r="E44" s="1" t="s">
        <v>12</v>
      </c>
      <c r="F44" s="1" t="s">
        <v>133</v>
      </c>
      <c r="G44">
        <f>COUNTIF('Tabla llamadas telefonicas'!$B$2:$B$1001,'Tabla usuarios'!B44)</f>
        <v>7</v>
      </c>
    </row>
    <row r="45" spans="1:7" x14ac:dyDescent="0.25">
      <c r="A45" s="1">
        <v>44</v>
      </c>
      <c r="B45" s="15">
        <v>156066871</v>
      </c>
      <c r="C45" s="1" t="s">
        <v>134</v>
      </c>
      <c r="D45" s="1" t="s">
        <v>135</v>
      </c>
      <c r="E45" s="1" t="s">
        <v>28</v>
      </c>
      <c r="F45" s="1" t="s">
        <v>136</v>
      </c>
      <c r="G45">
        <f>COUNTIF('Tabla llamadas telefonicas'!$B$2:$B$1001,'Tabla usuarios'!B45)</f>
        <v>13</v>
      </c>
    </row>
    <row r="46" spans="1:7" x14ac:dyDescent="0.25">
      <c r="A46" s="1">
        <v>45</v>
      </c>
      <c r="B46" s="15">
        <v>154431895</v>
      </c>
      <c r="C46" s="1" t="s">
        <v>137</v>
      </c>
      <c r="D46" s="1" t="s">
        <v>138</v>
      </c>
      <c r="E46" s="1" t="s">
        <v>16</v>
      </c>
      <c r="F46" s="1" t="s">
        <v>139</v>
      </c>
      <c r="G46">
        <f>COUNTIF('Tabla llamadas telefonicas'!$B$2:$B$1001,'Tabla usuarios'!B46)</f>
        <v>7</v>
      </c>
    </row>
    <row r="47" spans="1:7" x14ac:dyDescent="0.25">
      <c r="A47" s="1">
        <v>46</v>
      </c>
      <c r="B47" s="15">
        <v>155690913</v>
      </c>
      <c r="C47" s="1" t="s">
        <v>140</v>
      </c>
      <c r="D47" s="1" t="s">
        <v>141</v>
      </c>
      <c r="E47" s="1" t="s">
        <v>12</v>
      </c>
      <c r="F47" s="1" t="s">
        <v>142</v>
      </c>
      <c r="G47">
        <f>COUNTIF('Tabla llamadas telefonicas'!$B$2:$B$1001,'Tabla usuarios'!B47)</f>
        <v>7</v>
      </c>
    </row>
    <row r="48" spans="1:7" x14ac:dyDescent="0.25">
      <c r="A48" s="1">
        <v>47</v>
      </c>
      <c r="B48" s="15">
        <v>154580133</v>
      </c>
      <c r="C48" s="1" t="s">
        <v>143</v>
      </c>
      <c r="D48" s="1" t="s">
        <v>144</v>
      </c>
      <c r="E48" s="1" t="s">
        <v>12</v>
      </c>
      <c r="F48" s="1" t="s">
        <v>145</v>
      </c>
      <c r="G48">
        <f>COUNTIF('Tabla llamadas telefonicas'!$B$2:$B$1001,'Tabla usuarios'!B48)</f>
        <v>5</v>
      </c>
    </row>
    <row r="49" spans="1:7" x14ac:dyDescent="0.25">
      <c r="A49" s="1">
        <v>48</v>
      </c>
      <c r="B49" s="15">
        <v>155317864</v>
      </c>
      <c r="C49" s="1" t="s">
        <v>146</v>
      </c>
      <c r="D49" s="1" t="s">
        <v>147</v>
      </c>
      <c r="E49" s="1" t="s">
        <v>28</v>
      </c>
      <c r="F49" s="1" t="s">
        <v>148</v>
      </c>
      <c r="G49">
        <f>COUNTIF('Tabla llamadas telefonicas'!$B$2:$B$1001,'Tabla usuarios'!B49)</f>
        <v>9</v>
      </c>
    </row>
    <row r="50" spans="1:7" x14ac:dyDescent="0.25">
      <c r="A50" s="1">
        <v>49</v>
      </c>
      <c r="B50" s="15">
        <v>155469155</v>
      </c>
      <c r="C50" s="1" t="s">
        <v>149</v>
      </c>
      <c r="D50" s="1" t="s">
        <v>150</v>
      </c>
      <c r="E50" s="1" t="s">
        <v>16</v>
      </c>
      <c r="F50" s="1" t="s">
        <v>151</v>
      </c>
      <c r="G50">
        <f>COUNTIF('Tabla llamadas telefonicas'!$B$2:$B$1001,'Tabla usuarios'!B50)</f>
        <v>7</v>
      </c>
    </row>
    <row r="51" spans="1:7" x14ac:dyDescent="0.25">
      <c r="A51" s="1">
        <v>50</v>
      </c>
      <c r="B51" s="15">
        <v>155122448</v>
      </c>
      <c r="C51" s="1" t="s">
        <v>152</v>
      </c>
      <c r="D51" s="1" t="s">
        <v>153</v>
      </c>
      <c r="E51" s="1" t="s">
        <v>28</v>
      </c>
      <c r="F51" s="1" t="s">
        <v>154</v>
      </c>
      <c r="G51">
        <f>COUNTIF('Tabla llamadas telefonicas'!$B$2:$B$1001,'Tabla usuarios'!B51)</f>
        <v>9</v>
      </c>
    </row>
    <row r="52" spans="1:7" x14ac:dyDescent="0.25">
      <c r="A52" s="1">
        <v>51</v>
      </c>
      <c r="B52" s="15">
        <v>155252548</v>
      </c>
      <c r="C52" s="1" t="s">
        <v>125</v>
      </c>
      <c r="D52" s="1" t="s">
        <v>155</v>
      </c>
      <c r="E52" s="1" t="s">
        <v>28</v>
      </c>
      <c r="F52" s="1" t="s">
        <v>156</v>
      </c>
      <c r="G52">
        <f>COUNTIF('Tabla llamadas telefonicas'!$B$2:$B$1001,'Tabla usuarios'!B52)</f>
        <v>6</v>
      </c>
    </row>
    <row r="53" spans="1:7" x14ac:dyDescent="0.25">
      <c r="A53" s="1">
        <v>52</v>
      </c>
      <c r="B53" s="15">
        <v>154002328</v>
      </c>
      <c r="C53" s="1" t="s">
        <v>157</v>
      </c>
      <c r="D53" s="1" t="s">
        <v>158</v>
      </c>
      <c r="E53" s="1" t="s">
        <v>12</v>
      </c>
      <c r="F53" s="1" t="s">
        <v>159</v>
      </c>
      <c r="G53">
        <f>COUNTIF('Tabla llamadas telefonicas'!$B$2:$B$1001,'Tabla usuarios'!B53)</f>
        <v>7</v>
      </c>
    </row>
    <row r="54" spans="1:7" x14ac:dyDescent="0.25">
      <c r="A54" s="1">
        <v>53</v>
      </c>
      <c r="B54" s="15">
        <v>156879767</v>
      </c>
      <c r="C54" s="1" t="s">
        <v>160</v>
      </c>
      <c r="D54" s="1" t="s">
        <v>161</v>
      </c>
      <c r="E54" s="1" t="s">
        <v>16</v>
      </c>
      <c r="F54" s="1" t="s">
        <v>162</v>
      </c>
      <c r="G54">
        <f>COUNTIF('Tabla llamadas telefonicas'!$B$2:$B$1001,'Tabla usuarios'!B54)</f>
        <v>8</v>
      </c>
    </row>
    <row r="55" spans="1:7" x14ac:dyDescent="0.25">
      <c r="A55" s="1">
        <v>54</v>
      </c>
      <c r="B55" s="15">
        <v>155576710</v>
      </c>
      <c r="C55" s="1" t="s">
        <v>163</v>
      </c>
      <c r="D55" s="1" t="s">
        <v>164</v>
      </c>
      <c r="E55" s="1" t="s">
        <v>12</v>
      </c>
      <c r="F55" s="1" t="s">
        <v>165</v>
      </c>
      <c r="G55">
        <f>COUNTIF('Tabla llamadas telefonicas'!$B$2:$B$1001,'Tabla usuarios'!B55)</f>
        <v>8</v>
      </c>
    </row>
    <row r="56" spans="1:7" x14ac:dyDescent="0.25">
      <c r="A56" s="1">
        <v>55</v>
      </c>
      <c r="B56" s="15">
        <v>154974869</v>
      </c>
      <c r="C56" s="1" t="s">
        <v>166</v>
      </c>
      <c r="D56" s="1" t="s">
        <v>167</v>
      </c>
      <c r="E56" s="1" t="s">
        <v>28</v>
      </c>
      <c r="F56" s="1" t="s">
        <v>168</v>
      </c>
      <c r="G56">
        <f>COUNTIF('Tabla llamadas telefonicas'!$B$2:$B$1001,'Tabla usuarios'!B56)</f>
        <v>10</v>
      </c>
    </row>
    <row r="57" spans="1:7" x14ac:dyDescent="0.25">
      <c r="A57" s="1">
        <v>56</v>
      </c>
      <c r="B57" s="15">
        <v>155430469</v>
      </c>
      <c r="C57" s="1" t="s">
        <v>169</v>
      </c>
      <c r="D57" s="1" t="s">
        <v>170</v>
      </c>
      <c r="E57" s="1" t="s">
        <v>28</v>
      </c>
      <c r="F57" s="1" t="s">
        <v>171</v>
      </c>
      <c r="G57">
        <f>COUNTIF('Tabla llamadas telefonicas'!$B$2:$B$1001,'Tabla usuarios'!B57)</f>
        <v>6</v>
      </c>
    </row>
    <row r="58" spans="1:7" x14ac:dyDescent="0.25">
      <c r="A58" s="1">
        <v>57</v>
      </c>
      <c r="B58" s="15">
        <v>156472196</v>
      </c>
      <c r="C58" s="1" t="s">
        <v>172</v>
      </c>
      <c r="D58" s="1" t="s">
        <v>173</v>
      </c>
      <c r="E58" s="1" t="s">
        <v>12</v>
      </c>
      <c r="F58" s="1" t="s">
        <v>174</v>
      </c>
      <c r="G58">
        <f>COUNTIF('Tabla llamadas telefonicas'!$B$2:$B$1001,'Tabla usuarios'!B58)</f>
        <v>5</v>
      </c>
    </row>
    <row r="59" spans="1:7" x14ac:dyDescent="0.25">
      <c r="A59" s="1">
        <v>58</v>
      </c>
      <c r="B59" s="15">
        <v>155637384</v>
      </c>
      <c r="C59" s="1" t="s">
        <v>175</v>
      </c>
      <c r="D59" s="1" t="s">
        <v>176</v>
      </c>
      <c r="E59" s="1" t="s">
        <v>16</v>
      </c>
      <c r="F59" s="1" t="s">
        <v>177</v>
      </c>
      <c r="G59">
        <f>COUNTIF('Tabla llamadas telefonicas'!$B$2:$B$1001,'Tabla usuarios'!B59)</f>
        <v>7</v>
      </c>
    </row>
    <row r="60" spans="1:7" x14ac:dyDescent="0.25">
      <c r="A60" s="1">
        <v>59</v>
      </c>
      <c r="B60" s="15">
        <v>154389830</v>
      </c>
      <c r="C60" s="1" t="s">
        <v>178</v>
      </c>
      <c r="D60" s="1" t="s">
        <v>179</v>
      </c>
      <c r="E60" s="1" t="s">
        <v>28</v>
      </c>
      <c r="F60" s="1" t="s">
        <v>180</v>
      </c>
      <c r="G60">
        <f>COUNTIF('Tabla llamadas telefonicas'!$B$2:$B$1001,'Tabla usuarios'!B60)</f>
        <v>9</v>
      </c>
    </row>
    <row r="61" spans="1:7" x14ac:dyDescent="0.25">
      <c r="A61" s="1">
        <v>60</v>
      </c>
      <c r="B61" s="15">
        <v>156633430</v>
      </c>
      <c r="C61" s="1" t="s">
        <v>181</v>
      </c>
      <c r="D61" s="1" t="s">
        <v>182</v>
      </c>
      <c r="E61" s="1" t="s">
        <v>12</v>
      </c>
      <c r="F61" s="1" t="s">
        <v>183</v>
      </c>
      <c r="G61">
        <f>COUNTIF('Tabla llamadas telefonicas'!$B$2:$B$1001,'Tabla usuarios'!B61)</f>
        <v>10</v>
      </c>
    </row>
    <row r="62" spans="1:7" x14ac:dyDescent="0.25">
      <c r="A62" s="1">
        <v>61</v>
      </c>
      <c r="B62" s="15">
        <v>154212953</v>
      </c>
      <c r="C62" s="1" t="s">
        <v>181</v>
      </c>
      <c r="D62" s="1" t="s">
        <v>184</v>
      </c>
      <c r="E62" s="1" t="s">
        <v>28</v>
      </c>
      <c r="F62" s="1" t="s">
        <v>185</v>
      </c>
      <c r="G62">
        <f>COUNTIF('Tabla llamadas telefonicas'!$B$2:$B$1001,'Tabla usuarios'!B62)</f>
        <v>8</v>
      </c>
    </row>
    <row r="63" spans="1:7" x14ac:dyDescent="0.25">
      <c r="A63" s="1">
        <v>62</v>
      </c>
      <c r="B63" s="15">
        <v>155073092</v>
      </c>
      <c r="C63" s="1" t="s">
        <v>186</v>
      </c>
      <c r="D63" s="1" t="s">
        <v>187</v>
      </c>
      <c r="E63" s="1" t="s">
        <v>28</v>
      </c>
      <c r="F63" s="1" t="s">
        <v>188</v>
      </c>
      <c r="G63">
        <f>COUNTIF('Tabla llamadas telefonicas'!$B$2:$B$1001,'Tabla usuarios'!B63)</f>
        <v>9</v>
      </c>
    </row>
    <row r="64" spans="1:7" x14ac:dyDescent="0.25">
      <c r="A64" s="1">
        <v>63</v>
      </c>
      <c r="B64" s="15">
        <v>154918343</v>
      </c>
      <c r="C64" s="1" t="s">
        <v>189</v>
      </c>
      <c r="D64" s="1" t="s">
        <v>190</v>
      </c>
      <c r="E64" s="1" t="s">
        <v>16</v>
      </c>
      <c r="F64" s="1" t="s">
        <v>191</v>
      </c>
      <c r="G64">
        <f>COUNTIF('Tabla llamadas telefonicas'!$B$2:$B$1001,'Tabla usuarios'!B64)</f>
        <v>3</v>
      </c>
    </row>
    <row r="65" spans="1:7" x14ac:dyDescent="0.25">
      <c r="A65" s="1">
        <v>64</v>
      </c>
      <c r="B65" s="15">
        <v>154565805</v>
      </c>
      <c r="C65" s="1" t="s">
        <v>125</v>
      </c>
      <c r="D65" s="1" t="s">
        <v>192</v>
      </c>
      <c r="E65" s="1" t="s">
        <v>16</v>
      </c>
      <c r="F65" s="1" t="s">
        <v>193</v>
      </c>
      <c r="G65">
        <f>COUNTIF('Tabla llamadas telefonicas'!$B$2:$B$1001,'Tabla usuarios'!B65)</f>
        <v>6</v>
      </c>
    </row>
    <row r="66" spans="1:7" x14ac:dyDescent="0.25">
      <c r="A66" s="1">
        <v>65</v>
      </c>
      <c r="B66" s="15">
        <v>155689308</v>
      </c>
      <c r="C66" s="1" t="s">
        <v>194</v>
      </c>
      <c r="D66" s="1" t="s">
        <v>195</v>
      </c>
      <c r="E66" s="1" t="s">
        <v>16</v>
      </c>
      <c r="F66" s="1" t="s">
        <v>196</v>
      </c>
      <c r="G66">
        <f>COUNTIF('Tabla llamadas telefonicas'!$B$2:$B$1001,'Tabla usuarios'!B66)</f>
        <v>5</v>
      </c>
    </row>
    <row r="67" spans="1:7" x14ac:dyDescent="0.25">
      <c r="A67" s="1">
        <v>66</v>
      </c>
      <c r="B67" s="15">
        <v>154305381</v>
      </c>
      <c r="C67" s="1" t="s">
        <v>197</v>
      </c>
      <c r="D67" s="1" t="s">
        <v>198</v>
      </c>
      <c r="E67" s="1" t="s">
        <v>12</v>
      </c>
      <c r="F67" s="1" t="s">
        <v>199</v>
      </c>
      <c r="G67">
        <f>COUNTIF('Tabla llamadas telefonicas'!$B$2:$B$1001,'Tabla usuarios'!B67)</f>
        <v>7</v>
      </c>
    </row>
    <row r="68" spans="1:7" x14ac:dyDescent="0.25">
      <c r="A68" s="1">
        <v>67</v>
      </c>
      <c r="B68" s="15">
        <v>155225027</v>
      </c>
      <c r="C68" s="1" t="s">
        <v>200</v>
      </c>
      <c r="D68" s="1" t="s">
        <v>201</v>
      </c>
      <c r="E68" s="1" t="s">
        <v>12</v>
      </c>
      <c r="F68" s="1" t="s">
        <v>202</v>
      </c>
      <c r="G68">
        <f>COUNTIF('Tabla llamadas telefonicas'!$B$2:$B$1001,'Tabla usuarios'!B68)</f>
        <v>6</v>
      </c>
    </row>
    <row r="69" spans="1:7" x14ac:dyDescent="0.25">
      <c r="A69" s="1">
        <v>68</v>
      </c>
      <c r="B69" s="15">
        <v>156590882</v>
      </c>
      <c r="C69" s="1" t="s">
        <v>125</v>
      </c>
      <c r="D69" s="1" t="s">
        <v>203</v>
      </c>
      <c r="E69" s="1" t="s">
        <v>28</v>
      </c>
      <c r="F69" s="1" t="s">
        <v>204</v>
      </c>
      <c r="G69">
        <f>COUNTIF('Tabla llamadas telefonicas'!$B$2:$B$1001,'Tabla usuarios'!B69)</f>
        <v>5</v>
      </c>
    </row>
    <row r="70" spans="1:7" x14ac:dyDescent="0.25">
      <c r="A70" s="1">
        <v>69</v>
      </c>
      <c r="B70" s="15">
        <v>155856450</v>
      </c>
      <c r="C70" s="1" t="s">
        <v>205</v>
      </c>
      <c r="D70" s="1" t="s">
        <v>206</v>
      </c>
      <c r="E70" s="1" t="s">
        <v>28</v>
      </c>
      <c r="F70" s="1" t="s">
        <v>207</v>
      </c>
      <c r="G70">
        <f>COUNTIF('Tabla llamadas telefonicas'!$B$2:$B$1001,'Tabla usuarios'!B70)</f>
        <v>8</v>
      </c>
    </row>
    <row r="71" spans="1:7" x14ac:dyDescent="0.25">
      <c r="A71" s="1">
        <v>70</v>
      </c>
      <c r="B71" s="15">
        <v>155306526</v>
      </c>
      <c r="C71" s="1" t="s">
        <v>208</v>
      </c>
      <c r="D71" s="1" t="s">
        <v>209</v>
      </c>
      <c r="E71" s="1" t="s">
        <v>16</v>
      </c>
      <c r="F71" s="1" t="s">
        <v>210</v>
      </c>
      <c r="G71">
        <f>COUNTIF('Tabla llamadas telefonicas'!$B$2:$B$1001,'Tabla usuarios'!B71)</f>
        <v>4</v>
      </c>
    </row>
    <row r="72" spans="1:7" x14ac:dyDescent="0.25">
      <c r="A72" s="1">
        <v>71</v>
      </c>
      <c r="B72" s="15">
        <v>154568058</v>
      </c>
      <c r="C72" s="1" t="s">
        <v>211</v>
      </c>
      <c r="D72" s="1" t="s">
        <v>212</v>
      </c>
      <c r="E72" s="1" t="s">
        <v>12</v>
      </c>
      <c r="F72" s="1" t="s">
        <v>213</v>
      </c>
      <c r="G72">
        <f>COUNTIF('Tabla llamadas telefonicas'!$B$2:$B$1001,'Tabla usuarios'!B72)</f>
        <v>5</v>
      </c>
    </row>
    <row r="73" spans="1:7" x14ac:dyDescent="0.25">
      <c r="A73" s="1">
        <v>72</v>
      </c>
      <c r="B73" s="15">
        <v>154008386</v>
      </c>
      <c r="C73" s="1" t="s">
        <v>214</v>
      </c>
      <c r="D73" s="1" t="s">
        <v>215</v>
      </c>
      <c r="E73" s="1" t="s">
        <v>28</v>
      </c>
      <c r="F73" s="1" t="s">
        <v>216</v>
      </c>
      <c r="G73">
        <f>COUNTIF('Tabla llamadas telefonicas'!$B$2:$B$1001,'Tabla usuarios'!B73)</f>
        <v>8</v>
      </c>
    </row>
    <row r="74" spans="1:7" x14ac:dyDescent="0.25">
      <c r="A74" s="1">
        <v>73</v>
      </c>
      <c r="B74" s="15">
        <v>156601441</v>
      </c>
      <c r="C74" s="1" t="s">
        <v>214</v>
      </c>
      <c r="D74" s="1" t="s">
        <v>217</v>
      </c>
      <c r="E74" s="1" t="s">
        <v>28</v>
      </c>
      <c r="F74" s="1" t="s">
        <v>218</v>
      </c>
      <c r="G74">
        <f>COUNTIF('Tabla llamadas telefonicas'!$B$2:$B$1001,'Tabla usuarios'!B74)</f>
        <v>8</v>
      </c>
    </row>
    <row r="75" spans="1:7" x14ac:dyDescent="0.25">
      <c r="A75" s="1">
        <v>74</v>
      </c>
      <c r="B75" s="15">
        <v>154242060</v>
      </c>
      <c r="C75" s="1" t="s">
        <v>214</v>
      </c>
      <c r="D75" s="1" t="s">
        <v>219</v>
      </c>
      <c r="E75" s="1" t="s">
        <v>16</v>
      </c>
      <c r="F75" s="1" t="s">
        <v>220</v>
      </c>
      <c r="G75">
        <f>COUNTIF('Tabla llamadas telefonicas'!$B$2:$B$1001,'Tabla usuarios'!B75)</f>
        <v>9</v>
      </c>
    </row>
    <row r="76" spans="1:7" x14ac:dyDescent="0.25">
      <c r="A76" s="1">
        <v>75</v>
      </c>
      <c r="B76" s="15">
        <v>154547414</v>
      </c>
      <c r="C76" s="1" t="s">
        <v>221</v>
      </c>
      <c r="D76" s="1" t="s">
        <v>222</v>
      </c>
      <c r="E76" s="1" t="s">
        <v>16</v>
      </c>
      <c r="F76" s="1" t="s">
        <v>223</v>
      </c>
      <c r="G76">
        <f>COUNTIF('Tabla llamadas telefonicas'!$B$2:$B$1001,'Tabla usuarios'!B76)</f>
        <v>4</v>
      </c>
    </row>
    <row r="77" spans="1:7" x14ac:dyDescent="0.25">
      <c r="A77" s="1">
        <v>76</v>
      </c>
      <c r="B77" s="15">
        <v>156121080</v>
      </c>
      <c r="C77" s="1" t="s">
        <v>224</v>
      </c>
      <c r="D77" s="1" t="s">
        <v>225</v>
      </c>
      <c r="E77" s="1" t="s">
        <v>16</v>
      </c>
      <c r="F77" s="1" t="s">
        <v>226</v>
      </c>
      <c r="G77">
        <f>COUNTIF('Tabla llamadas telefonicas'!$B$2:$B$1001,'Tabla usuarios'!B77)</f>
        <v>6</v>
      </c>
    </row>
    <row r="78" spans="1:7" x14ac:dyDescent="0.25">
      <c r="A78" s="1">
        <v>77</v>
      </c>
      <c r="B78" s="15">
        <v>154729075</v>
      </c>
      <c r="C78" s="1" t="s">
        <v>227</v>
      </c>
      <c r="D78" s="1" t="s">
        <v>228</v>
      </c>
      <c r="E78" s="1" t="s">
        <v>16</v>
      </c>
      <c r="F78" s="1" t="s">
        <v>229</v>
      </c>
      <c r="G78">
        <f>COUNTIF('Tabla llamadas telefonicas'!$B$2:$B$1001,'Tabla usuarios'!B78)</f>
        <v>5</v>
      </c>
    </row>
    <row r="79" spans="1:7" x14ac:dyDescent="0.25">
      <c r="A79" s="1">
        <v>78</v>
      </c>
      <c r="B79" s="15">
        <v>155371825</v>
      </c>
      <c r="C79" s="1" t="s">
        <v>227</v>
      </c>
      <c r="D79" s="1" t="s">
        <v>230</v>
      </c>
      <c r="E79" s="1" t="s">
        <v>28</v>
      </c>
      <c r="F79" s="1" t="s">
        <v>231</v>
      </c>
      <c r="G79">
        <f>COUNTIF('Tabla llamadas telefonicas'!$B$2:$B$1001,'Tabla usuarios'!B79)</f>
        <v>4</v>
      </c>
    </row>
    <row r="80" spans="1:7" x14ac:dyDescent="0.25">
      <c r="A80" s="1">
        <v>79</v>
      </c>
      <c r="B80" s="15">
        <v>154228952</v>
      </c>
      <c r="C80" s="1" t="s">
        <v>227</v>
      </c>
      <c r="D80" s="1" t="s">
        <v>232</v>
      </c>
      <c r="E80" s="1" t="s">
        <v>28</v>
      </c>
      <c r="F80" s="1" t="s">
        <v>233</v>
      </c>
      <c r="G80">
        <f>COUNTIF('Tabla llamadas telefonicas'!$B$2:$B$1001,'Tabla usuarios'!B80)</f>
        <v>3</v>
      </c>
    </row>
    <row r="81" spans="1:7" x14ac:dyDescent="0.25">
      <c r="A81" s="1">
        <v>80</v>
      </c>
      <c r="B81" s="15">
        <v>155189318</v>
      </c>
      <c r="C81" s="1" t="s">
        <v>227</v>
      </c>
      <c r="D81" s="1" t="s">
        <v>234</v>
      </c>
      <c r="E81" s="1" t="s">
        <v>16</v>
      </c>
      <c r="F81" s="1" t="s">
        <v>235</v>
      </c>
      <c r="G81">
        <f>COUNTIF('Tabla llamadas telefonicas'!$B$2:$B$1001,'Tabla usuarios'!B81)</f>
        <v>6</v>
      </c>
    </row>
    <row r="82" spans="1:7" x14ac:dyDescent="0.25">
      <c r="A82" s="1">
        <v>81</v>
      </c>
      <c r="B82" s="15">
        <v>154407759</v>
      </c>
      <c r="C82" s="1" t="s">
        <v>236</v>
      </c>
      <c r="D82" s="1" t="s">
        <v>237</v>
      </c>
      <c r="E82" s="1" t="s">
        <v>28</v>
      </c>
      <c r="F82" s="1" t="s">
        <v>238</v>
      </c>
      <c r="G82">
        <f>COUNTIF('Tabla llamadas telefonicas'!$B$2:$B$1001,'Tabla usuarios'!B82)</f>
        <v>4</v>
      </c>
    </row>
    <row r="83" spans="1:7" x14ac:dyDescent="0.25">
      <c r="A83" s="1">
        <v>82</v>
      </c>
      <c r="B83" s="15">
        <v>154034901</v>
      </c>
      <c r="C83" s="1" t="s">
        <v>239</v>
      </c>
      <c r="D83" s="1" t="s">
        <v>240</v>
      </c>
      <c r="E83" s="1" t="s">
        <v>12</v>
      </c>
      <c r="F83" s="1" t="s">
        <v>241</v>
      </c>
      <c r="G83">
        <f>COUNTIF('Tabla llamadas telefonicas'!$B$2:$B$1001,'Tabla usuarios'!B83)</f>
        <v>12</v>
      </c>
    </row>
    <row r="84" spans="1:7" x14ac:dyDescent="0.25">
      <c r="A84" s="1">
        <v>83</v>
      </c>
      <c r="B84" s="15">
        <v>155371026</v>
      </c>
      <c r="C84" s="1" t="s">
        <v>242</v>
      </c>
      <c r="D84" s="1" t="s">
        <v>243</v>
      </c>
      <c r="E84" s="1" t="s">
        <v>12</v>
      </c>
      <c r="F84" s="1" t="s">
        <v>244</v>
      </c>
      <c r="G84">
        <f>COUNTIF('Tabla llamadas telefonicas'!$B$2:$B$1001,'Tabla usuarios'!B84)</f>
        <v>9</v>
      </c>
    </row>
    <row r="85" spans="1:7" x14ac:dyDescent="0.25">
      <c r="A85" s="1">
        <v>84</v>
      </c>
      <c r="B85" s="15">
        <v>154992218</v>
      </c>
      <c r="C85" s="1" t="s">
        <v>245</v>
      </c>
      <c r="D85" s="1" t="s">
        <v>246</v>
      </c>
      <c r="E85" s="1" t="s">
        <v>28</v>
      </c>
      <c r="F85" s="1" t="s">
        <v>247</v>
      </c>
      <c r="G85">
        <f>COUNTIF('Tabla llamadas telefonicas'!$B$2:$B$1001,'Tabla usuarios'!B85)</f>
        <v>14</v>
      </c>
    </row>
    <row r="86" spans="1:7" x14ac:dyDescent="0.25">
      <c r="A86" s="1">
        <v>85</v>
      </c>
      <c r="B86" s="15">
        <v>154228962</v>
      </c>
      <c r="C86" s="1" t="s">
        <v>248</v>
      </c>
      <c r="D86" s="1" t="s">
        <v>249</v>
      </c>
      <c r="E86" s="1" t="s">
        <v>12</v>
      </c>
      <c r="F86" s="1" t="s">
        <v>250</v>
      </c>
      <c r="G86">
        <f>COUNTIF('Tabla llamadas telefonicas'!$B$2:$B$1001,'Tabla usuarios'!B86)</f>
        <v>4</v>
      </c>
    </row>
    <row r="87" spans="1:7" x14ac:dyDescent="0.25">
      <c r="A87" s="1">
        <v>86</v>
      </c>
      <c r="B87" s="15">
        <v>154753140</v>
      </c>
      <c r="C87" s="1" t="s">
        <v>251</v>
      </c>
      <c r="D87" s="1" t="s">
        <v>252</v>
      </c>
      <c r="E87" s="1" t="s">
        <v>12</v>
      </c>
      <c r="F87" s="1" t="s">
        <v>253</v>
      </c>
      <c r="G87">
        <f>COUNTIF('Tabla llamadas telefonicas'!$B$2:$B$1001,'Tabla usuarios'!B87)</f>
        <v>6</v>
      </c>
    </row>
    <row r="88" spans="1:7" x14ac:dyDescent="0.25">
      <c r="A88" s="1">
        <v>87</v>
      </c>
      <c r="B88" s="15">
        <v>156652168</v>
      </c>
      <c r="C88" s="1" t="s">
        <v>254</v>
      </c>
      <c r="D88" s="1" t="s">
        <v>255</v>
      </c>
      <c r="E88" s="1" t="s">
        <v>28</v>
      </c>
      <c r="F88" s="1" t="s">
        <v>256</v>
      </c>
      <c r="G88">
        <f>COUNTIF('Tabla llamadas telefonicas'!$B$2:$B$1001,'Tabla usuarios'!B88)</f>
        <v>5</v>
      </c>
    </row>
    <row r="89" spans="1:7" x14ac:dyDescent="0.25">
      <c r="A89" s="1">
        <v>88</v>
      </c>
      <c r="B89" s="15">
        <v>156662560</v>
      </c>
      <c r="C89" s="1" t="s">
        <v>257</v>
      </c>
      <c r="D89" s="1" t="s">
        <v>258</v>
      </c>
      <c r="E89" s="1" t="s">
        <v>28</v>
      </c>
      <c r="F89" s="1" t="s">
        <v>259</v>
      </c>
      <c r="G89">
        <f>COUNTIF('Tabla llamadas telefonicas'!$B$2:$B$1001,'Tabla usuarios'!B89)</f>
        <v>7</v>
      </c>
    </row>
    <row r="90" spans="1:7" x14ac:dyDescent="0.25">
      <c r="A90" s="1">
        <v>89</v>
      </c>
      <c r="B90" s="15">
        <v>155573643</v>
      </c>
      <c r="C90" s="1" t="s">
        <v>254</v>
      </c>
      <c r="D90" s="1" t="s">
        <v>260</v>
      </c>
      <c r="E90" s="1" t="s">
        <v>16</v>
      </c>
      <c r="F90" s="1" t="s">
        <v>261</v>
      </c>
      <c r="G90">
        <f>COUNTIF('Tabla llamadas telefonicas'!$B$2:$B$1001,'Tabla usuarios'!B90)</f>
        <v>4</v>
      </c>
    </row>
    <row r="91" spans="1:7" x14ac:dyDescent="0.25">
      <c r="A91" s="1">
        <v>90</v>
      </c>
      <c r="B91" s="15">
        <v>156196844</v>
      </c>
      <c r="C91" s="1" t="s">
        <v>254</v>
      </c>
      <c r="D91" s="1" t="s">
        <v>262</v>
      </c>
      <c r="E91" s="1" t="s">
        <v>12</v>
      </c>
      <c r="F91" s="1" t="s">
        <v>263</v>
      </c>
      <c r="G91">
        <f>COUNTIF('Tabla llamadas telefonicas'!$B$2:$B$1001,'Tabla usuarios'!B91)</f>
        <v>7</v>
      </c>
    </row>
    <row r="92" spans="1:7" x14ac:dyDescent="0.25">
      <c r="A92" s="1">
        <v>91</v>
      </c>
      <c r="B92" s="15">
        <v>156256581</v>
      </c>
      <c r="C92" s="1" t="s">
        <v>264</v>
      </c>
      <c r="D92" s="1" t="s">
        <v>265</v>
      </c>
      <c r="E92" s="1" t="s">
        <v>16</v>
      </c>
      <c r="F92" s="1" t="s">
        <v>266</v>
      </c>
      <c r="G92">
        <f>COUNTIF('Tabla llamadas telefonicas'!$B$2:$B$1001,'Tabla usuarios'!B92)</f>
        <v>10</v>
      </c>
    </row>
    <row r="93" spans="1:7" x14ac:dyDescent="0.25">
      <c r="A93" s="1">
        <v>92</v>
      </c>
      <c r="B93" s="15">
        <v>156995763</v>
      </c>
      <c r="C93" s="1" t="s">
        <v>125</v>
      </c>
      <c r="D93" s="1" t="s">
        <v>255</v>
      </c>
      <c r="E93" s="1" t="s">
        <v>28</v>
      </c>
      <c r="F93" s="1" t="s">
        <v>267</v>
      </c>
      <c r="G93">
        <f>COUNTIF('Tabla llamadas telefonicas'!$B$2:$B$1001,'Tabla usuarios'!B93)</f>
        <v>7</v>
      </c>
    </row>
    <row r="94" spans="1:7" x14ac:dyDescent="0.25">
      <c r="A94" s="1">
        <v>93</v>
      </c>
      <c r="B94" s="15">
        <v>155936941</v>
      </c>
      <c r="C94" s="1" t="s">
        <v>268</v>
      </c>
      <c r="D94" s="1" t="s">
        <v>55</v>
      </c>
      <c r="E94" s="1" t="s">
        <v>28</v>
      </c>
      <c r="F94" s="1" t="s">
        <v>269</v>
      </c>
      <c r="G94">
        <f>COUNTIF('Tabla llamadas telefonicas'!$B$2:$B$1001,'Tabla usuarios'!B94)</f>
        <v>7</v>
      </c>
    </row>
    <row r="95" spans="1:7" x14ac:dyDescent="0.25">
      <c r="A95" s="1">
        <v>94</v>
      </c>
      <c r="B95" s="15">
        <v>154651053</v>
      </c>
      <c r="C95" s="1" t="s">
        <v>270</v>
      </c>
      <c r="D95" s="1" t="s">
        <v>271</v>
      </c>
      <c r="E95" s="1" t="s">
        <v>28</v>
      </c>
      <c r="F95" s="1" t="s">
        <v>272</v>
      </c>
      <c r="G95">
        <f>COUNTIF('Tabla llamadas telefonicas'!$B$2:$B$1001,'Tabla usuarios'!B95)</f>
        <v>9</v>
      </c>
    </row>
    <row r="96" spans="1:7" x14ac:dyDescent="0.25">
      <c r="A96" s="1">
        <v>95</v>
      </c>
      <c r="B96" s="15">
        <v>156392623</v>
      </c>
      <c r="C96" s="1" t="s">
        <v>273</v>
      </c>
      <c r="D96" s="1" t="s">
        <v>274</v>
      </c>
      <c r="E96" s="1" t="s">
        <v>16</v>
      </c>
      <c r="F96" s="1" t="s">
        <v>275</v>
      </c>
      <c r="G96">
        <f>COUNTIF('Tabla llamadas telefonicas'!$B$2:$B$1001,'Tabla usuarios'!B96)</f>
        <v>5</v>
      </c>
    </row>
    <row r="97" spans="1:7" x14ac:dyDescent="0.25">
      <c r="A97" s="1">
        <v>96</v>
      </c>
      <c r="B97" s="15">
        <v>156880085</v>
      </c>
      <c r="C97" s="1" t="s">
        <v>276</v>
      </c>
      <c r="D97" s="1" t="s">
        <v>277</v>
      </c>
      <c r="E97" s="1" t="s">
        <v>12</v>
      </c>
      <c r="F97" s="1" t="s">
        <v>278</v>
      </c>
      <c r="G97">
        <f>COUNTIF('Tabla llamadas telefonicas'!$B$2:$B$1001,'Tabla usuarios'!B97)</f>
        <v>4</v>
      </c>
    </row>
    <row r="98" spans="1:7" x14ac:dyDescent="0.25">
      <c r="A98" s="1">
        <v>97</v>
      </c>
      <c r="B98" s="15">
        <v>155103732</v>
      </c>
      <c r="C98" s="1" t="s">
        <v>276</v>
      </c>
      <c r="D98" s="1" t="s">
        <v>279</v>
      </c>
      <c r="E98" s="1" t="s">
        <v>12</v>
      </c>
      <c r="F98" s="1" t="s">
        <v>280</v>
      </c>
      <c r="G98">
        <f>COUNTIF('Tabla llamadas telefonicas'!$B$2:$B$1001,'Tabla usuarios'!B98)</f>
        <v>2</v>
      </c>
    </row>
    <row r="99" spans="1:7" x14ac:dyDescent="0.25">
      <c r="A99" s="1">
        <v>98</v>
      </c>
      <c r="B99" s="15">
        <v>156456807</v>
      </c>
      <c r="C99" s="1" t="s">
        <v>281</v>
      </c>
      <c r="D99" s="1" t="s">
        <v>282</v>
      </c>
      <c r="E99" s="1" t="s">
        <v>12</v>
      </c>
      <c r="F99" s="1" t="s">
        <v>283</v>
      </c>
      <c r="G99">
        <f>COUNTIF('Tabla llamadas telefonicas'!$B$2:$B$1001,'Tabla usuarios'!B99)</f>
        <v>7</v>
      </c>
    </row>
    <row r="100" spans="1:7" x14ac:dyDescent="0.25">
      <c r="A100" s="1">
        <v>99</v>
      </c>
      <c r="B100" s="15">
        <v>155139987</v>
      </c>
      <c r="C100" s="1" t="s">
        <v>284</v>
      </c>
      <c r="D100" s="1" t="s">
        <v>285</v>
      </c>
      <c r="E100" s="1" t="s">
        <v>28</v>
      </c>
      <c r="F100" s="1" t="s">
        <v>286</v>
      </c>
      <c r="G100">
        <f>COUNTIF('Tabla llamadas telefonicas'!$B$2:$B$1001,'Tabla usuarios'!B100)</f>
        <v>3</v>
      </c>
    </row>
    <row r="101" spans="1:7" x14ac:dyDescent="0.25">
      <c r="A101" s="1">
        <v>100</v>
      </c>
      <c r="B101" s="15">
        <v>154154639</v>
      </c>
      <c r="C101" s="1" t="s">
        <v>287</v>
      </c>
      <c r="D101" s="1" t="s">
        <v>288</v>
      </c>
      <c r="E101" s="1" t="s">
        <v>16</v>
      </c>
      <c r="F101" s="1" t="s">
        <v>289</v>
      </c>
      <c r="G101">
        <f>COUNTIF('Tabla llamadas telefonicas'!$B$2:$B$1001,'Tabla usuarios'!B101)</f>
        <v>13</v>
      </c>
    </row>
    <row r="102" spans="1:7" x14ac:dyDescent="0.25">
      <c r="A102" s="1">
        <v>101</v>
      </c>
      <c r="B102" s="15">
        <v>155788026</v>
      </c>
      <c r="C102" s="1" t="s">
        <v>290</v>
      </c>
      <c r="D102" s="1" t="s">
        <v>291</v>
      </c>
      <c r="E102" s="1" t="s">
        <v>12</v>
      </c>
      <c r="F102" s="1" t="s">
        <v>292</v>
      </c>
      <c r="G102">
        <f>COUNTIF('Tabla llamadas telefonicas'!$B$2:$B$1001,'Tabla usuarios'!B102)</f>
        <v>9</v>
      </c>
    </row>
    <row r="103" spans="1:7" x14ac:dyDescent="0.25">
      <c r="A103" s="1">
        <v>102</v>
      </c>
      <c r="B103" s="15">
        <v>156623288</v>
      </c>
      <c r="C103" s="1" t="s">
        <v>293</v>
      </c>
      <c r="D103" s="1" t="s">
        <v>294</v>
      </c>
      <c r="E103" s="1" t="s">
        <v>12</v>
      </c>
      <c r="F103" s="1" t="s">
        <v>295</v>
      </c>
      <c r="G103">
        <f>COUNTIF('Tabla llamadas telefonicas'!$B$2:$B$1001,'Tabla usuarios'!B103)</f>
        <v>6</v>
      </c>
    </row>
    <row r="104" spans="1:7" x14ac:dyDescent="0.25">
      <c r="A104" s="1">
        <v>103</v>
      </c>
      <c r="B104" s="15">
        <v>154566483</v>
      </c>
      <c r="C104" s="1" t="s">
        <v>296</v>
      </c>
      <c r="D104" s="1" t="s">
        <v>297</v>
      </c>
      <c r="E104" s="1" t="s">
        <v>12</v>
      </c>
      <c r="F104" s="1" t="s">
        <v>298</v>
      </c>
      <c r="G104">
        <f>COUNTIF('Tabla llamadas telefonicas'!$B$2:$B$1001,'Tabla usuarios'!B104)</f>
        <v>8</v>
      </c>
    </row>
    <row r="105" spans="1:7" x14ac:dyDescent="0.25">
      <c r="A105" s="1">
        <v>104</v>
      </c>
      <c r="B105" s="15">
        <v>156681533</v>
      </c>
      <c r="C105" s="1" t="s">
        <v>296</v>
      </c>
      <c r="D105" s="1" t="s">
        <v>299</v>
      </c>
      <c r="E105" s="1" t="s">
        <v>12</v>
      </c>
      <c r="F105" s="1" t="s">
        <v>300</v>
      </c>
      <c r="G105">
        <f>COUNTIF('Tabla llamadas telefonicas'!$B$2:$B$1001,'Tabla usuarios'!B105)</f>
        <v>8</v>
      </c>
    </row>
    <row r="106" spans="1:7" x14ac:dyDescent="0.25">
      <c r="A106" s="1">
        <v>105</v>
      </c>
      <c r="B106" s="15">
        <v>155296548</v>
      </c>
      <c r="C106" s="1" t="s">
        <v>211</v>
      </c>
      <c r="D106" s="1" t="s">
        <v>301</v>
      </c>
      <c r="E106" s="1" t="s">
        <v>16</v>
      </c>
      <c r="F106" s="1" t="s">
        <v>302</v>
      </c>
      <c r="G106">
        <f>COUNTIF('Tabla llamadas telefonicas'!$B$2:$B$1001,'Tabla usuarios'!B106)</f>
        <v>4</v>
      </c>
    </row>
    <row r="107" spans="1:7" x14ac:dyDescent="0.25">
      <c r="A107" s="1">
        <v>106</v>
      </c>
      <c r="B107" s="15">
        <v>156912208</v>
      </c>
      <c r="C107" s="1" t="s">
        <v>303</v>
      </c>
      <c r="D107" s="1" t="s">
        <v>304</v>
      </c>
      <c r="E107" s="1" t="s">
        <v>16</v>
      </c>
      <c r="F107" s="1" t="s">
        <v>305</v>
      </c>
      <c r="G107">
        <f>COUNTIF('Tabla llamadas telefonicas'!$B$2:$B$1001,'Tabla usuarios'!B107)</f>
        <v>11</v>
      </c>
    </row>
    <row r="108" spans="1:7" x14ac:dyDescent="0.25">
      <c r="A108" s="1">
        <v>107</v>
      </c>
      <c r="B108" s="15">
        <v>156800410</v>
      </c>
      <c r="C108" s="1" t="s">
        <v>306</v>
      </c>
      <c r="D108" s="1" t="s">
        <v>307</v>
      </c>
      <c r="E108" s="1" t="s">
        <v>16</v>
      </c>
      <c r="F108" s="1" t="s">
        <v>308</v>
      </c>
      <c r="G108">
        <f>COUNTIF('Tabla llamadas telefonicas'!$B$2:$B$1001,'Tabla usuarios'!B108)</f>
        <v>5</v>
      </c>
    </row>
    <row r="109" spans="1:7" x14ac:dyDescent="0.25">
      <c r="A109" s="1">
        <v>108</v>
      </c>
      <c r="B109" s="15">
        <v>155624585</v>
      </c>
      <c r="C109" s="1" t="s">
        <v>309</v>
      </c>
      <c r="D109" s="1" t="s">
        <v>310</v>
      </c>
      <c r="E109" s="1" t="s">
        <v>16</v>
      </c>
      <c r="F109" s="1" t="s">
        <v>311</v>
      </c>
      <c r="G109">
        <f>COUNTIF('Tabla llamadas telefonicas'!$B$2:$B$1001,'Tabla usuarios'!B109)</f>
        <v>12</v>
      </c>
    </row>
    <row r="110" spans="1:7" x14ac:dyDescent="0.25">
      <c r="A110" s="1">
        <v>109</v>
      </c>
      <c r="B110" s="15">
        <v>154820320</v>
      </c>
      <c r="C110" s="1" t="s">
        <v>312</v>
      </c>
      <c r="D110" s="1" t="s">
        <v>313</v>
      </c>
      <c r="E110" s="1" t="s">
        <v>12</v>
      </c>
      <c r="F110" s="1" t="s">
        <v>314</v>
      </c>
      <c r="G110">
        <f>COUNTIF('Tabla llamadas telefonicas'!$B$2:$B$1001,'Tabla usuarios'!B110)</f>
        <v>5</v>
      </c>
    </row>
    <row r="111" spans="1:7" x14ac:dyDescent="0.25">
      <c r="A111" s="1">
        <v>110</v>
      </c>
      <c r="B111" s="15">
        <v>154623175</v>
      </c>
      <c r="C111" s="1" t="s">
        <v>315</v>
      </c>
      <c r="D111" s="1" t="s">
        <v>316</v>
      </c>
      <c r="E111" s="1" t="s">
        <v>12</v>
      </c>
      <c r="F111" s="1" t="s">
        <v>317</v>
      </c>
      <c r="G111">
        <f>COUNTIF('Tabla llamadas telefonicas'!$B$2:$B$1001,'Tabla usuarios'!B111)</f>
        <v>7</v>
      </c>
    </row>
    <row r="112" spans="1:7" x14ac:dyDescent="0.25">
      <c r="A112" s="1">
        <v>111</v>
      </c>
      <c r="B112" s="15">
        <v>155812577</v>
      </c>
      <c r="C112" s="1" t="s">
        <v>318</v>
      </c>
      <c r="D112" s="1" t="s">
        <v>319</v>
      </c>
      <c r="E112" s="1" t="s">
        <v>16</v>
      </c>
      <c r="F112" s="1" t="s">
        <v>320</v>
      </c>
      <c r="G112">
        <f>COUNTIF('Tabla llamadas telefonicas'!$B$2:$B$1001,'Tabla usuarios'!B112)</f>
        <v>6</v>
      </c>
    </row>
    <row r="113" spans="1:7" x14ac:dyDescent="0.25">
      <c r="A113" s="1">
        <v>112</v>
      </c>
      <c r="B113" s="15">
        <v>154693917</v>
      </c>
      <c r="C113" s="1" t="s">
        <v>321</v>
      </c>
      <c r="D113" s="1" t="s">
        <v>322</v>
      </c>
      <c r="E113" s="1" t="s">
        <v>28</v>
      </c>
      <c r="F113" s="1" t="s">
        <v>323</v>
      </c>
      <c r="G113">
        <f>COUNTIF('Tabla llamadas telefonicas'!$B$2:$B$1001,'Tabla usuarios'!B113)</f>
        <v>5</v>
      </c>
    </row>
    <row r="114" spans="1:7" x14ac:dyDescent="0.25">
      <c r="A114" s="1">
        <v>113</v>
      </c>
      <c r="B114" s="15">
        <v>155691212</v>
      </c>
      <c r="C114" s="1" t="s">
        <v>324</v>
      </c>
      <c r="D114" s="1" t="s">
        <v>325</v>
      </c>
      <c r="E114" s="1" t="s">
        <v>12</v>
      </c>
      <c r="F114" s="1" t="s">
        <v>326</v>
      </c>
      <c r="G114">
        <f>COUNTIF('Tabla llamadas telefonicas'!$B$2:$B$1001,'Tabla usuarios'!B114)</f>
        <v>8</v>
      </c>
    </row>
    <row r="115" spans="1:7" x14ac:dyDescent="0.25">
      <c r="A115" s="1">
        <v>114</v>
      </c>
      <c r="B115" s="15">
        <v>156959109</v>
      </c>
      <c r="C115" s="1" t="s">
        <v>327</v>
      </c>
      <c r="D115" s="1" t="s">
        <v>328</v>
      </c>
      <c r="E115" s="1" t="s">
        <v>12</v>
      </c>
      <c r="F115" s="1" t="s">
        <v>329</v>
      </c>
      <c r="G115">
        <f>COUNTIF('Tabla llamadas telefonicas'!$B$2:$B$1001,'Tabla usuarios'!B115)</f>
        <v>4</v>
      </c>
    </row>
    <row r="116" spans="1:7" x14ac:dyDescent="0.25">
      <c r="A116" s="1">
        <v>115</v>
      </c>
      <c r="B116" s="15">
        <v>155660821</v>
      </c>
      <c r="C116" s="1" t="s">
        <v>327</v>
      </c>
      <c r="D116" s="1" t="s">
        <v>330</v>
      </c>
      <c r="E116" s="1" t="s">
        <v>12</v>
      </c>
      <c r="F116" s="1" t="s">
        <v>113</v>
      </c>
      <c r="G116">
        <f>COUNTIF('Tabla llamadas telefonicas'!$B$2:$B$1001,'Tabla usuarios'!B116)</f>
        <v>5</v>
      </c>
    </row>
    <row r="117" spans="1:7" x14ac:dyDescent="0.25">
      <c r="A117" s="1">
        <v>116</v>
      </c>
      <c r="B117" s="15">
        <v>155683145</v>
      </c>
      <c r="C117" s="1" t="s">
        <v>331</v>
      </c>
      <c r="D117" s="1" t="s">
        <v>332</v>
      </c>
      <c r="E117" s="1" t="s">
        <v>16</v>
      </c>
      <c r="F117" s="1" t="s">
        <v>333</v>
      </c>
      <c r="G117">
        <f>COUNTIF('Tabla llamadas telefonicas'!$B$2:$B$1001,'Tabla usuarios'!B117)</f>
        <v>3</v>
      </c>
    </row>
    <row r="118" spans="1:7" x14ac:dyDescent="0.25">
      <c r="A118" s="1">
        <v>117</v>
      </c>
      <c r="B118" s="15">
        <v>156105128</v>
      </c>
      <c r="C118" s="1" t="s">
        <v>334</v>
      </c>
      <c r="D118" s="1" t="s">
        <v>335</v>
      </c>
      <c r="E118" s="1" t="s">
        <v>16</v>
      </c>
      <c r="F118" s="1" t="s">
        <v>336</v>
      </c>
      <c r="G118">
        <f>COUNTIF('Tabla llamadas telefonicas'!$B$2:$B$1001,'Tabla usuarios'!B118)</f>
        <v>11</v>
      </c>
    </row>
    <row r="119" spans="1:7" x14ac:dyDescent="0.25">
      <c r="A119" s="1">
        <v>118</v>
      </c>
      <c r="B119" s="15">
        <v>154728626</v>
      </c>
      <c r="C119" s="1" t="s">
        <v>337</v>
      </c>
      <c r="D119" s="1" t="s">
        <v>338</v>
      </c>
      <c r="E119" s="1" t="s">
        <v>28</v>
      </c>
      <c r="F119" s="1" t="s">
        <v>339</v>
      </c>
      <c r="G119">
        <f>COUNTIF('Tabla llamadas telefonicas'!$B$2:$B$1001,'Tabla usuarios'!B119)</f>
        <v>7</v>
      </c>
    </row>
    <row r="120" spans="1:7" x14ac:dyDescent="0.25">
      <c r="A120" s="1">
        <v>119</v>
      </c>
      <c r="B120" s="15">
        <v>156140487</v>
      </c>
      <c r="C120" s="1" t="s">
        <v>268</v>
      </c>
      <c r="D120" s="1" t="s">
        <v>340</v>
      </c>
      <c r="E120" s="1" t="s">
        <v>28</v>
      </c>
      <c r="F120" s="1" t="s">
        <v>341</v>
      </c>
      <c r="G120">
        <f>COUNTIF('Tabla llamadas telefonicas'!$B$2:$B$1001,'Tabla usuarios'!B120)</f>
        <v>8</v>
      </c>
    </row>
    <row r="121" spans="1:7" x14ac:dyDescent="0.25">
      <c r="A121" s="1">
        <v>120</v>
      </c>
      <c r="B121" s="15">
        <v>154832189</v>
      </c>
      <c r="C121" s="1" t="s">
        <v>337</v>
      </c>
      <c r="D121" s="1" t="s">
        <v>342</v>
      </c>
      <c r="E121" s="1" t="s">
        <v>28</v>
      </c>
      <c r="F121" s="1" t="s">
        <v>311</v>
      </c>
      <c r="G121">
        <f>COUNTIF('Tabla llamadas telefonicas'!$B$2:$B$1001,'Tabla usuarios'!B121)</f>
        <v>3</v>
      </c>
    </row>
    <row r="122" spans="1:7" x14ac:dyDescent="0.25">
      <c r="A122" s="1">
        <v>121</v>
      </c>
      <c r="B122" s="15">
        <v>155358867</v>
      </c>
      <c r="C122" s="1" t="s">
        <v>343</v>
      </c>
      <c r="D122" s="1" t="s">
        <v>255</v>
      </c>
      <c r="E122" s="1" t="s">
        <v>12</v>
      </c>
      <c r="F122" s="1" t="s">
        <v>314</v>
      </c>
      <c r="G122">
        <f>COUNTIF('Tabla llamadas telefonicas'!$B$2:$B$1001,'Tabla usuarios'!B122)</f>
        <v>7</v>
      </c>
    </row>
    <row r="123" spans="1:7" x14ac:dyDescent="0.25">
      <c r="A123" s="1">
        <v>122</v>
      </c>
      <c r="B123" s="15">
        <v>156932835</v>
      </c>
      <c r="C123" s="1" t="s">
        <v>344</v>
      </c>
      <c r="D123" s="1" t="s">
        <v>345</v>
      </c>
      <c r="E123" s="1" t="s">
        <v>12</v>
      </c>
      <c r="F123" s="1" t="s">
        <v>56</v>
      </c>
      <c r="G123">
        <f>COUNTIF('Tabla llamadas telefonicas'!$B$2:$B$1001,'Tabla usuarios'!B123)</f>
        <v>6</v>
      </c>
    </row>
    <row r="124" spans="1:7" x14ac:dyDescent="0.25">
      <c r="A124" s="1">
        <v>123</v>
      </c>
      <c r="B124" s="15">
        <v>156190624</v>
      </c>
      <c r="C124" s="1" t="s">
        <v>346</v>
      </c>
      <c r="D124" s="1" t="s">
        <v>347</v>
      </c>
      <c r="E124" s="1" t="s">
        <v>12</v>
      </c>
      <c r="F124" s="1" t="s">
        <v>348</v>
      </c>
      <c r="G124">
        <f>COUNTIF('Tabla llamadas telefonicas'!$B$2:$B$1001,'Tabla usuarios'!B124)</f>
        <v>7</v>
      </c>
    </row>
    <row r="125" spans="1:7" x14ac:dyDescent="0.25">
      <c r="A125" s="1">
        <v>124</v>
      </c>
      <c r="B125" s="15">
        <v>155157402</v>
      </c>
      <c r="C125" s="1" t="s">
        <v>349</v>
      </c>
      <c r="D125" s="1" t="s">
        <v>350</v>
      </c>
      <c r="E125" s="1" t="s">
        <v>12</v>
      </c>
      <c r="F125" s="1" t="s">
        <v>317</v>
      </c>
      <c r="G125">
        <f>COUNTIF('Tabla llamadas telefonicas'!$B$2:$B$1001,'Tabla usuarios'!B125)</f>
        <v>8</v>
      </c>
    </row>
    <row r="126" spans="1:7" x14ac:dyDescent="0.25">
      <c r="A126" s="1">
        <v>125</v>
      </c>
      <c r="B126" s="15">
        <v>154370666</v>
      </c>
      <c r="C126" s="1" t="s">
        <v>351</v>
      </c>
      <c r="D126" s="1" t="s">
        <v>352</v>
      </c>
      <c r="E126" s="1" t="s">
        <v>12</v>
      </c>
      <c r="F126" s="1" t="s">
        <v>353</v>
      </c>
      <c r="G126">
        <f>COUNTIF('Tabla llamadas telefonicas'!$B$2:$B$1001,'Tabla usuarios'!B126)</f>
        <v>2</v>
      </c>
    </row>
    <row r="127" spans="1:7" x14ac:dyDescent="0.25">
      <c r="A127" s="1">
        <v>126</v>
      </c>
      <c r="B127" s="15">
        <v>156644828</v>
      </c>
      <c r="C127" s="1" t="s">
        <v>354</v>
      </c>
      <c r="D127" s="1" t="s">
        <v>355</v>
      </c>
      <c r="E127" s="1" t="s">
        <v>16</v>
      </c>
      <c r="F127" s="1" t="s">
        <v>356</v>
      </c>
      <c r="G127">
        <f>COUNTIF('Tabla llamadas telefonicas'!$B$2:$B$1001,'Tabla usuarios'!B127)</f>
        <v>9</v>
      </c>
    </row>
    <row r="128" spans="1:7" x14ac:dyDescent="0.25">
      <c r="A128" s="1">
        <v>127</v>
      </c>
      <c r="B128" s="15">
        <v>154249377</v>
      </c>
      <c r="C128" s="1" t="s">
        <v>287</v>
      </c>
      <c r="D128" s="1" t="s">
        <v>357</v>
      </c>
      <c r="E128" s="1" t="s">
        <v>16</v>
      </c>
      <c r="F128" s="1" t="s">
        <v>59</v>
      </c>
      <c r="G128">
        <f>COUNTIF('Tabla llamadas telefonicas'!$B$2:$B$1001,'Tabla usuarios'!B128)</f>
        <v>6</v>
      </c>
    </row>
    <row r="129" spans="1:7" x14ac:dyDescent="0.25">
      <c r="A129" s="1">
        <v>128</v>
      </c>
      <c r="B129" s="15">
        <v>154557926</v>
      </c>
      <c r="C129" s="1" t="s">
        <v>90</v>
      </c>
      <c r="D129" s="1" t="s">
        <v>358</v>
      </c>
      <c r="E129" s="1" t="s">
        <v>16</v>
      </c>
      <c r="F129" s="1" t="s">
        <v>359</v>
      </c>
      <c r="G129">
        <f>COUNTIF('Tabla llamadas telefonicas'!$B$2:$B$1001,'Tabla usuarios'!B129)</f>
        <v>6</v>
      </c>
    </row>
    <row r="130" spans="1:7" x14ac:dyDescent="0.25">
      <c r="A130" s="1">
        <v>129</v>
      </c>
      <c r="B130" s="15">
        <v>155091993</v>
      </c>
      <c r="C130" s="1" t="s">
        <v>360</v>
      </c>
      <c r="D130" s="1" t="s">
        <v>361</v>
      </c>
      <c r="E130" s="1" t="s">
        <v>16</v>
      </c>
      <c r="F130" s="1" t="s">
        <v>362</v>
      </c>
      <c r="G130">
        <f>COUNTIF('Tabla llamadas telefonicas'!$B$2:$B$1001,'Tabla usuarios'!B130)</f>
        <v>8</v>
      </c>
    </row>
    <row r="131" spans="1:7" x14ac:dyDescent="0.25">
      <c r="A131" s="1">
        <v>130</v>
      </c>
      <c r="B131" s="15">
        <v>155438349</v>
      </c>
      <c r="C131" s="1" t="s">
        <v>363</v>
      </c>
      <c r="D131" s="1" t="s">
        <v>364</v>
      </c>
      <c r="E131" s="1" t="s">
        <v>16</v>
      </c>
      <c r="F131" s="1" t="s">
        <v>326</v>
      </c>
      <c r="G131">
        <f>COUNTIF('Tabla llamadas telefonicas'!$B$2:$B$1001,'Tabla usuarios'!B131)</f>
        <v>4</v>
      </c>
    </row>
    <row r="132" spans="1:7" x14ac:dyDescent="0.25">
      <c r="A132" s="1">
        <v>131</v>
      </c>
      <c r="B132" s="15">
        <v>154682550</v>
      </c>
      <c r="C132" s="1" t="s">
        <v>178</v>
      </c>
      <c r="D132" s="1" t="s">
        <v>365</v>
      </c>
      <c r="E132" s="1" t="s">
        <v>12</v>
      </c>
      <c r="F132" s="1" t="s">
        <v>124</v>
      </c>
      <c r="G132">
        <f>COUNTIF('Tabla llamadas telefonicas'!$B$2:$B$1001,'Tabla usuarios'!B132)</f>
        <v>5</v>
      </c>
    </row>
    <row r="133" spans="1:7" x14ac:dyDescent="0.25">
      <c r="A133" s="1">
        <v>132</v>
      </c>
      <c r="B133" s="15">
        <v>155233397</v>
      </c>
      <c r="C133" s="1" t="s">
        <v>366</v>
      </c>
      <c r="D133" s="1" t="s">
        <v>367</v>
      </c>
      <c r="E133" s="1" t="s">
        <v>16</v>
      </c>
      <c r="F133" s="1" t="s">
        <v>298</v>
      </c>
      <c r="G133">
        <f>COUNTIF('Tabla llamadas telefonicas'!$B$2:$B$1001,'Tabla usuarios'!B133)</f>
        <v>5</v>
      </c>
    </row>
    <row r="134" spans="1:7" x14ac:dyDescent="0.25">
      <c r="A134" s="1">
        <v>133</v>
      </c>
      <c r="B134" s="15">
        <v>155115739</v>
      </c>
      <c r="C134" s="1" t="s">
        <v>368</v>
      </c>
      <c r="D134" s="1" t="s">
        <v>369</v>
      </c>
      <c r="E134" s="1" t="s">
        <v>28</v>
      </c>
      <c r="F134" s="1" t="s">
        <v>133</v>
      </c>
      <c r="G134">
        <f>COUNTIF('Tabla llamadas telefonicas'!$B$2:$B$1001,'Tabla usuarios'!B134)</f>
        <v>8</v>
      </c>
    </row>
    <row r="135" spans="1:7" x14ac:dyDescent="0.25">
      <c r="A135" s="1">
        <v>134</v>
      </c>
      <c r="B135" s="15">
        <v>155625390</v>
      </c>
      <c r="C135" s="1" t="s">
        <v>128</v>
      </c>
      <c r="D135" s="1" t="s">
        <v>370</v>
      </c>
      <c r="E135" s="1" t="s">
        <v>16</v>
      </c>
      <c r="F135" s="1" t="s">
        <v>261</v>
      </c>
      <c r="G135">
        <f>COUNTIF('Tabla llamadas telefonicas'!$B$2:$B$1001,'Tabla usuarios'!B135)</f>
        <v>5</v>
      </c>
    </row>
    <row r="136" spans="1:7" x14ac:dyDescent="0.25">
      <c r="A136" s="1">
        <v>135</v>
      </c>
      <c r="B136" s="15">
        <v>156698423</v>
      </c>
      <c r="C136" s="1" t="s">
        <v>371</v>
      </c>
      <c r="D136" s="1" t="s">
        <v>372</v>
      </c>
      <c r="E136" s="1" t="s">
        <v>28</v>
      </c>
      <c r="F136" s="1" t="s">
        <v>298</v>
      </c>
      <c r="G136">
        <f>COUNTIF('Tabla llamadas telefonicas'!$B$2:$B$1001,'Tabla usuarios'!B136)</f>
        <v>4</v>
      </c>
    </row>
    <row r="137" spans="1:7" x14ac:dyDescent="0.25">
      <c r="A137" s="1">
        <v>136</v>
      </c>
      <c r="B137" s="15">
        <v>155621192</v>
      </c>
      <c r="C137" s="1" t="s">
        <v>373</v>
      </c>
      <c r="D137" s="1" t="s">
        <v>255</v>
      </c>
      <c r="E137" s="1" t="s">
        <v>16</v>
      </c>
      <c r="F137" s="1" t="s">
        <v>374</v>
      </c>
      <c r="G137">
        <f>COUNTIF('Tabla llamadas telefonicas'!$B$2:$B$1001,'Tabla usuarios'!B137)</f>
        <v>11</v>
      </c>
    </row>
    <row r="138" spans="1:7" x14ac:dyDescent="0.25">
      <c r="A138" s="1">
        <v>137</v>
      </c>
      <c r="B138" s="15">
        <v>155842761</v>
      </c>
      <c r="C138" s="1" t="s">
        <v>375</v>
      </c>
      <c r="D138" s="1" t="s">
        <v>376</v>
      </c>
      <c r="E138" s="1" t="s">
        <v>12</v>
      </c>
      <c r="F138" s="1" t="s">
        <v>377</v>
      </c>
      <c r="G138">
        <f>COUNTIF('Tabla llamadas telefonicas'!$B$2:$B$1001,'Tabla usuarios'!B138)</f>
        <v>3</v>
      </c>
    </row>
    <row r="139" spans="1:7" x14ac:dyDescent="0.25">
      <c r="A139" s="1">
        <v>138</v>
      </c>
      <c r="B139" s="15">
        <v>154102267</v>
      </c>
      <c r="C139" s="1" t="s">
        <v>378</v>
      </c>
      <c r="D139" s="1" t="s">
        <v>379</v>
      </c>
      <c r="E139" s="1" t="s">
        <v>28</v>
      </c>
      <c r="F139" s="1" t="s">
        <v>380</v>
      </c>
      <c r="G139">
        <f>COUNTIF('Tabla llamadas telefonicas'!$B$2:$B$1001,'Tabla usuarios'!B139)</f>
        <v>2</v>
      </c>
    </row>
    <row r="140" spans="1:7" x14ac:dyDescent="0.25">
      <c r="A140" s="1">
        <v>139</v>
      </c>
      <c r="B140" s="15">
        <v>154815195</v>
      </c>
      <c r="C140" s="1" t="s">
        <v>381</v>
      </c>
      <c r="D140" s="1" t="s">
        <v>382</v>
      </c>
      <c r="E140" s="1" t="s">
        <v>12</v>
      </c>
      <c r="F140" s="1" t="s">
        <v>383</v>
      </c>
      <c r="G140">
        <f>COUNTIF('Tabla llamadas telefonicas'!$B$2:$B$1001,'Tabla usuarios'!B140)</f>
        <v>3</v>
      </c>
    </row>
    <row r="141" spans="1:7" x14ac:dyDescent="0.25">
      <c r="A141" s="1">
        <v>140</v>
      </c>
      <c r="B141" s="15">
        <v>155389929</v>
      </c>
      <c r="C141" s="1" t="s">
        <v>384</v>
      </c>
      <c r="D141" s="1" t="s">
        <v>255</v>
      </c>
      <c r="E141" s="1" t="s">
        <v>12</v>
      </c>
      <c r="F141" s="1" t="s">
        <v>385</v>
      </c>
      <c r="G141">
        <f>COUNTIF('Tabla llamadas telefonicas'!$B$2:$B$1001,'Tabla usuarios'!B141)</f>
        <v>12</v>
      </c>
    </row>
    <row r="142" spans="1:7" x14ac:dyDescent="0.25">
      <c r="A142" s="1">
        <v>141</v>
      </c>
      <c r="B142" s="15">
        <v>154248012</v>
      </c>
      <c r="C142" s="1" t="s">
        <v>386</v>
      </c>
      <c r="D142" s="1" t="s">
        <v>387</v>
      </c>
      <c r="E142" s="1" t="s">
        <v>12</v>
      </c>
      <c r="F142" s="1" t="s">
        <v>388</v>
      </c>
      <c r="G142">
        <f>COUNTIF('Tabla llamadas telefonicas'!$B$2:$B$1001,'Tabla usuarios'!B142)</f>
        <v>6</v>
      </c>
    </row>
    <row r="143" spans="1:7" x14ac:dyDescent="0.25">
      <c r="A143" s="1">
        <v>142</v>
      </c>
      <c r="B143" s="15">
        <v>155995983</v>
      </c>
      <c r="C143" s="1" t="s">
        <v>389</v>
      </c>
      <c r="D143" s="1" t="s">
        <v>390</v>
      </c>
      <c r="E143" s="1" t="s">
        <v>28</v>
      </c>
      <c r="F143" s="1" t="s">
        <v>391</v>
      </c>
      <c r="G143">
        <f>COUNTIF('Tabla llamadas telefonicas'!$B$2:$B$1001,'Tabla usuarios'!B143)</f>
        <v>5</v>
      </c>
    </row>
    <row r="144" spans="1:7" x14ac:dyDescent="0.25">
      <c r="A144" s="1">
        <v>143</v>
      </c>
      <c r="B144" s="15">
        <v>156162878</v>
      </c>
      <c r="C144" s="1" t="s">
        <v>392</v>
      </c>
      <c r="D144" s="1" t="s">
        <v>393</v>
      </c>
      <c r="E144" s="1" t="s">
        <v>16</v>
      </c>
      <c r="F144" s="1" t="s">
        <v>394</v>
      </c>
      <c r="G144">
        <f>COUNTIF('Tabla llamadas telefonicas'!$B$2:$B$1001,'Tabla usuarios'!B144)</f>
        <v>9</v>
      </c>
    </row>
    <row r="145" spans="1:7" x14ac:dyDescent="0.25">
      <c r="A145" s="1">
        <v>144</v>
      </c>
      <c r="B145" s="15">
        <v>156120965</v>
      </c>
      <c r="C145" s="1" t="s">
        <v>395</v>
      </c>
      <c r="D145" s="1" t="s">
        <v>396</v>
      </c>
      <c r="E145" s="1" t="s">
        <v>28</v>
      </c>
      <c r="F145" s="1" t="s">
        <v>397</v>
      </c>
      <c r="G145">
        <f>COUNTIF('Tabla llamadas telefonicas'!$B$2:$B$1001,'Tabla usuarios'!B145)</f>
        <v>9</v>
      </c>
    </row>
    <row r="146" spans="1:7" x14ac:dyDescent="0.25">
      <c r="A146" s="1">
        <v>145</v>
      </c>
      <c r="B146" s="15">
        <v>156156988</v>
      </c>
      <c r="C146" s="1" t="s">
        <v>398</v>
      </c>
      <c r="D146" s="1" t="s">
        <v>399</v>
      </c>
      <c r="E146" s="1" t="s">
        <v>28</v>
      </c>
      <c r="F146" s="1" t="s">
        <v>400</v>
      </c>
      <c r="G146">
        <f>COUNTIF('Tabla llamadas telefonicas'!$B$2:$B$1001,'Tabla usuarios'!B146)</f>
        <v>4</v>
      </c>
    </row>
    <row r="147" spans="1:7" x14ac:dyDescent="0.25">
      <c r="A147" s="1">
        <v>146</v>
      </c>
      <c r="B147" s="15">
        <v>155575828</v>
      </c>
      <c r="C147" s="1" t="s">
        <v>287</v>
      </c>
      <c r="D147" s="1" t="s">
        <v>401</v>
      </c>
      <c r="E147" s="1" t="s">
        <v>28</v>
      </c>
      <c r="F147" s="1" t="s">
        <v>402</v>
      </c>
      <c r="G147">
        <f>COUNTIF('Tabla llamadas telefonicas'!$B$2:$B$1001,'Tabla usuarios'!B147)</f>
        <v>7</v>
      </c>
    </row>
    <row r="148" spans="1:7" x14ac:dyDescent="0.25">
      <c r="A148" s="1">
        <v>147</v>
      </c>
      <c r="B148" s="15">
        <v>154557432</v>
      </c>
      <c r="C148" s="1" t="s">
        <v>403</v>
      </c>
      <c r="D148" s="1" t="s">
        <v>404</v>
      </c>
      <c r="E148" s="1" t="s">
        <v>28</v>
      </c>
      <c r="F148" s="1" t="s">
        <v>405</v>
      </c>
      <c r="G148">
        <f>COUNTIF('Tabla llamadas telefonicas'!$B$2:$B$1001,'Tabla usuarios'!B148)</f>
        <v>7</v>
      </c>
    </row>
    <row r="149" spans="1:7" x14ac:dyDescent="0.25">
      <c r="A149" s="1">
        <v>148</v>
      </c>
      <c r="B149" s="15">
        <v>154910798</v>
      </c>
      <c r="C149" s="1" t="s">
        <v>131</v>
      </c>
      <c r="D149" s="1" t="s">
        <v>406</v>
      </c>
      <c r="E149" s="1" t="s">
        <v>28</v>
      </c>
      <c r="F149" s="1" t="s">
        <v>407</v>
      </c>
      <c r="G149">
        <f>COUNTIF('Tabla llamadas telefonicas'!$B$2:$B$1001,'Tabla usuarios'!B149)</f>
        <v>9</v>
      </c>
    </row>
    <row r="150" spans="1:7" x14ac:dyDescent="0.25">
      <c r="A150" s="1">
        <v>149</v>
      </c>
      <c r="B150" s="15">
        <v>154124440</v>
      </c>
      <c r="C150" s="1" t="s">
        <v>408</v>
      </c>
      <c r="D150" s="1" t="s">
        <v>409</v>
      </c>
      <c r="E150" s="1" t="s">
        <v>16</v>
      </c>
      <c r="F150" s="1" t="s">
        <v>292</v>
      </c>
      <c r="G150">
        <f>COUNTIF('Tabla llamadas telefonicas'!$B$2:$B$1001,'Tabla usuarios'!B150)</f>
        <v>4</v>
      </c>
    </row>
    <row r="151" spans="1:7" x14ac:dyDescent="0.25">
      <c r="A151" s="1">
        <v>150</v>
      </c>
      <c r="B151" s="15">
        <v>155070274</v>
      </c>
      <c r="C151" s="1" t="s">
        <v>94</v>
      </c>
      <c r="D151" s="1" t="s">
        <v>410</v>
      </c>
      <c r="E151" s="1" t="s">
        <v>12</v>
      </c>
      <c r="F151" s="1" t="s">
        <v>196</v>
      </c>
      <c r="G151">
        <f>COUNTIF('Tabla llamadas telefonicas'!$B$2:$B$1001,'Tabla usuarios'!B151)</f>
        <v>4</v>
      </c>
    </row>
    <row r="152" spans="1:7" x14ac:dyDescent="0.25">
      <c r="A152" s="1">
        <v>151</v>
      </c>
      <c r="B152" s="15">
        <v>154181178</v>
      </c>
      <c r="C152" s="1" t="s">
        <v>411</v>
      </c>
      <c r="D152" s="1" t="s">
        <v>412</v>
      </c>
      <c r="E152" s="1" t="s">
        <v>16</v>
      </c>
      <c r="F152" s="1" t="s">
        <v>305</v>
      </c>
      <c r="G152">
        <f>COUNTIF('Tabla llamadas telefonicas'!$B$2:$B$1001,'Tabla usuarios'!B152)</f>
        <v>4</v>
      </c>
    </row>
    <row r="153" spans="1:7" x14ac:dyDescent="0.25">
      <c r="A153" s="1">
        <v>152</v>
      </c>
      <c r="B153" s="15">
        <v>154876620</v>
      </c>
      <c r="C153" s="1" t="s">
        <v>411</v>
      </c>
      <c r="D153" s="1" t="s">
        <v>413</v>
      </c>
      <c r="E153" s="1" t="s">
        <v>12</v>
      </c>
      <c r="F153" s="1" t="s">
        <v>263</v>
      </c>
      <c r="G153">
        <f>COUNTIF('Tabla llamadas telefonicas'!$B$2:$B$1001,'Tabla usuarios'!B153)</f>
        <v>6</v>
      </c>
    </row>
    <row r="154" spans="1:7" x14ac:dyDescent="0.25">
      <c r="A154" s="1">
        <v>153</v>
      </c>
      <c r="B154" s="15">
        <v>156278061</v>
      </c>
      <c r="C154" s="1" t="s">
        <v>414</v>
      </c>
      <c r="D154" s="1" t="s">
        <v>415</v>
      </c>
      <c r="E154" s="1" t="s">
        <v>16</v>
      </c>
      <c r="F154" s="1" t="s">
        <v>416</v>
      </c>
      <c r="G154">
        <f>COUNTIF('Tabla llamadas telefonicas'!$B$2:$B$1001,'Tabla usuarios'!B154)</f>
        <v>6</v>
      </c>
    </row>
  </sheetData>
  <autoFilter ref="A1:F15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H1001"/>
  <sheetViews>
    <sheetView topLeftCell="A977" workbookViewId="0">
      <selection activeCell="C1" sqref="C1"/>
    </sheetView>
  </sheetViews>
  <sheetFormatPr baseColWidth="10" defaultRowHeight="15" x14ac:dyDescent="0.25"/>
  <cols>
    <col min="2" max="2" width="14.7109375" bestFit="1" customWidth="1"/>
    <col min="4" max="4" width="14.7109375" customWidth="1"/>
    <col min="5" max="5" width="15.5703125" customWidth="1"/>
    <col min="6" max="6" width="15.85546875" customWidth="1"/>
    <col min="7" max="7" width="13.7109375" customWidth="1"/>
  </cols>
  <sheetData>
    <row r="1" spans="1:8" ht="60" x14ac:dyDescent="0.25">
      <c r="A1" s="12" t="s">
        <v>417</v>
      </c>
      <c r="B1" s="12" t="s">
        <v>5</v>
      </c>
      <c r="C1" s="12" t="s">
        <v>8</v>
      </c>
      <c r="D1" s="12" t="s">
        <v>418</v>
      </c>
      <c r="E1" s="12" t="s">
        <v>419</v>
      </c>
      <c r="F1" s="12" t="s">
        <v>532</v>
      </c>
      <c r="G1" s="12" t="s">
        <v>420</v>
      </c>
      <c r="H1" s="13" t="s">
        <v>421</v>
      </c>
    </row>
    <row r="2" spans="1:8" ht="14.45" x14ac:dyDescent="0.3">
      <c r="A2" s="14">
        <v>43817</v>
      </c>
      <c r="B2" s="15">
        <v>156105128</v>
      </c>
      <c r="C2" s="1" t="s">
        <v>16</v>
      </c>
      <c r="D2" s="16">
        <v>0.28636066967948282</v>
      </c>
      <c r="E2" s="17">
        <v>925</v>
      </c>
      <c r="F2" s="16">
        <f t="shared" ref="F2:F65" si="0">E2/86400</f>
        <v>1.0706018518518519E-2</v>
      </c>
      <c r="G2" s="18">
        <v>1.4999999999999999E-2</v>
      </c>
      <c r="H2" s="19">
        <f t="shared" ref="H2:H65" si="1">E2*G2</f>
        <v>13.875</v>
      </c>
    </row>
    <row r="3" spans="1:8" ht="14.45" x14ac:dyDescent="0.3">
      <c r="A3" s="14">
        <v>43800</v>
      </c>
      <c r="B3" s="15">
        <v>154876620</v>
      </c>
      <c r="C3" s="1" t="s">
        <v>12</v>
      </c>
      <c r="D3" s="16">
        <v>0.77468342962668746</v>
      </c>
      <c r="E3" s="17">
        <v>536</v>
      </c>
      <c r="F3" s="16">
        <f t="shared" si="0"/>
        <v>6.2037037037037035E-3</v>
      </c>
      <c r="G3" s="18">
        <v>2.5000000000000001E-2</v>
      </c>
      <c r="H3" s="19">
        <f t="shared" si="1"/>
        <v>13.4</v>
      </c>
    </row>
    <row r="4" spans="1:8" ht="14.45" x14ac:dyDescent="0.3">
      <c r="A4" s="14">
        <v>43825</v>
      </c>
      <c r="B4" s="15">
        <v>156256581</v>
      </c>
      <c r="C4" s="1" t="s">
        <v>16</v>
      </c>
      <c r="D4" s="16">
        <v>0.52082933984252711</v>
      </c>
      <c r="E4" s="17">
        <v>226</v>
      </c>
      <c r="F4" s="16">
        <f t="shared" si="0"/>
        <v>2.6157407407407405E-3</v>
      </c>
      <c r="G4" s="18">
        <v>3.7999999999999999E-2</v>
      </c>
      <c r="H4" s="19">
        <f t="shared" si="1"/>
        <v>8.5879999999999992</v>
      </c>
    </row>
    <row r="5" spans="1:8" ht="14.45" x14ac:dyDescent="0.3">
      <c r="A5" s="14">
        <v>43815</v>
      </c>
      <c r="B5" s="15">
        <v>155091993</v>
      </c>
      <c r="C5" s="1" t="s">
        <v>16</v>
      </c>
      <c r="D5" s="16">
        <v>0.46314688416352146</v>
      </c>
      <c r="E5" s="17">
        <v>549</v>
      </c>
      <c r="F5" s="16">
        <f t="shared" si="0"/>
        <v>6.3541666666666668E-3</v>
      </c>
      <c r="G5" s="18">
        <v>3.7999999999999999E-2</v>
      </c>
      <c r="H5" s="19">
        <f t="shared" si="1"/>
        <v>20.861999999999998</v>
      </c>
    </row>
    <row r="6" spans="1:8" ht="14.45" x14ac:dyDescent="0.3">
      <c r="A6" s="14">
        <v>43800</v>
      </c>
      <c r="B6" s="15">
        <v>154876620</v>
      </c>
      <c r="C6" s="1" t="s">
        <v>12</v>
      </c>
      <c r="D6" s="16">
        <v>0.46695237272303447</v>
      </c>
      <c r="E6" s="17">
        <v>225</v>
      </c>
      <c r="F6" s="16">
        <f t="shared" si="0"/>
        <v>2.6041666666666665E-3</v>
      </c>
      <c r="G6" s="18">
        <v>3.7999999999999999E-2</v>
      </c>
      <c r="H6" s="19">
        <f t="shared" si="1"/>
        <v>8.5499999999999989</v>
      </c>
    </row>
    <row r="7" spans="1:8" ht="14.45" x14ac:dyDescent="0.3">
      <c r="A7" s="14">
        <v>43822</v>
      </c>
      <c r="B7" s="15">
        <v>154623175</v>
      </c>
      <c r="C7" s="1" t="s">
        <v>12</v>
      </c>
      <c r="D7" s="16">
        <v>0.54911687996033665</v>
      </c>
      <c r="E7" s="17">
        <v>995</v>
      </c>
      <c r="F7" s="16">
        <f t="shared" si="0"/>
        <v>1.1516203703703704E-2</v>
      </c>
      <c r="G7" s="18">
        <v>3.7999999999999999E-2</v>
      </c>
      <c r="H7" s="19">
        <f t="shared" si="1"/>
        <v>37.81</v>
      </c>
    </row>
    <row r="8" spans="1:8" ht="14.45" x14ac:dyDescent="0.3">
      <c r="A8" s="14">
        <v>43810</v>
      </c>
      <c r="B8" s="15">
        <v>155856501</v>
      </c>
      <c r="C8" s="1" t="s">
        <v>12</v>
      </c>
      <c r="D8" s="16">
        <v>2.6085961033415872E-2</v>
      </c>
      <c r="E8" s="17">
        <v>645</v>
      </c>
      <c r="F8" s="16">
        <f t="shared" si="0"/>
        <v>7.4652777777777781E-3</v>
      </c>
      <c r="G8" s="18">
        <v>1.4999999999999999E-2</v>
      </c>
      <c r="H8" s="19">
        <f t="shared" si="1"/>
        <v>9.6749999999999989</v>
      </c>
    </row>
    <row r="9" spans="1:8" ht="14.45" x14ac:dyDescent="0.3">
      <c r="A9" s="14">
        <v>43816</v>
      </c>
      <c r="B9" s="15">
        <v>156690979</v>
      </c>
      <c r="C9" s="1" t="s">
        <v>28</v>
      </c>
      <c r="D9" s="16">
        <v>0.58370590964483249</v>
      </c>
      <c r="E9" s="17">
        <v>112</v>
      </c>
      <c r="F9" s="16">
        <f t="shared" si="0"/>
        <v>1.2962962962962963E-3</v>
      </c>
      <c r="G9" s="18">
        <v>2.5000000000000001E-2</v>
      </c>
      <c r="H9" s="19">
        <f t="shared" si="1"/>
        <v>2.8000000000000003</v>
      </c>
    </row>
    <row r="10" spans="1:8" ht="14.45" x14ac:dyDescent="0.3">
      <c r="A10" s="14">
        <v>43819</v>
      </c>
      <c r="B10" s="15">
        <v>155812577</v>
      </c>
      <c r="C10" s="1" t="s">
        <v>16</v>
      </c>
      <c r="D10" s="16">
        <v>0.98066146918079999</v>
      </c>
      <c r="E10" s="17">
        <v>646</v>
      </c>
      <c r="F10" s="16">
        <f t="shared" si="0"/>
        <v>7.4768518518518517E-3</v>
      </c>
      <c r="G10" s="18">
        <v>2.5000000000000001E-2</v>
      </c>
      <c r="H10" s="19">
        <f t="shared" si="1"/>
        <v>16.150000000000002</v>
      </c>
    </row>
    <row r="11" spans="1:8" ht="14.45" x14ac:dyDescent="0.3">
      <c r="A11" s="14">
        <v>43800</v>
      </c>
      <c r="B11" s="15">
        <v>155621192</v>
      </c>
      <c r="C11" s="1" t="s">
        <v>16</v>
      </c>
      <c r="D11" s="16">
        <v>0.26392005480162439</v>
      </c>
      <c r="E11" s="17">
        <v>408</v>
      </c>
      <c r="F11" s="16">
        <f t="shared" si="0"/>
        <v>4.7222222222222223E-3</v>
      </c>
      <c r="G11" s="18">
        <v>1.4999999999999999E-2</v>
      </c>
      <c r="H11" s="19">
        <f t="shared" si="1"/>
        <v>6.12</v>
      </c>
    </row>
    <row r="12" spans="1:8" ht="14.45" x14ac:dyDescent="0.3">
      <c r="A12" s="14">
        <v>43822</v>
      </c>
      <c r="B12" s="15">
        <v>155389929</v>
      </c>
      <c r="C12" s="1" t="s">
        <v>12</v>
      </c>
      <c r="D12" s="16">
        <v>0.76508120409450986</v>
      </c>
      <c r="E12" s="17">
        <v>162</v>
      </c>
      <c r="F12" s="16">
        <f t="shared" si="0"/>
        <v>1.8749999999999999E-3</v>
      </c>
      <c r="G12" s="18">
        <v>2.5000000000000001E-2</v>
      </c>
      <c r="H12" s="19">
        <f t="shared" si="1"/>
        <v>4.05</v>
      </c>
    </row>
    <row r="13" spans="1:8" ht="14.45" x14ac:dyDescent="0.3">
      <c r="A13" s="14">
        <v>43829</v>
      </c>
      <c r="B13" s="15">
        <v>156162878</v>
      </c>
      <c r="C13" s="1" t="s">
        <v>16</v>
      </c>
      <c r="D13" s="16">
        <v>5.3961405056877521E-2</v>
      </c>
      <c r="E13" s="17">
        <v>129</v>
      </c>
      <c r="F13" s="16">
        <f t="shared" si="0"/>
        <v>1.4930555555555556E-3</v>
      </c>
      <c r="G13" s="18">
        <v>1.4999999999999999E-2</v>
      </c>
      <c r="H13" s="19">
        <f t="shared" si="1"/>
        <v>1.9349999999999998</v>
      </c>
    </row>
    <row r="14" spans="1:8" ht="14.45" x14ac:dyDescent="0.3">
      <c r="A14" s="14">
        <v>43800</v>
      </c>
      <c r="B14" s="15">
        <v>155691212</v>
      </c>
      <c r="C14" s="1" t="s">
        <v>12</v>
      </c>
      <c r="D14" s="16">
        <v>0.30923546681015646</v>
      </c>
      <c r="E14" s="17">
        <v>494</v>
      </c>
      <c r="F14" s="16">
        <f t="shared" si="0"/>
        <v>5.7175925925925927E-3</v>
      </c>
      <c r="G14" s="18">
        <v>1.4999999999999999E-2</v>
      </c>
      <c r="H14" s="19">
        <f t="shared" si="1"/>
        <v>7.41</v>
      </c>
    </row>
    <row r="15" spans="1:8" ht="14.45" x14ac:dyDescent="0.3">
      <c r="A15" s="14">
        <v>43824</v>
      </c>
      <c r="B15" s="15">
        <v>155856450</v>
      </c>
      <c r="C15" s="1" t="s">
        <v>28</v>
      </c>
      <c r="D15" s="16">
        <v>0.36369798107335449</v>
      </c>
      <c r="E15" s="17">
        <v>201</v>
      </c>
      <c r="F15" s="16">
        <f t="shared" si="0"/>
        <v>2.3263888888888887E-3</v>
      </c>
      <c r="G15" s="18">
        <v>3.7999999999999999E-2</v>
      </c>
      <c r="H15" s="19">
        <f t="shared" si="1"/>
        <v>7.6379999999999999</v>
      </c>
    </row>
    <row r="16" spans="1:8" ht="14.45" x14ac:dyDescent="0.3">
      <c r="A16" s="14">
        <v>43824</v>
      </c>
      <c r="B16" s="15">
        <v>155690913</v>
      </c>
      <c r="C16" s="1" t="s">
        <v>12</v>
      </c>
      <c r="D16" s="16">
        <v>0.24772045551415689</v>
      </c>
      <c r="E16" s="17">
        <v>694</v>
      </c>
      <c r="F16" s="16">
        <f t="shared" si="0"/>
        <v>8.0324074074074082E-3</v>
      </c>
      <c r="G16" s="18">
        <v>1.4999999999999999E-2</v>
      </c>
      <c r="H16" s="19">
        <f t="shared" si="1"/>
        <v>10.41</v>
      </c>
    </row>
    <row r="17" spans="1:8" ht="14.45" x14ac:dyDescent="0.3">
      <c r="A17" s="14">
        <v>43800</v>
      </c>
      <c r="B17" s="15">
        <v>155621192</v>
      </c>
      <c r="C17" s="1" t="s">
        <v>16</v>
      </c>
      <c r="D17" s="16">
        <v>0.6768333121056328</v>
      </c>
      <c r="E17" s="17">
        <v>912</v>
      </c>
      <c r="F17" s="16">
        <f t="shared" si="0"/>
        <v>1.0555555555555556E-2</v>
      </c>
      <c r="G17" s="18">
        <v>2.5000000000000001E-2</v>
      </c>
      <c r="H17" s="19">
        <f t="shared" si="1"/>
        <v>22.8</v>
      </c>
    </row>
    <row r="18" spans="1:8" ht="14.45" x14ac:dyDescent="0.3">
      <c r="A18" s="14">
        <v>43808</v>
      </c>
      <c r="B18" s="15">
        <v>155358867</v>
      </c>
      <c r="C18" s="1" t="s">
        <v>12</v>
      </c>
      <c r="D18" s="16">
        <v>0.47891736802622087</v>
      </c>
      <c r="E18" s="17">
        <v>233</v>
      </c>
      <c r="F18" s="16">
        <f t="shared" si="0"/>
        <v>2.6967592592592594E-3</v>
      </c>
      <c r="G18" s="18">
        <v>3.7999999999999999E-2</v>
      </c>
      <c r="H18" s="19">
        <f t="shared" si="1"/>
        <v>8.8539999999999992</v>
      </c>
    </row>
    <row r="19" spans="1:8" ht="14.45" x14ac:dyDescent="0.3">
      <c r="A19" s="14">
        <v>43801</v>
      </c>
      <c r="B19" s="15">
        <v>156290879</v>
      </c>
      <c r="C19" s="1" t="s">
        <v>28</v>
      </c>
      <c r="D19" s="16">
        <v>0.18534526873291657</v>
      </c>
      <c r="E19" s="17">
        <v>842</v>
      </c>
      <c r="F19" s="16">
        <f t="shared" si="0"/>
        <v>9.7453703703703695E-3</v>
      </c>
      <c r="G19" s="18">
        <v>1.4999999999999999E-2</v>
      </c>
      <c r="H19" s="19">
        <f t="shared" si="1"/>
        <v>12.629999999999999</v>
      </c>
    </row>
    <row r="20" spans="1:8" ht="14.45" x14ac:dyDescent="0.3">
      <c r="A20" s="14">
        <v>43819</v>
      </c>
      <c r="B20" s="15">
        <v>154547414</v>
      </c>
      <c r="C20" s="1" t="s">
        <v>16</v>
      </c>
      <c r="D20" s="16">
        <v>0.641561940570473</v>
      </c>
      <c r="E20" s="17">
        <v>519</v>
      </c>
      <c r="F20" s="16">
        <f t="shared" si="0"/>
        <v>6.0069444444444441E-3</v>
      </c>
      <c r="G20" s="18">
        <v>2.5000000000000001E-2</v>
      </c>
      <c r="H20" s="19">
        <f t="shared" si="1"/>
        <v>12.975000000000001</v>
      </c>
    </row>
    <row r="21" spans="1:8" ht="14.45" x14ac:dyDescent="0.3">
      <c r="A21" s="14">
        <v>43820</v>
      </c>
      <c r="B21" s="15">
        <v>155139987</v>
      </c>
      <c r="C21" s="1" t="s">
        <v>28</v>
      </c>
      <c r="D21" s="16">
        <v>0.15419311968756866</v>
      </c>
      <c r="E21" s="17">
        <v>995</v>
      </c>
      <c r="F21" s="16">
        <f t="shared" si="0"/>
        <v>1.1516203703703704E-2</v>
      </c>
      <c r="G21" s="18">
        <v>1.4999999999999999E-2</v>
      </c>
      <c r="H21" s="19">
        <f t="shared" si="1"/>
        <v>14.924999999999999</v>
      </c>
    </row>
    <row r="22" spans="1:8" ht="14.45" x14ac:dyDescent="0.3">
      <c r="A22" s="14">
        <v>43822</v>
      </c>
      <c r="B22" s="15">
        <v>154832189</v>
      </c>
      <c r="C22" s="1" t="s">
        <v>28</v>
      </c>
      <c r="D22" s="16">
        <v>0.19275200416475502</v>
      </c>
      <c r="E22" s="17">
        <v>737</v>
      </c>
      <c r="F22" s="16">
        <f t="shared" si="0"/>
        <v>8.5300925925925926E-3</v>
      </c>
      <c r="G22" s="18">
        <v>1.4999999999999999E-2</v>
      </c>
      <c r="H22" s="19">
        <f t="shared" si="1"/>
        <v>11.055</v>
      </c>
    </row>
    <row r="23" spans="1:8" ht="14.45" x14ac:dyDescent="0.3">
      <c r="A23" s="14">
        <v>43818</v>
      </c>
      <c r="B23" s="15">
        <v>154992218</v>
      </c>
      <c r="C23" s="1" t="s">
        <v>28</v>
      </c>
      <c r="D23" s="16">
        <v>0.24860187236059439</v>
      </c>
      <c r="E23" s="17">
        <v>920</v>
      </c>
      <c r="F23" s="16">
        <f t="shared" si="0"/>
        <v>1.0648148148148148E-2</v>
      </c>
      <c r="G23" s="18">
        <v>1.4999999999999999E-2</v>
      </c>
      <c r="H23" s="19">
        <f t="shared" si="1"/>
        <v>13.799999999999999</v>
      </c>
    </row>
    <row r="24" spans="1:8" ht="14.45" x14ac:dyDescent="0.3">
      <c r="A24" s="14">
        <v>43820</v>
      </c>
      <c r="B24" s="15">
        <v>156912208</v>
      </c>
      <c r="C24" s="1" t="s">
        <v>16</v>
      </c>
      <c r="D24" s="16">
        <v>0.75644753308223356</v>
      </c>
      <c r="E24" s="17">
        <v>923</v>
      </c>
      <c r="F24" s="16">
        <f t="shared" si="0"/>
        <v>1.068287037037037E-2</v>
      </c>
      <c r="G24" s="18">
        <v>2.5000000000000001E-2</v>
      </c>
      <c r="H24" s="19">
        <f t="shared" si="1"/>
        <v>23.075000000000003</v>
      </c>
    </row>
    <row r="25" spans="1:8" ht="14.45" x14ac:dyDescent="0.3">
      <c r="A25" s="14">
        <v>43814</v>
      </c>
      <c r="B25" s="15">
        <v>155122448</v>
      </c>
      <c r="C25" s="1" t="s">
        <v>28</v>
      </c>
      <c r="D25" s="16">
        <v>0.26711152319186049</v>
      </c>
      <c r="E25" s="17">
        <v>388</v>
      </c>
      <c r="F25" s="16">
        <f t="shared" si="0"/>
        <v>4.4907407407407405E-3</v>
      </c>
      <c r="G25" s="18">
        <v>1.4999999999999999E-2</v>
      </c>
      <c r="H25" s="19">
        <f t="shared" si="1"/>
        <v>5.8199999999999994</v>
      </c>
    </row>
    <row r="26" spans="1:8" ht="14.45" x14ac:dyDescent="0.3">
      <c r="A26" s="14">
        <v>43800</v>
      </c>
      <c r="B26" s="15">
        <v>155726067</v>
      </c>
      <c r="C26" s="1" t="s">
        <v>16</v>
      </c>
      <c r="D26" s="16">
        <v>8.1843797200972346E-2</v>
      </c>
      <c r="E26" s="17">
        <v>658</v>
      </c>
      <c r="F26" s="16">
        <f t="shared" si="0"/>
        <v>7.6157407407407406E-3</v>
      </c>
      <c r="G26" s="18">
        <v>1.4999999999999999E-2</v>
      </c>
      <c r="H26" s="19">
        <f t="shared" si="1"/>
        <v>9.8699999999999992</v>
      </c>
    </row>
    <row r="27" spans="1:8" x14ac:dyDescent="0.25">
      <c r="A27" s="14">
        <v>43800</v>
      </c>
      <c r="B27" s="15">
        <v>155690913</v>
      </c>
      <c r="C27" s="1" t="s">
        <v>12</v>
      </c>
      <c r="D27" s="16">
        <v>0.34185142770461852</v>
      </c>
      <c r="E27" s="17">
        <v>567</v>
      </c>
      <c r="F27" s="16">
        <f t="shared" si="0"/>
        <v>6.5624999999999998E-3</v>
      </c>
      <c r="G27" s="18">
        <v>3.7999999999999999E-2</v>
      </c>
      <c r="H27" s="19">
        <f t="shared" si="1"/>
        <v>21.545999999999999</v>
      </c>
    </row>
    <row r="28" spans="1:8" x14ac:dyDescent="0.25">
      <c r="A28" s="14">
        <v>43818</v>
      </c>
      <c r="B28" s="15">
        <v>154305381</v>
      </c>
      <c r="C28" s="1" t="s">
        <v>12</v>
      </c>
      <c r="D28" s="16">
        <v>0.15886692805979552</v>
      </c>
      <c r="E28" s="17">
        <v>404</v>
      </c>
      <c r="F28" s="16">
        <f t="shared" si="0"/>
        <v>4.6759259259259263E-3</v>
      </c>
      <c r="G28" s="18">
        <v>1.4999999999999999E-2</v>
      </c>
      <c r="H28" s="19">
        <f t="shared" si="1"/>
        <v>6.06</v>
      </c>
    </row>
    <row r="29" spans="1:8" x14ac:dyDescent="0.25">
      <c r="A29" s="14">
        <v>43825</v>
      </c>
      <c r="B29" s="15">
        <v>155225027</v>
      </c>
      <c r="C29" s="1" t="s">
        <v>12</v>
      </c>
      <c r="D29" s="16">
        <v>0.78884326072118183</v>
      </c>
      <c r="E29" s="17">
        <v>546</v>
      </c>
      <c r="F29" s="16">
        <f t="shared" si="0"/>
        <v>6.3194444444444444E-3</v>
      </c>
      <c r="G29" s="18">
        <v>2.5000000000000001E-2</v>
      </c>
      <c r="H29" s="19">
        <f t="shared" si="1"/>
        <v>13.65</v>
      </c>
    </row>
    <row r="30" spans="1:8" x14ac:dyDescent="0.25">
      <c r="A30" s="14">
        <v>43820</v>
      </c>
      <c r="B30" s="15">
        <v>154682550</v>
      </c>
      <c r="C30" s="1" t="s">
        <v>12</v>
      </c>
      <c r="D30" s="16">
        <v>0.97778888417974308</v>
      </c>
      <c r="E30" s="17">
        <v>529</v>
      </c>
      <c r="F30" s="16">
        <f t="shared" si="0"/>
        <v>6.122685185185185E-3</v>
      </c>
      <c r="G30" s="18">
        <v>2.5000000000000001E-2</v>
      </c>
      <c r="H30" s="19">
        <f t="shared" si="1"/>
        <v>13.225000000000001</v>
      </c>
    </row>
    <row r="31" spans="1:8" x14ac:dyDescent="0.25">
      <c r="A31" s="14">
        <v>43800</v>
      </c>
      <c r="B31" s="15">
        <v>155726067</v>
      </c>
      <c r="C31" s="1" t="s">
        <v>16</v>
      </c>
      <c r="D31" s="16">
        <v>0.19027991626988328</v>
      </c>
      <c r="E31" s="17">
        <v>248</v>
      </c>
      <c r="F31" s="16">
        <f t="shared" si="0"/>
        <v>2.8703703703703703E-3</v>
      </c>
      <c r="G31" s="18">
        <v>1.4999999999999999E-2</v>
      </c>
      <c r="H31" s="19">
        <f t="shared" si="1"/>
        <v>3.7199999999999998</v>
      </c>
    </row>
    <row r="32" spans="1:8" x14ac:dyDescent="0.25">
      <c r="A32" s="14">
        <v>43826</v>
      </c>
      <c r="B32" s="15">
        <v>156633430</v>
      </c>
      <c r="C32" s="1" t="s">
        <v>12</v>
      </c>
      <c r="D32" s="16">
        <v>0.48090530509095375</v>
      </c>
      <c r="E32" s="17">
        <v>240</v>
      </c>
      <c r="F32" s="16">
        <f t="shared" si="0"/>
        <v>2.7777777777777779E-3</v>
      </c>
      <c r="G32" s="18">
        <v>3.7999999999999999E-2</v>
      </c>
      <c r="H32" s="19">
        <f t="shared" si="1"/>
        <v>9.1199999999999992</v>
      </c>
    </row>
    <row r="33" spans="1:8" x14ac:dyDescent="0.25">
      <c r="A33" s="14">
        <v>43802</v>
      </c>
      <c r="B33" s="15">
        <v>156120965</v>
      </c>
      <c r="C33" s="1" t="s">
        <v>28</v>
      </c>
      <c r="D33" s="16">
        <v>0.75243814914323592</v>
      </c>
      <c r="E33" s="17">
        <v>515</v>
      </c>
      <c r="F33" s="16">
        <f t="shared" si="0"/>
        <v>5.9606481481481481E-3</v>
      </c>
      <c r="G33" s="18">
        <v>2.5000000000000001E-2</v>
      </c>
      <c r="H33" s="19">
        <f t="shared" si="1"/>
        <v>12.875</v>
      </c>
    </row>
    <row r="34" spans="1:8" x14ac:dyDescent="0.25">
      <c r="A34" s="14">
        <v>43813</v>
      </c>
      <c r="B34" s="15">
        <v>155122448</v>
      </c>
      <c r="C34" s="1" t="s">
        <v>28</v>
      </c>
      <c r="D34" s="16">
        <v>0.32622566119692431</v>
      </c>
      <c r="E34" s="17">
        <v>398</v>
      </c>
      <c r="F34" s="16">
        <f t="shared" si="0"/>
        <v>4.6064814814814814E-3</v>
      </c>
      <c r="G34" s="18">
        <v>1.4999999999999999E-2</v>
      </c>
      <c r="H34" s="19">
        <f t="shared" si="1"/>
        <v>5.97</v>
      </c>
    </row>
    <row r="35" spans="1:8" x14ac:dyDescent="0.25">
      <c r="A35" s="14">
        <v>43821</v>
      </c>
      <c r="B35" s="15">
        <v>156232564</v>
      </c>
      <c r="C35" s="1" t="s">
        <v>28</v>
      </c>
      <c r="D35" s="16">
        <v>0.14300259630995327</v>
      </c>
      <c r="E35" s="17">
        <v>237</v>
      </c>
      <c r="F35" s="16">
        <f t="shared" si="0"/>
        <v>2.7430555555555554E-3</v>
      </c>
      <c r="G35" s="18">
        <v>1.4999999999999999E-2</v>
      </c>
      <c r="H35" s="19">
        <f t="shared" si="1"/>
        <v>3.5549999999999997</v>
      </c>
    </row>
    <row r="36" spans="1:8" x14ac:dyDescent="0.25">
      <c r="A36" s="14">
        <v>43828</v>
      </c>
      <c r="B36" s="15">
        <v>154554935</v>
      </c>
      <c r="C36" s="1" t="s">
        <v>12</v>
      </c>
      <c r="D36" s="16">
        <v>0.40296883203809042</v>
      </c>
      <c r="E36" s="17">
        <v>244</v>
      </c>
      <c r="F36" s="16">
        <f t="shared" si="0"/>
        <v>2.8240740740740739E-3</v>
      </c>
      <c r="G36" s="18">
        <v>3.7999999999999999E-2</v>
      </c>
      <c r="H36" s="19">
        <f t="shared" si="1"/>
        <v>9.2720000000000002</v>
      </c>
    </row>
    <row r="37" spans="1:8" x14ac:dyDescent="0.25">
      <c r="A37" s="14">
        <v>43801</v>
      </c>
      <c r="B37" s="15">
        <v>155157402</v>
      </c>
      <c r="C37" s="1" t="s">
        <v>12</v>
      </c>
      <c r="D37" s="16">
        <v>0.1120715349812611</v>
      </c>
      <c r="E37" s="17">
        <v>642</v>
      </c>
      <c r="F37" s="16">
        <f t="shared" si="0"/>
        <v>7.4305555555555557E-3</v>
      </c>
      <c r="G37" s="18">
        <v>1.4999999999999999E-2</v>
      </c>
      <c r="H37" s="19">
        <f t="shared" si="1"/>
        <v>9.629999999999999</v>
      </c>
    </row>
    <row r="38" spans="1:8" x14ac:dyDescent="0.25">
      <c r="A38" s="14">
        <v>43813</v>
      </c>
      <c r="B38" s="15">
        <v>155257306</v>
      </c>
      <c r="C38" s="1" t="s">
        <v>12</v>
      </c>
      <c r="D38" s="16">
        <v>0.83653355481861758</v>
      </c>
      <c r="E38" s="17">
        <v>655</v>
      </c>
      <c r="F38" s="16">
        <f t="shared" si="0"/>
        <v>7.5810185185185182E-3</v>
      </c>
      <c r="G38" s="18">
        <v>2.5000000000000001E-2</v>
      </c>
      <c r="H38" s="19">
        <f t="shared" si="1"/>
        <v>16.375</v>
      </c>
    </row>
    <row r="39" spans="1:8" x14ac:dyDescent="0.25">
      <c r="A39" s="14">
        <v>43829</v>
      </c>
      <c r="B39" s="15">
        <v>154753140</v>
      </c>
      <c r="C39" s="1" t="s">
        <v>12</v>
      </c>
      <c r="D39" s="16">
        <v>7.0216405868637755E-2</v>
      </c>
      <c r="E39" s="17">
        <v>439</v>
      </c>
      <c r="F39" s="16">
        <f t="shared" si="0"/>
        <v>5.0810185185185186E-3</v>
      </c>
      <c r="G39" s="18">
        <v>1.4999999999999999E-2</v>
      </c>
      <c r="H39" s="19">
        <f t="shared" si="1"/>
        <v>6.585</v>
      </c>
    </row>
    <row r="40" spans="1:8" x14ac:dyDescent="0.25">
      <c r="A40" s="14">
        <v>43806</v>
      </c>
      <c r="B40" s="15">
        <v>156859701</v>
      </c>
      <c r="C40" s="1" t="s">
        <v>12</v>
      </c>
      <c r="D40" s="16">
        <v>0.20685600090281897</v>
      </c>
      <c r="E40" s="17">
        <v>127</v>
      </c>
      <c r="F40" s="16">
        <f t="shared" si="0"/>
        <v>1.4699074074074074E-3</v>
      </c>
      <c r="G40" s="18">
        <v>1.4999999999999999E-2</v>
      </c>
      <c r="H40" s="19">
        <f t="shared" si="1"/>
        <v>1.905</v>
      </c>
    </row>
    <row r="41" spans="1:8" x14ac:dyDescent="0.25">
      <c r="A41" s="14">
        <v>43816</v>
      </c>
      <c r="B41" s="15">
        <v>155371825</v>
      </c>
      <c r="C41" s="1" t="s">
        <v>28</v>
      </c>
      <c r="D41" s="16">
        <v>0.52347070840634646</v>
      </c>
      <c r="E41" s="17">
        <v>993</v>
      </c>
      <c r="F41" s="16">
        <f t="shared" si="0"/>
        <v>1.1493055555555555E-2</v>
      </c>
      <c r="G41" s="18">
        <v>3.7999999999999999E-2</v>
      </c>
      <c r="H41" s="19">
        <f t="shared" si="1"/>
        <v>37.734000000000002</v>
      </c>
    </row>
    <row r="42" spans="1:8" x14ac:dyDescent="0.25">
      <c r="A42" s="14">
        <v>43801</v>
      </c>
      <c r="B42" s="15">
        <v>155157402</v>
      </c>
      <c r="C42" s="1" t="s">
        <v>12</v>
      </c>
      <c r="D42" s="16">
        <v>0.7681972672265488</v>
      </c>
      <c r="E42" s="17">
        <v>517</v>
      </c>
      <c r="F42" s="16">
        <f t="shared" si="0"/>
        <v>5.9837962962962961E-3</v>
      </c>
      <c r="G42" s="18">
        <v>2.5000000000000001E-2</v>
      </c>
      <c r="H42" s="19">
        <f t="shared" si="1"/>
        <v>12.925000000000001</v>
      </c>
    </row>
    <row r="43" spans="1:8" x14ac:dyDescent="0.25">
      <c r="A43" s="14">
        <v>43819</v>
      </c>
      <c r="B43" s="15">
        <v>154798295</v>
      </c>
      <c r="C43" s="1" t="s">
        <v>16</v>
      </c>
      <c r="D43" s="16">
        <v>8.4831246293586071E-2</v>
      </c>
      <c r="E43" s="17">
        <v>212</v>
      </c>
      <c r="F43" s="16">
        <f t="shared" si="0"/>
        <v>2.4537037037037036E-3</v>
      </c>
      <c r="G43" s="18">
        <v>1.4999999999999999E-2</v>
      </c>
      <c r="H43" s="19">
        <f t="shared" si="1"/>
        <v>3.1799999999999997</v>
      </c>
    </row>
    <row r="44" spans="1:8" x14ac:dyDescent="0.25">
      <c r="A44" s="14">
        <v>43825</v>
      </c>
      <c r="B44" s="15">
        <v>154102267</v>
      </c>
      <c r="C44" s="1" t="s">
        <v>28</v>
      </c>
      <c r="D44" s="16">
        <v>0.31412464796311568</v>
      </c>
      <c r="E44" s="17">
        <v>535</v>
      </c>
      <c r="F44" s="16">
        <f t="shared" si="0"/>
        <v>6.1921296296296299E-3</v>
      </c>
      <c r="G44" s="18">
        <v>1.4999999999999999E-2</v>
      </c>
      <c r="H44" s="19">
        <f t="shared" si="1"/>
        <v>8.0250000000000004</v>
      </c>
    </row>
    <row r="45" spans="1:8" x14ac:dyDescent="0.25">
      <c r="A45" s="14">
        <v>43816</v>
      </c>
      <c r="B45" s="15">
        <v>154992218</v>
      </c>
      <c r="C45" s="1" t="s">
        <v>28</v>
      </c>
      <c r="D45" s="16">
        <v>0.15411815804073836</v>
      </c>
      <c r="E45" s="17">
        <v>651</v>
      </c>
      <c r="F45" s="16">
        <f t="shared" si="0"/>
        <v>7.5347222222222222E-3</v>
      </c>
      <c r="G45" s="18">
        <v>1.4999999999999999E-2</v>
      </c>
      <c r="H45" s="19">
        <f t="shared" si="1"/>
        <v>9.7649999999999988</v>
      </c>
    </row>
    <row r="46" spans="1:8" x14ac:dyDescent="0.25">
      <c r="A46" s="14">
        <v>43802</v>
      </c>
      <c r="B46" s="15">
        <v>154431895</v>
      </c>
      <c r="C46" s="1" t="s">
        <v>16</v>
      </c>
      <c r="D46" s="16">
        <v>0.80143579662063424</v>
      </c>
      <c r="E46" s="17">
        <v>889</v>
      </c>
      <c r="F46" s="16">
        <f t="shared" si="0"/>
        <v>1.0289351851851852E-2</v>
      </c>
      <c r="G46" s="18">
        <v>2.5000000000000001E-2</v>
      </c>
      <c r="H46" s="19">
        <f t="shared" si="1"/>
        <v>22.225000000000001</v>
      </c>
    </row>
    <row r="47" spans="1:8" x14ac:dyDescent="0.25">
      <c r="A47" s="14">
        <v>43811</v>
      </c>
      <c r="B47" s="15">
        <v>155122448</v>
      </c>
      <c r="C47" s="1" t="s">
        <v>28</v>
      </c>
      <c r="D47" s="16">
        <v>0.71698741261501509</v>
      </c>
      <c r="E47" s="17">
        <v>711</v>
      </c>
      <c r="F47" s="16">
        <f t="shared" si="0"/>
        <v>8.2291666666666659E-3</v>
      </c>
      <c r="G47" s="18">
        <v>2.5000000000000001E-2</v>
      </c>
      <c r="H47" s="19">
        <f t="shared" si="1"/>
        <v>17.775000000000002</v>
      </c>
    </row>
    <row r="48" spans="1:8" x14ac:dyDescent="0.25">
      <c r="A48" s="14">
        <v>43812</v>
      </c>
      <c r="B48" s="15">
        <v>156681533</v>
      </c>
      <c r="C48" s="1" t="s">
        <v>12</v>
      </c>
      <c r="D48" s="16">
        <v>0.29597008863936591</v>
      </c>
      <c r="E48" s="17">
        <v>874</v>
      </c>
      <c r="F48" s="16">
        <f t="shared" si="0"/>
        <v>1.0115740740740741E-2</v>
      </c>
      <c r="G48" s="18">
        <v>1.4999999999999999E-2</v>
      </c>
      <c r="H48" s="19">
        <f t="shared" si="1"/>
        <v>13.11</v>
      </c>
    </row>
    <row r="49" spans="1:8" x14ac:dyDescent="0.25">
      <c r="A49" s="14">
        <v>43824</v>
      </c>
      <c r="B49" s="15">
        <v>154554935</v>
      </c>
      <c r="C49" s="1" t="s">
        <v>12</v>
      </c>
      <c r="D49" s="16">
        <v>0.40422630337054</v>
      </c>
      <c r="E49" s="17">
        <v>633</v>
      </c>
      <c r="F49" s="16">
        <f t="shared" si="0"/>
        <v>7.3263888888888892E-3</v>
      </c>
      <c r="G49" s="18">
        <v>3.7999999999999999E-2</v>
      </c>
      <c r="H49" s="19">
        <f t="shared" si="1"/>
        <v>24.053999999999998</v>
      </c>
    </row>
    <row r="50" spans="1:8" x14ac:dyDescent="0.25">
      <c r="A50" s="14">
        <v>43827</v>
      </c>
      <c r="B50" s="15">
        <v>156600852</v>
      </c>
      <c r="C50" s="1" t="s">
        <v>28</v>
      </c>
      <c r="D50" s="16">
        <v>4.4497808832913321E-2</v>
      </c>
      <c r="E50" s="17">
        <v>224</v>
      </c>
      <c r="F50" s="16">
        <f t="shared" si="0"/>
        <v>2.5925925925925925E-3</v>
      </c>
      <c r="G50" s="18">
        <v>1.4999999999999999E-2</v>
      </c>
      <c r="H50" s="19">
        <f t="shared" si="1"/>
        <v>3.36</v>
      </c>
    </row>
    <row r="51" spans="1:8" x14ac:dyDescent="0.25">
      <c r="A51" s="14">
        <v>43820</v>
      </c>
      <c r="B51" s="15">
        <v>154566483</v>
      </c>
      <c r="C51" s="1" t="s">
        <v>12</v>
      </c>
      <c r="D51" s="16">
        <v>0.6223990680709931</v>
      </c>
      <c r="E51" s="17">
        <v>168</v>
      </c>
      <c r="F51" s="16">
        <f t="shared" si="0"/>
        <v>1.9444444444444444E-3</v>
      </c>
      <c r="G51" s="18">
        <v>2.5000000000000001E-2</v>
      </c>
      <c r="H51" s="19">
        <f t="shared" si="1"/>
        <v>4.2</v>
      </c>
    </row>
    <row r="52" spans="1:8" x14ac:dyDescent="0.25">
      <c r="A52" s="14">
        <v>43802</v>
      </c>
      <c r="B52" s="15">
        <v>154431895</v>
      </c>
      <c r="C52" s="1" t="s">
        <v>16</v>
      </c>
      <c r="D52" s="16">
        <v>0.88302042072472176</v>
      </c>
      <c r="E52" s="17">
        <v>121</v>
      </c>
      <c r="F52" s="16">
        <f t="shared" si="0"/>
        <v>1.4004629629629629E-3</v>
      </c>
      <c r="G52" s="18">
        <v>2.5000000000000001E-2</v>
      </c>
      <c r="H52" s="19">
        <f t="shared" si="1"/>
        <v>3.0250000000000004</v>
      </c>
    </row>
    <row r="53" spans="1:8" x14ac:dyDescent="0.25">
      <c r="A53" s="14">
        <v>43815</v>
      </c>
      <c r="B53" s="15">
        <v>154729075</v>
      </c>
      <c r="C53" s="1" t="s">
        <v>16</v>
      </c>
      <c r="D53" s="16">
        <v>0.328508834071779</v>
      </c>
      <c r="E53" s="17">
        <v>435</v>
      </c>
      <c r="F53" s="16">
        <f t="shared" si="0"/>
        <v>5.0347222222222225E-3</v>
      </c>
      <c r="G53" s="18">
        <v>1.4999999999999999E-2</v>
      </c>
      <c r="H53" s="19">
        <f t="shared" si="1"/>
        <v>6.5249999999999995</v>
      </c>
    </row>
    <row r="54" spans="1:8" x14ac:dyDescent="0.25">
      <c r="A54" s="14">
        <v>43826</v>
      </c>
      <c r="B54" s="15">
        <v>156880085</v>
      </c>
      <c r="C54" s="1" t="s">
        <v>12</v>
      </c>
      <c r="D54" s="16">
        <v>0.15167986316732573</v>
      </c>
      <c r="E54" s="17">
        <v>775</v>
      </c>
      <c r="F54" s="16">
        <f t="shared" si="0"/>
        <v>8.9699074074074073E-3</v>
      </c>
      <c r="G54" s="18">
        <v>1.4999999999999999E-2</v>
      </c>
      <c r="H54" s="19">
        <f t="shared" si="1"/>
        <v>11.625</v>
      </c>
    </row>
    <row r="55" spans="1:8" x14ac:dyDescent="0.25">
      <c r="A55" s="14">
        <v>43826</v>
      </c>
      <c r="B55" s="15">
        <v>154154639</v>
      </c>
      <c r="C55" s="1" t="s">
        <v>16</v>
      </c>
      <c r="D55" s="16">
        <v>0.94606039139414</v>
      </c>
      <c r="E55" s="17">
        <v>593</v>
      </c>
      <c r="F55" s="16">
        <f t="shared" si="0"/>
        <v>6.8634259259259256E-3</v>
      </c>
      <c r="G55" s="18">
        <v>2.5000000000000001E-2</v>
      </c>
      <c r="H55" s="19">
        <f t="shared" si="1"/>
        <v>14.825000000000001</v>
      </c>
    </row>
    <row r="56" spans="1:8" x14ac:dyDescent="0.25">
      <c r="A56" s="14">
        <v>43816</v>
      </c>
      <c r="B56" s="15">
        <v>156105128</v>
      </c>
      <c r="C56" s="1" t="s">
        <v>16</v>
      </c>
      <c r="D56" s="16">
        <v>0.41242539645184817</v>
      </c>
      <c r="E56" s="17">
        <v>992</v>
      </c>
      <c r="F56" s="16">
        <f t="shared" si="0"/>
        <v>1.1481481481481481E-2</v>
      </c>
      <c r="G56" s="18">
        <v>3.7999999999999999E-2</v>
      </c>
      <c r="H56" s="19">
        <f t="shared" si="1"/>
        <v>37.695999999999998</v>
      </c>
    </row>
    <row r="57" spans="1:8" x14ac:dyDescent="0.25">
      <c r="A57" s="14">
        <v>43819</v>
      </c>
      <c r="B57" s="15">
        <v>156105128</v>
      </c>
      <c r="C57" s="1" t="s">
        <v>16</v>
      </c>
      <c r="D57" s="16">
        <v>0.21427720316380583</v>
      </c>
      <c r="E57" s="17">
        <v>366</v>
      </c>
      <c r="F57" s="16">
        <f t="shared" si="0"/>
        <v>4.2361111111111115E-3</v>
      </c>
      <c r="G57" s="18">
        <v>1.4999999999999999E-2</v>
      </c>
      <c r="H57" s="19">
        <f t="shared" si="1"/>
        <v>5.49</v>
      </c>
    </row>
    <row r="58" spans="1:8" x14ac:dyDescent="0.25">
      <c r="A58" s="14">
        <v>43801</v>
      </c>
      <c r="B58" s="15">
        <v>155788026</v>
      </c>
      <c r="C58" s="1" t="s">
        <v>12</v>
      </c>
      <c r="D58" s="16">
        <v>0.27855387138733789</v>
      </c>
      <c r="E58" s="17">
        <v>703</v>
      </c>
      <c r="F58" s="16">
        <f t="shared" si="0"/>
        <v>8.1365740740740738E-3</v>
      </c>
      <c r="G58" s="18">
        <v>1.4999999999999999E-2</v>
      </c>
      <c r="H58" s="19">
        <f t="shared" si="1"/>
        <v>10.545</v>
      </c>
    </row>
    <row r="59" spans="1:8" x14ac:dyDescent="0.25">
      <c r="A59" s="14">
        <v>43811</v>
      </c>
      <c r="B59" s="15">
        <v>155317864</v>
      </c>
      <c r="C59" s="1" t="s">
        <v>28</v>
      </c>
      <c r="D59" s="16">
        <v>0.16079521207527014</v>
      </c>
      <c r="E59" s="17">
        <v>576</v>
      </c>
      <c r="F59" s="16">
        <f t="shared" si="0"/>
        <v>6.6666666666666671E-3</v>
      </c>
      <c r="G59" s="18">
        <v>1.4999999999999999E-2</v>
      </c>
      <c r="H59" s="19">
        <f t="shared" si="1"/>
        <v>8.64</v>
      </c>
    </row>
    <row r="60" spans="1:8" x14ac:dyDescent="0.25">
      <c r="A60" s="14">
        <v>43802</v>
      </c>
      <c r="B60" s="15">
        <v>154651053</v>
      </c>
      <c r="C60" s="1" t="s">
        <v>28</v>
      </c>
      <c r="D60" s="16">
        <v>0.42839037700831628</v>
      </c>
      <c r="E60" s="17">
        <v>476</v>
      </c>
      <c r="F60" s="16">
        <f t="shared" si="0"/>
        <v>5.5092592592592589E-3</v>
      </c>
      <c r="G60" s="18">
        <v>3.7999999999999999E-2</v>
      </c>
      <c r="H60" s="19">
        <f t="shared" si="1"/>
        <v>18.088000000000001</v>
      </c>
    </row>
    <row r="61" spans="1:8" x14ac:dyDescent="0.25">
      <c r="A61" s="14">
        <v>43802</v>
      </c>
      <c r="B61" s="15">
        <v>154651053</v>
      </c>
      <c r="C61" s="1" t="s">
        <v>28</v>
      </c>
      <c r="D61" s="16">
        <v>0.65784675067585363</v>
      </c>
      <c r="E61" s="17">
        <v>975</v>
      </c>
      <c r="F61" s="16">
        <f t="shared" si="0"/>
        <v>1.1284722222222222E-2</v>
      </c>
      <c r="G61" s="18">
        <v>2.5000000000000001E-2</v>
      </c>
      <c r="H61" s="19">
        <f t="shared" si="1"/>
        <v>24.375</v>
      </c>
    </row>
    <row r="62" spans="1:8" x14ac:dyDescent="0.25">
      <c r="A62" s="14">
        <v>43825</v>
      </c>
      <c r="B62" s="15">
        <v>154008386</v>
      </c>
      <c r="C62" s="1" t="s">
        <v>28</v>
      </c>
      <c r="D62" s="16">
        <v>0.85087806262820298</v>
      </c>
      <c r="E62" s="17">
        <v>668</v>
      </c>
      <c r="F62" s="16">
        <f t="shared" si="0"/>
        <v>7.7314814814814815E-3</v>
      </c>
      <c r="G62" s="18">
        <v>2.5000000000000001E-2</v>
      </c>
      <c r="H62" s="19">
        <f t="shared" si="1"/>
        <v>16.7</v>
      </c>
    </row>
    <row r="63" spans="1:8" x14ac:dyDescent="0.25">
      <c r="A63" s="14">
        <v>43813</v>
      </c>
      <c r="B63" s="15">
        <v>156601441</v>
      </c>
      <c r="C63" s="1" t="s">
        <v>28</v>
      </c>
      <c r="D63" s="16">
        <v>0.35313224027377044</v>
      </c>
      <c r="E63" s="17">
        <v>657</v>
      </c>
      <c r="F63" s="16">
        <f t="shared" si="0"/>
        <v>7.6041666666666671E-3</v>
      </c>
      <c r="G63" s="18">
        <v>3.7999999999999999E-2</v>
      </c>
      <c r="H63" s="19">
        <f t="shared" si="1"/>
        <v>24.966000000000001</v>
      </c>
    </row>
    <row r="64" spans="1:8" x14ac:dyDescent="0.25">
      <c r="A64" s="14">
        <v>43802</v>
      </c>
      <c r="B64" s="15">
        <v>154992218</v>
      </c>
      <c r="C64" s="1" t="s">
        <v>28</v>
      </c>
      <c r="D64" s="16">
        <v>0.92766034237406869</v>
      </c>
      <c r="E64" s="17">
        <v>580</v>
      </c>
      <c r="F64" s="16">
        <f t="shared" si="0"/>
        <v>6.7129629629629631E-3</v>
      </c>
      <c r="G64" s="18">
        <v>2.5000000000000001E-2</v>
      </c>
      <c r="H64" s="19">
        <f t="shared" si="1"/>
        <v>14.5</v>
      </c>
    </row>
    <row r="65" spans="1:8" x14ac:dyDescent="0.25">
      <c r="A65" s="14">
        <v>43812</v>
      </c>
      <c r="B65" s="15">
        <v>154431895</v>
      </c>
      <c r="C65" s="1" t="s">
        <v>16</v>
      </c>
      <c r="D65" s="16">
        <v>0.39850486125206752</v>
      </c>
      <c r="E65" s="17">
        <v>655</v>
      </c>
      <c r="F65" s="16">
        <f t="shared" si="0"/>
        <v>7.5810185185185182E-3</v>
      </c>
      <c r="G65" s="18">
        <v>3.7999999999999999E-2</v>
      </c>
      <c r="H65" s="19">
        <f t="shared" si="1"/>
        <v>24.89</v>
      </c>
    </row>
    <row r="66" spans="1:8" x14ac:dyDescent="0.25">
      <c r="A66" s="14">
        <v>43809</v>
      </c>
      <c r="B66" s="15">
        <v>156880085</v>
      </c>
      <c r="C66" s="1" t="s">
        <v>12</v>
      </c>
      <c r="D66" s="16">
        <v>0.47318506784389525</v>
      </c>
      <c r="E66" s="17">
        <v>773</v>
      </c>
      <c r="F66" s="16">
        <f t="shared" ref="F66:F129" si="2">E66/86400</f>
        <v>8.9467592592592585E-3</v>
      </c>
      <c r="G66" s="18">
        <v>3.7999999999999999E-2</v>
      </c>
      <c r="H66" s="19">
        <f t="shared" ref="H66:H129" si="3">E66*G66</f>
        <v>29.373999999999999</v>
      </c>
    </row>
    <row r="67" spans="1:8" x14ac:dyDescent="0.25">
      <c r="A67" s="14">
        <v>43809</v>
      </c>
      <c r="B67" s="15">
        <v>154992218</v>
      </c>
      <c r="C67" s="1" t="s">
        <v>28</v>
      </c>
      <c r="D67" s="16">
        <v>0.31518130109527387</v>
      </c>
      <c r="E67" s="17">
        <v>856</v>
      </c>
      <c r="F67" s="16">
        <f t="shared" si="2"/>
        <v>9.9074074074074082E-3</v>
      </c>
      <c r="G67" s="18">
        <v>1.4999999999999999E-2</v>
      </c>
      <c r="H67" s="19">
        <f t="shared" si="3"/>
        <v>12.84</v>
      </c>
    </row>
    <row r="68" spans="1:8" x14ac:dyDescent="0.25">
      <c r="A68" s="14">
        <v>43810</v>
      </c>
      <c r="B68" s="15">
        <v>156633430</v>
      </c>
      <c r="C68" s="1" t="s">
        <v>12</v>
      </c>
      <c r="D68" s="16">
        <v>0.34382410727622625</v>
      </c>
      <c r="E68" s="17">
        <v>997</v>
      </c>
      <c r="F68" s="16">
        <f t="shared" si="2"/>
        <v>1.1539351851851851E-2</v>
      </c>
      <c r="G68" s="18">
        <v>3.7999999999999999E-2</v>
      </c>
      <c r="H68" s="19">
        <f t="shared" si="3"/>
        <v>37.885999999999996</v>
      </c>
    </row>
    <row r="69" spans="1:8" x14ac:dyDescent="0.25">
      <c r="A69" s="14">
        <v>43818</v>
      </c>
      <c r="B69" s="15">
        <v>155599276</v>
      </c>
      <c r="C69" s="1" t="s">
        <v>16</v>
      </c>
      <c r="D69" s="16">
        <v>0.10331819658156172</v>
      </c>
      <c r="E69" s="17">
        <v>260</v>
      </c>
      <c r="F69" s="16">
        <f t="shared" si="2"/>
        <v>3.0092592592592593E-3</v>
      </c>
      <c r="G69" s="18">
        <v>1.4999999999999999E-2</v>
      </c>
      <c r="H69" s="19">
        <f t="shared" si="3"/>
        <v>3.9</v>
      </c>
    </row>
    <row r="70" spans="1:8" x14ac:dyDescent="0.25">
      <c r="A70" s="14">
        <v>43826</v>
      </c>
      <c r="B70" s="15">
        <v>154389830</v>
      </c>
      <c r="C70" s="1" t="s">
        <v>28</v>
      </c>
      <c r="D70" s="16">
        <v>0.64311148620463732</v>
      </c>
      <c r="E70" s="17">
        <v>946</v>
      </c>
      <c r="F70" s="16">
        <f t="shared" si="2"/>
        <v>1.0949074074074075E-2</v>
      </c>
      <c r="G70" s="18">
        <v>2.5000000000000001E-2</v>
      </c>
      <c r="H70" s="19">
        <f t="shared" si="3"/>
        <v>23.650000000000002</v>
      </c>
    </row>
    <row r="71" spans="1:8" x14ac:dyDescent="0.25">
      <c r="A71" s="14">
        <v>43812</v>
      </c>
      <c r="B71" s="15">
        <v>154910798</v>
      </c>
      <c r="C71" s="1" t="s">
        <v>28</v>
      </c>
      <c r="D71" s="16">
        <v>0.45198954968601956</v>
      </c>
      <c r="E71" s="17">
        <v>939</v>
      </c>
      <c r="F71" s="16">
        <f t="shared" si="2"/>
        <v>1.0868055555555556E-2</v>
      </c>
      <c r="G71" s="18">
        <v>3.7999999999999999E-2</v>
      </c>
      <c r="H71" s="19">
        <f t="shared" si="3"/>
        <v>35.682000000000002</v>
      </c>
    </row>
    <row r="72" spans="1:8" x14ac:dyDescent="0.25">
      <c r="A72" s="14">
        <v>43813</v>
      </c>
      <c r="B72" s="15">
        <v>154638848</v>
      </c>
      <c r="C72" s="1" t="s">
        <v>16</v>
      </c>
      <c r="D72" s="16">
        <v>0.27417043657672024</v>
      </c>
      <c r="E72" s="17">
        <v>829</v>
      </c>
      <c r="F72" s="16">
        <f t="shared" si="2"/>
        <v>9.5949074074074079E-3</v>
      </c>
      <c r="G72" s="18">
        <v>1.4999999999999999E-2</v>
      </c>
      <c r="H72" s="19">
        <f t="shared" si="3"/>
        <v>12.434999999999999</v>
      </c>
    </row>
    <row r="73" spans="1:8" x14ac:dyDescent="0.25">
      <c r="A73" s="14">
        <v>43814</v>
      </c>
      <c r="B73" s="15">
        <v>156600852</v>
      </c>
      <c r="C73" s="1" t="s">
        <v>28</v>
      </c>
      <c r="D73" s="16">
        <v>0.92333522799608903</v>
      </c>
      <c r="E73" s="17">
        <v>178</v>
      </c>
      <c r="F73" s="16">
        <f t="shared" si="2"/>
        <v>2.0601851851851853E-3</v>
      </c>
      <c r="G73" s="18">
        <v>2.5000000000000001E-2</v>
      </c>
      <c r="H73" s="19">
        <f t="shared" si="3"/>
        <v>4.45</v>
      </c>
    </row>
    <row r="74" spans="1:8" x14ac:dyDescent="0.25">
      <c r="A74" s="14">
        <v>43830</v>
      </c>
      <c r="B74" s="15">
        <v>154623175</v>
      </c>
      <c r="C74" s="1" t="s">
        <v>12</v>
      </c>
      <c r="D74" s="16">
        <v>0.25011651559796289</v>
      </c>
      <c r="E74" s="17">
        <v>692</v>
      </c>
      <c r="F74" s="16">
        <f t="shared" si="2"/>
        <v>8.0092592592592594E-3</v>
      </c>
      <c r="G74" s="18">
        <v>1.4999999999999999E-2</v>
      </c>
      <c r="H74" s="19">
        <f t="shared" si="3"/>
        <v>10.379999999999999</v>
      </c>
    </row>
    <row r="75" spans="1:8" x14ac:dyDescent="0.25">
      <c r="A75" s="14">
        <v>43816</v>
      </c>
      <c r="B75" s="15">
        <v>155467985</v>
      </c>
      <c r="C75" s="1" t="s">
        <v>16</v>
      </c>
      <c r="D75" s="16">
        <v>0.71832682004677251</v>
      </c>
      <c r="E75" s="17">
        <v>741</v>
      </c>
      <c r="F75" s="16">
        <f t="shared" si="2"/>
        <v>8.5763888888888886E-3</v>
      </c>
      <c r="G75" s="18">
        <v>2.5000000000000001E-2</v>
      </c>
      <c r="H75" s="19">
        <f t="shared" si="3"/>
        <v>18.525000000000002</v>
      </c>
    </row>
    <row r="76" spans="1:8" x14ac:dyDescent="0.25">
      <c r="A76" s="14">
        <v>43801</v>
      </c>
      <c r="B76" s="15">
        <v>154729075</v>
      </c>
      <c r="C76" s="1" t="s">
        <v>16</v>
      </c>
      <c r="D76" s="16">
        <v>0.9567925495839481</v>
      </c>
      <c r="E76" s="17">
        <v>735</v>
      </c>
      <c r="F76" s="16">
        <f t="shared" si="2"/>
        <v>8.5069444444444437E-3</v>
      </c>
      <c r="G76" s="18">
        <v>2.5000000000000001E-2</v>
      </c>
      <c r="H76" s="19">
        <f t="shared" si="3"/>
        <v>18.375</v>
      </c>
    </row>
    <row r="77" spans="1:8" x14ac:dyDescent="0.25">
      <c r="A77" s="14">
        <v>43802</v>
      </c>
      <c r="B77" s="15">
        <v>154992218</v>
      </c>
      <c r="C77" s="1" t="s">
        <v>28</v>
      </c>
      <c r="D77" s="16">
        <v>0.418757728051801</v>
      </c>
      <c r="E77" s="17">
        <v>627</v>
      </c>
      <c r="F77" s="16">
        <f t="shared" si="2"/>
        <v>7.2569444444444443E-3</v>
      </c>
      <c r="G77" s="18">
        <v>3.7999999999999999E-2</v>
      </c>
      <c r="H77" s="19">
        <f t="shared" si="3"/>
        <v>23.826000000000001</v>
      </c>
    </row>
    <row r="78" spans="1:8" x14ac:dyDescent="0.25">
      <c r="A78" s="14">
        <v>43803</v>
      </c>
      <c r="B78" s="15">
        <v>154992218</v>
      </c>
      <c r="C78" s="1" t="s">
        <v>28</v>
      </c>
      <c r="D78" s="16">
        <v>0.88682947015508184</v>
      </c>
      <c r="E78" s="17">
        <v>623</v>
      </c>
      <c r="F78" s="16">
        <f t="shared" si="2"/>
        <v>7.2106481481481483E-3</v>
      </c>
      <c r="G78" s="18">
        <v>2.5000000000000001E-2</v>
      </c>
      <c r="H78" s="19">
        <f t="shared" si="3"/>
        <v>15.575000000000001</v>
      </c>
    </row>
    <row r="79" spans="1:8" x14ac:dyDescent="0.25">
      <c r="A79" s="14">
        <v>43809</v>
      </c>
      <c r="B79" s="15">
        <v>155389929</v>
      </c>
      <c r="C79" s="1" t="s">
        <v>12</v>
      </c>
      <c r="D79" s="16">
        <v>0.30562748715299781</v>
      </c>
      <c r="E79" s="17">
        <v>838</v>
      </c>
      <c r="F79" s="16">
        <f t="shared" si="2"/>
        <v>9.6990740740740735E-3</v>
      </c>
      <c r="G79" s="18">
        <v>1.4999999999999999E-2</v>
      </c>
      <c r="H79" s="19">
        <f t="shared" si="3"/>
        <v>12.57</v>
      </c>
    </row>
    <row r="80" spans="1:8" x14ac:dyDescent="0.25">
      <c r="A80" s="14">
        <v>43822</v>
      </c>
      <c r="B80" s="15">
        <v>154974869</v>
      </c>
      <c r="C80" s="1" t="s">
        <v>28</v>
      </c>
      <c r="D80" s="16">
        <v>0.27282812852853011</v>
      </c>
      <c r="E80" s="17">
        <v>876</v>
      </c>
      <c r="F80" s="16">
        <f t="shared" si="2"/>
        <v>1.0138888888888888E-2</v>
      </c>
      <c r="G80" s="18">
        <v>1.4999999999999999E-2</v>
      </c>
      <c r="H80" s="19">
        <f t="shared" si="3"/>
        <v>13.139999999999999</v>
      </c>
    </row>
    <row r="81" spans="1:8" x14ac:dyDescent="0.25">
      <c r="A81" s="14">
        <v>43802</v>
      </c>
      <c r="B81" s="15">
        <v>155856450</v>
      </c>
      <c r="C81" s="1" t="s">
        <v>28</v>
      </c>
      <c r="D81" s="16">
        <v>0.18921507749140565</v>
      </c>
      <c r="E81" s="17">
        <v>427</v>
      </c>
      <c r="F81" s="16">
        <f t="shared" si="2"/>
        <v>4.9421296296296297E-3</v>
      </c>
      <c r="G81" s="18">
        <v>1.4999999999999999E-2</v>
      </c>
      <c r="H81" s="19">
        <f t="shared" si="3"/>
        <v>6.4049999999999994</v>
      </c>
    </row>
    <row r="82" spans="1:8" x14ac:dyDescent="0.25">
      <c r="A82" s="14">
        <v>43830</v>
      </c>
      <c r="B82" s="15">
        <v>156162878</v>
      </c>
      <c r="C82" s="1" t="s">
        <v>16</v>
      </c>
      <c r="D82" s="16">
        <v>0.23993849343981644</v>
      </c>
      <c r="E82" s="17">
        <v>757</v>
      </c>
      <c r="F82" s="16">
        <f t="shared" si="2"/>
        <v>8.7615740740740744E-3</v>
      </c>
      <c r="G82" s="18">
        <v>1.4999999999999999E-2</v>
      </c>
      <c r="H82" s="19">
        <f t="shared" si="3"/>
        <v>11.355</v>
      </c>
    </row>
    <row r="83" spans="1:8" x14ac:dyDescent="0.25">
      <c r="A83" s="14">
        <v>43815</v>
      </c>
      <c r="B83" s="15">
        <v>156879767</v>
      </c>
      <c r="C83" s="1" t="s">
        <v>16</v>
      </c>
      <c r="D83" s="16">
        <v>0.81207736047544266</v>
      </c>
      <c r="E83" s="17">
        <v>886</v>
      </c>
      <c r="F83" s="16">
        <f t="shared" si="2"/>
        <v>1.0254629629629629E-2</v>
      </c>
      <c r="G83" s="18">
        <v>2.5000000000000001E-2</v>
      </c>
      <c r="H83" s="19">
        <f t="shared" si="3"/>
        <v>22.150000000000002</v>
      </c>
    </row>
    <row r="84" spans="1:8" x14ac:dyDescent="0.25">
      <c r="A84" s="14">
        <v>43830</v>
      </c>
      <c r="B84" s="15">
        <v>156601441</v>
      </c>
      <c r="C84" s="1" t="s">
        <v>28</v>
      </c>
      <c r="D84" s="16">
        <v>0.65845526694463474</v>
      </c>
      <c r="E84" s="17">
        <v>343</v>
      </c>
      <c r="F84" s="16">
        <f t="shared" si="2"/>
        <v>3.9699074074074072E-3</v>
      </c>
      <c r="G84" s="18">
        <v>2.5000000000000001E-2</v>
      </c>
      <c r="H84" s="19">
        <f t="shared" si="3"/>
        <v>8.5750000000000011</v>
      </c>
    </row>
    <row r="85" spans="1:8" x14ac:dyDescent="0.25">
      <c r="A85" s="14">
        <v>43802</v>
      </c>
      <c r="B85" s="15">
        <v>155856450</v>
      </c>
      <c r="C85" s="1" t="s">
        <v>28</v>
      </c>
      <c r="D85" s="16">
        <v>0.72309005632315937</v>
      </c>
      <c r="E85" s="17">
        <v>848</v>
      </c>
      <c r="F85" s="16">
        <f t="shared" si="2"/>
        <v>9.8148148148148144E-3</v>
      </c>
      <c r="G85" s="18">
        <v>2.5000000000000001E-2</v>
      </c>
      <c r="H85" s="19">
        <f t="shared" si="3"/>
        <v>21.200000000000003</v>
      </c>
    </row>
    <row r="86" spans="1:8" x14ac:dyDescent="0.25">
      <c r="A86" s="14">
        <v>43817</v>
      </c>
      <c r="B86" s="15">
        <v>154876620</v>
      </c>
      <c r="C86" s="1" t="s">
        <v>12</v>
      </c>
      <c r="D86" s="16">
        <v>0.84978692609587991</v>
      </c>
      <c r="E86" s="17">
        <v>319</v>
      </c>
      <c r="F86" s="16">
        <f t="shared" si="2"/>
        <v>3.6921296296296298E-3</v>
      </c>
      <c r="G86" s="18">
        <v>2.5000000000000001E-2</v>
      </c>
      <c r="H86" s="19">
        <f t="shared" si="3"/>
        <v>7.9750000000000005</v>
      </c>
    </row>
    <row r="87" spans="1:8" x14ac:dyDescent="0.25">
      <c r="A87" s="14">
        <v>43815</v>
      </c>
      <c r="B87" s="15">
        <v>154693917</v>
      </c>
      <c r="C87" s="1" t="s">
        <v>28</v>
      </c>
      <c r="D87" s="16">
        <v>0.49012176209156288</v>
      </c>
      <c r="E87" s="17">
        <v>720</v>
      </c>
      <c r="F87" s="16">
        <f t="shared" si="2"/>
        <v>8.3333333333333332E-3</v>
      </c>
      <c r="G87" s="18">
        <v>3.7999999999999999E-2</v>
      </c>
      <c r="H87" s="19">
        <f t="shared" si="3"/>
        <v>27.36</v>
      </c>
    </row>
    <row r="88" spans="1:8" x14ac:dyDescent="0.25">
      <c r="A88" s="14">
        <v>43811</v>
      </c>
      <c r="B88" s="15">
        <v>155070274</v>
      </c>
      <c r="C88" s="1" t="s">
        <v>12</v>
      </c>
      <c r="D88" s="16">
        <v>6.3214519745373288E-2</v>
      </c>
      <c r="E88" s="17">
        <v>422</v>
      </c>
      <c r="F88" s="16">
        <f t="shared" si="2"/>
        <v>4.8842592592592592E-3</v>
      </c>
      <c r="G88" s="18">
        <v>1.4999999999999999E-2</v>
      </c>
      <c r="H88" s="19">
        <f t="shared" si="3"/>
        <v>6.33</v>
      </c>
    </row>
    <row r="89" spans="1:8" x14ac:dyDescent="0.25">
      <c r="A89" s="14">
        <v>43818</v>
      </c>
      <c r="B89" s="15">
        <v>155296548</v>
      </c>
      <c r="C89" s="1" t="s">
        <v>16</v>
      </c>
      <c r="D89" s="16">
        <v>0.42916603764046402</v>
      </c>
      <c r="E89" s="17">
        <v>157</v>
      </c>
      <c r="F89" s="16">
        <f t="shared" si="2"/>
        <v>1.8171296296296297E-3</v>
      </c>
      <c r="G89" s="18">
        <v>3.7999999999999999E-2</v>
      </c>
      <c r="H89" s="19">
        <f t="shared" si="3"/>
        <v>5.9660000000000002</v>
      </c>
    </row>
    <row r="90" spans="1:8" x14ac:dyDescent="0.25">
      <c r="A90" s="14">
        <v>43802</v>
      </c>
      <c r="B90" s="15">
        <v>155103732</v>
      </c>
      <c r="C90" s="1" t="s">
        <v>12</v>
      </c>
      <c r="D90" s="16">
        <v>1.8115326954389666E-2</v>
      </c>
      <c r="E90" s="17">
        <v>873</v>
      </c>
      <c r="F90" s="16">
        <f t="shared" si="2"/>
        <v>1.0104166666666666E-2</v>
      </c>
      <c r="G90" s="18">
        <v>1.4999999999999999E-2</v>
      </c>
      <c r="H90" s="19">
        <f t="shared" si="3"/>
        <v>13.094999999999999</v>
      </c>
    </row>
    <row r="91" spans="1:8" x14ac:dyDescent="0.25">
      <c r="A91" s="14">
        <v>43802</v>
      </c>
      <c r="B91" s="15">
        <v>156644828</v>
      </c>
      <c r="C91" s="1" t="s">
        <v>16</v>
      </c>
      <c r="D91" s="16">
        <v>0.38064338006787213</v>
      </c>
      <c r="E91" s="17">
        <v>267</v>
      </c>
      <c r="F91" s="16">
        <f t="shared" si="2"/>
        <v>3.0902777777777777E-3</v>
      </c>
      <c r="G91" s="18">
        <v>3.7999999999999999E-2</v>
      </c>
      <c r="H91" s="19">
        <f t="shared" si="3"/>
        <v>10.145999999999999</v>
      </c>
    </row>
    <row r="92" spans="1:8" x14ac:dyDescent="0.25">
      <c r="A92" s="14">
        <v>43802</v>
      </c>
      <c r="B92" s="15">
        <v>156644828</v>
      </c>
      <c r="C92" s="1" t="s">
        <v>16</v>
      </c>
      <c r="D92" s="16">
        <v>0.80640747410281333</v>
      </c>
      <c r="E92" s="17">
        <v>910</v>
      </c>
      <c r="F92" s="16">
        <f t="shared" si="2"/>
        <v>1.0532407407407407E-2</v>
      </c>
      <c r="G92" s="18">
        <v>2.5000000000000001E-2</v>
      </c>
      <c r="H92" s="19">
        <f t="shared" si="3"/>
        <v>22.75</v>
      </c>
    </row>
    <row r="93" spans="1:8" x14ac:dyDescent="0.25">
      <c r="A93" s="14">
        <v>43822</v>
      </c>
      <c r="B93" s="15">
        <v>154651053</v>
      </c>
      <c r="C93" s="1" t="s">
        <v>28</v>
      </c>
      <c r="D93" s="16">
        <v>0.51005733527031905</v>
      </c>
      <c r="E93" s="17">
        <v>848</v>
      </c>
      <c r="F93" s="16">
        <f t="shared" si="2"/>
        <v>9.8148148148148144E-3</v>
      </c>
      <c r="G93" s="18">
        <v>3.7999999999999999E-2</v>
      </c>
      <c r="H93" s="19">
        <f t="shared" si="3"/>
        <v>32.223999999999997</v>
      </c>
    </row>
    <row r="94" spans="1:8" x14ac:dyDescent="0.25">
      <c r="A94" s="14">
        <v>43818</v>
      </c>
      <c r="B94" s="15">
        <v>155157402</v>
      </c>
      <c r="C94" s="1" t="s">
        <v>12</v>
      </c>
      <c r="D94" s="16">
        <v>3.5786533206738635E-3</v>
      </c>
      <c r="E94" s="17">
        <v>973</v>
      </c>
      <c r="F94" s="16">
        <f t="shared" si="2"/>
        <v>1.1261574074074075E-2</v>
      </c>
      <c r="G94" s="18">
        <v>1.4999999999999999E-2</v>
      </c>
      <c r="H94" s="19">
        <f t="shared" si="3"/>
        <v>14.594999999999999</v>
      </c>
    </row>
    <row r="95" spans="1:8" x14ac:dyDescent="0.25">
      <c r="A95" s="14">
        <v>43803</v>
      </c>
      <c r="B95" s="15">
        <v>154829888</v>
      </c>
      <c r="C95" s="1" t="s">
        <v>16</v>
      </c>
      <c r="D95" s="16">
        <v>0.48812406030584643</v>
      </c>
      <c r="E95" s="17">
        <v>938</v>
      </c>
      <c r="F95" s="16">
        <f t="shared" si="2"/>
        <v>1.0856481481481481E-2</v>
      </c>
      <c r="G95" s="18">
        <v>3.7999999999999999E-2</v>
      </c>
      <c r="H95" s="19">
        <f t="shared" si="3"/>
        <v>35.643999999999998</v>
      </c>
    </row>
    <row r="96" spans="1:8" x14ac:dyDescent="0.25">
      <c r="A96" s="14">
        <v>43810</v>
      </c>
      <c r="B96" s="15">
        <v>155157402</v>
      </c>
      <c r="C96" s="1" t="s">
        <v>12</v>
      </c>
      <c r="D96" s="16">
        <v>0.56881166813518769</v>
      </c>
      <c r="E96" s="17">
        <v>689</v>
      </c>
      <c r="F96" s="16">
        <f t="shared" si="2"/>
        <v>7.9745370370370369E-3</v>
      </c>
      <c r="G96" s="18">
        <v>3.7999999999999999E-2</v>
      </c>
      <c r="H96" s="19">
        <f t="shared" si="3"/>
        <v>26.181999999999999</v>
      </c>
    </row>
    <row r="97" spans="1:8" x14ac:dyDescent="0.25">
      <c r="A97" s="14">
        <v>43803</v>
      </c>
      <c r="B97" s="15">
        <v>156256581</v>
      </c>
      <c r="C97" s="1" t="s">
        <v>16</v>
      </c>
      <c r="D97" s="16">
        <v>0.1120378773462728</v>
      </c>
      <c r="E97" s="17">
        <v>345</v>
      </c>
      <c r="F97" s="16">
        <f t="shared" si="2"/>
        <v>3.9930555555555552E-3</v>
      </c>
      <c r="G97" s="18">
        <v>1.4999999999999999E-2</v>
      </c>
      <c r="H97" s="19">
        <f t="shared" si="3"/>
        <v>5.1749999999999998</v>
      </c>
    </row>
    <row r="98" spans="1:8" x14ac:dyDescent="0.25">
      <c r="A98" s="14">
        <v>43803</v>
      </c>
      <c r="B98" s="15">
        <v>156256581</v>
      </c>
      <c r="C98" s="1" t="s">
        <v>16</v>
      </c>
      <c r="D98" s="16">
        <v>0.72813545185235007</v>
      </c>
      <c r="E98" s="17">
        <v>992</v>
      </c>
      <c r="F98" s="16">
        <f t="shared" si="2"/>
        <v>1.1481481481481481E-2</v>
      </c>
      <c r="G98" s="18">
        <v>2.5000000000000001E-2</v>
      </c>
      <c r="H98" s="19">
        <f t="shared" si="3"/>
        <v>24.8</v>
      </c>
    </row>
    <row r="99" spans="1:8" x14ac:dyDescent="0.25">
      <c r="A99" s="14">
        <v>43804</v>
      </c>
      <c r="B99" s="15">
        <v>154154639</v>
      </c>
      <c r="C99" s="1" t="s">
        <v>16</v>
      </c>
      <c r="D99" s="16">
        <v>0.66135522273497771</v>
      </c>
      <c r="E99" s="17">
        <v>755</v>
      </c>
      <c r="F99" s="16">
        <f t="shared" si="2"/>
        <v>8.7384259259259255E-3</v>
      </c>
      <c r="G99" s="18">
        <v>2.5000000000000001E-2</v>
      </c>
      <c r="H99" s="19">
        <f t="shared" si="3"/>
        <v>18.875</v>
      </c>
    </row>
    <row r="100" spans="1:8" x14ac:dyDescent="0.25">
      <c r="A100" s="14">
        <v>43829</v>
      </c>
      <c r="B100" s="15">
        <v>155295609</v>
      </c>
      <c r="C100" s="1" t="s">
        <v>28</v>
      </c>
      <c r="D100" s="16">
        <v>0.85996896886814278</v>
      </c>
      <c r="E100" s="17">
        <v>847</v>
      </c>
      <c r="F100" s="16">
        <f t="shared" si="2"/>
        <v>9.8032407407407408E-3</v>
      </c>
      <c r="G100" s="18">
        <v>2.5000000000000001E-2</v>
      </c>
      <c r="H100" s="19">
        <f t="shared" si="3"/>
        <v>21.175000000000001</v>
      </c>
    </row>
    <row r="101" spans="1:8" x14ac:dyDescent="0.25">
      <c r="A101" s="14">
        <v>43804</v>
      </c>
      <c r="B101" s="15">
        <v>154154639</v>
      </c>
      <c r="C101" s="1" t="s">
        <v>16</v>
      </c>
      <c r="D101" s="16">
        <v>0.95884140324155243</v>
      </c>
      <c r="E101" s="17">
        <v>823</v>
      </c>
      <c r="F101" s="16">
        <f t="shared" si="2"/>
        <v>9.525462962962963E-3</v>
      </c>
      <c r="G101" s="18">
        <v>2.5000000000000001E-2</v>
      </c>
      <c r="H101" s="19">
        <f t="shared" si="3"/>
        <v>20.575000000000003</v>
      </c>
    </row>
    <row r="102" spans="1:8" x14ac:dyDescent="0.25">
      <c r="A102" s="14">
        <v>43822</v>
      </c>
      <c r="B102" s="15">
        <v>154493714</v>
      </c>
      <c r="C102" s="1" t="s">
        <v>12</v>
      </c>
      <c r="D102" s="16">
        <v>0.89115643487360674</v>
      </c>
      <c r="E102" s="17">
        <v>765</v>
      </c>
      <c r="F102" s="16">
        <f t="shared" si="2"/>
        <v>8.8541666666666664E-3</v>
      </c>
      <c r="G102" s="18">
        <v>2.5000000000000001E-2</v>
      </c>
      <c r="H102" s="19">
        <f t="shared" si="3"/>
        <v>19.125</v>
      </c>
    </row>
    <row r="103" spans="1:8" x14ac:dyDescent="0.25">
      <c r="A103" s="14">
        <v>43805</v>
      </c>
      <c r="B103" s="15">
        <v>154906945</v>
      </c>
      <c r="C103" s="1" t="s">
        <v>16</v>
      </c>
      <c r="D103" s="16">
        <v>0.15327721432796326</v>
      </c>
      <c r="E103" s="17">
        <v>214</v>
      </c>
      <c r="F103" s="16">
        <f t="shared" si="2"/>
        <v>2.476851851851852E-3</v>
      </c>
      <c r="G103" s="18">
        <v>1.4999999999999999E-2</v>
      </c>
      <c r="H103" s="19">
        <f t="shared" si="3"/>
        <v>3.21</v>
      </c>
    </row>
    <row r="104" spans="1:8" x14ac:dyDescent="0.25">
      <c r="A104" s="14">
        <v>43805</v>
      </c>
      <c r="B104" s="15">
        <v>156959109</v>
      </c>
      <c r="C104" s="1" t="s">
        <v>12</v>
      </c>
      <c r="D104" s="16">
        <v>0.96541524545511237</v>
      </c>
      <c r="E104" s="17">
        <v>642</v>
      </c>
      <c r="F104" s="16">
        <f t="shared" si="2"/>
        <v>7.4305555555555557E-3</v>
      </c>
      <c r="G104" s="18">
        <v>2.5000000000000001E-2</v>
      </c>
      <c r="H104" s="19">
        <f t="shared" si="3"/>
        <v>16.05</v>
      </c>
    </row>
    <row r="105" spans="1:8" x14ac:dyDescent="0.25">
      <c r="A105" s="14">
        <v>43824</v>
      </c>
      <c r="B105" s="15">
        <v>154547414</v>
      </c>
      <c r="C105" s="1" t="s">
        <v>16</v>
      </c>
      <c r="D105" s="16">
        <v>0.29002925844283534</v>
      </c>
      <c r="E105" s="17">
        <v>140</v>
      </c>
      <c r="F105" s="16">
        <f t="shared" si="2"/>
        <v>1.6203703703703703E-3</v>
      </c>
      <c r="G105" s="18">
        <v>1.4999999999999999E-2</v>
      </c>
      <c r="H105" s="19">
        <f t="shared" si="3"/>
        <v>2.1</v>
      </c>
    </row>
    <row r="106" spans="1:8" x14ac:dyDescent="0.25">
      <c r="A106" s="14">
        <v>43817</v>
      </c>
      <c r="B106" s="15">
        <v>154034901</v>
      </c>
      <c r="C106" s="1" t="s">
        <v>12</v>
      </c>
      <c r="D106" s="16">
        <v>0.94226702003949614</v>
      </c>
      <c r="E106" s="17">
        <v>943</v>
      </c>
      <c r="F106" s="16">
        <f t="shared" si="2"/>
        <v>1.0914351851851852E-2</v>
      </c>
      <c r="G106" s="18">
        <v>2.5000000000000001E-2</v>
      </c>
      <c r="H106" s="19">
        <f t="shared" si="3"/>
        <v>23.575000000000003</v>
      </c>
    </row>
    <row r="107" spans="1:8" x14ac:dyDescent="0.25">
      <c r="A107" s="14">
        <v>43805</v>
      </c>
      <c r="B107" s="15">
        <v>154906945</v>
      </c>
      <c r="C107" s="1" t="s">
        <v>16</v>
      </c>
      <c r="D107" s="16">
        <v>0.42210848602778417</v>
      </c>
      <c r="E107" s="17">
        <v>807</v>
      </c>
      <c r="F107" s="16">
        <f t="shared" si="2"/>
        <v>9.3402777777777772E-3</v>
      </c>
      <c r="G107" s="18">
        <v>3.7999999999999999E-2</v>
      </c>
      <c r="H107" s="19">
        <f t="shared" si="3"/>
        <v>30.666</v>
      </c>
    </row>
    <row r="108" spans="1:8" x14ac:dyDescent="0.25">
      <c r="A108" s="14">
        <v>43821</v>
      </c>
      <c r="B108" s="15">
        <v>154034901</v>
      </c>
      <c r="C108" s="1" t="s">
        <v>12</v>
      </c>
      <c r="D108" s="16">
        <v>0.67596117396435262</v>
      </c>
      <c r="E108" s="17">
        <v>406</v>
      </c>
      <c r="F108" s="16">
        <f t="shared" si="2"/>
        <v>4.6990740740740743E-3</v>
      </c>
      <c r="G108" s="18">
        <v>2.5000000000000001E-2</v>
      </c>
      <c r="H108" s="19">
        <f t="shared" si="3"/>
        <v>10.15</v>
      </c>
    </row>
    <row r="109" spans="1:8" x14ac:dyDescent="0.25">
      <c r="A109" s="14">
        <v>43806</v>
      </c>
      <c r="B109" s="15">
        <v>155073092</v>
      </c>
      <c r="C109" s="1" t="s">
        <v>28</v>
      </c>
      <c r="D109" s="16">
        <v>0.40444705504893375</v>
      </c>
      <c r="E109" s="17">
        <v>922</v>
      </c>
      <c r="F109" s="16">
        <f t="shared" si="2"/>
        <v>1.0671296296296297E-2</v>
      </c>
      <c r="G109" s="18">
        <v>3.7999999999999999E-2</v>
      </c>
      <c r="H109" s="19">
        <f t="shared" si="3"/>
        <v>35.036000000000001</v>
      </c>
    </row>
    <row r="110" spans="1:8" x14ac:dyDescent="0.25">
      <c r="A110" s="14">
        <v>43806</v>
      </c>
      <c r="B110" s="15">
        <v>155073092</v>
      </c>
      <c r="C110" s="1" t="s">
        <v>28</v>
      </c>
      <c r="D110" s="16">
        <v>0.54862909435412754</v>
      </c>
      <c r="E110" s="17">
        <v>191</v>
      </c>
      <c r="F110" s="16">
        <f t="shared" si="2"/>
        <v>2.2106481481481482E-3</v>
      </c>
      <c r="G110" s="18">
        <v>3.7999999999999999E-2</v>
      </c>
      <c r="H110" s="19">
        <f t="shared" si="3"/>
        <v>7.258</v>
      </c>
    </row>
    <row r="111" spans="1:8" x14ac:dyDescent="0.25">
      <c r="A111" s="14">
        <v>43809</v>
      </c>
      <c r="B111" s="15">
        <v>156681533</v>
      </c>
      <c r="C111" s="1" t="s">
        <v>12</v>
      </c>
      <c r="D111" s="16">
        <v>0.69653213329071417</v>
      </c>
      <c r="E111" s="17">
        <v>823</v>
      </c>
      <c r="F111" s="16">
        <f t="shared" si="2"/>
        <v>9.525462962962963E-3</v>
      </c>
      <c r="G111" s="18">
        <v>2.5000000000000001E-2</v>
      </c>
      <c r="H111" s="19">
        <f t="shared" si="3"/>
        <v>20.575000000000003</v>
      </c>
    </row>
    <row r="112" spans="1:8" x14ac:dyDescent="0.25">
      <c r="A112" s="14">
        <v>43806</v>
      </c>
      <c r="B112" s="15">
        <v>155469155</v>
      </c>
      <c r="C112" s="1" t="s">
        <v>16</v>
      </c>
      <c r="D112" s="16">
        <v>0.67995029404804064</v>
      </c>
      <c r="E112" s="17">
        <v>532</v>
      </c>
      <c r="F112" s="16">
        <f t="shared" si="2"/>
        <v>6.1574074074074074E-3</v>
      </c>
      <c r="G112" s="18">
        <v>2.5000000000000001E-2</v>
      </c>
      <c r="H112" s="19">
        <f t="shared" si="3"/>
        <v>13.3</v>
      </c>
    </row>
    <row r="113" spans="1:8" x14ac:dyDescent="0.25">
      <c r="A113" s="14">
        <v>43809</v>
      </c>
      <c r="B113" s="15">
        <v>154305381</v>
      </c>
      <c r="C113" s="1" t="s">
        <v>12</v>
      </c>
      <c r="D113" s="16">
        <v>0.40291702951645392</v>
      </c>
      <c r="E113" s="17">
        <v>260</v>
      </c>
      <c r="F113" s="16">
        <f t="shared" si="2"/>
        <v>3.0092592592592593E-3</v>
      </c>
      <c r="G113" s="18">
        <v>3.7999999999999999E-2</v>
      </c>
      <c r="H113" s="19">
        <f t="shared" si="3"/>
        <v>9.879999999999999</v>
      </c>
    </row>
    <row r="114" spans="1:8" x14ac:dyDescent="0.25">
      <c r="A114" s="14">
        <v>43806</v>
      </c>
      <c r="B114" s="15">
        <v>155469155</v>
      </c>
      <c r="C114" s="1" t="s">
        <v>16</v>
      </c>
      <c r="D114" s="16">
        <v>3.5626517021880577E-2</v>
      </c>
      <c r="E114" s="17">
        <v>529</v>
      </c>
      <c r="F114" s="16">
        <f t="shared" si="2"/>
        <v>6.122685185185185E-3</v>
      </c>
      <c r="G114" s="18">
        <v>1.4999999999999999E-2</v>
      </c>
      <c r="H114" s="19">
        <f t="shared" si="3"/>
        <v>7.9349999999999996</v>
      </c>
    </row>
    <row r="115" spans="1:8" x14ac:dyDescent="0.25">
      <c r="A115" s="14">
        <v>43809</v>
      </c>
      <c r="B115" s="15">
        <v>156932835</v>
      </c>
      <c r="C115" s="1" t="s">
        <v>12</v>
      </c>
      <c r="D115" s="16">
        <v>0.67883414642527251</v>
      </c>
      <c r="E115" s="17">
        <v>879</v>
      </c>
      <c r="F115" s="16">
        <f t="shared" si="2"/>
        <v>1.0173611111111111E-2</v>
      </c>
      <c r="G115" s="18">
        <v>2.5000000000000001E-2</v>
      </c>
      <c r="H115" s="19">
        <f t="shared" si="3"/>
        <v>21.975000000000001</v>
      </c>
    </row>
    <row r="116" spans="1:8" x14ac:dyDescent="0.25">
      <c r="A116" s="14">
        <v>43813</v>
      </c>
      <c r="B116" s="15">
        <v>156986994</v>
      </c>
      <c r="C116" s="1" t="s">
        <v>16</v>
      </c>
      <c r="D116" s="16">
        <v>0.61276089301791203</v>
      </c>
      <c r="E116" s="17">
        <v>704</v>
      </c>
      <c r="F116" s="16">
        <f t="shared" si="2"/>
        <v>8.1481481481481474E-3</v>
      </c>
      <c r="G116" s="18">
        <v>2.5000000000000001E-2</v>
      </c>
      <c r="H116" s="19">
        <f t="shared" si="3"/>
        <v>17.600000000000001</v>
      </c>
    </row>
    <row r="117" spans="1:8" x14ac:dyDescent="0.25">
      <c r="A117" s="14">
        <v>43829</v>
      </c>
      <c r="B117" s="15">
        <v>155625390</v>
      </c>
      <c r="C117" s="1" t="s">
        <v>16</v>
      </c>
      <c r="D117" s="16">
        <v>0.79062879751633275</v>
      </c>
      <c r="E117" s="17">
        <v>975</v>
      </c>
      <c r="F117" s="16">
        <f t="shared" si="2"/>
        <v>1.1284722222222222E-2</v>
      </c>
      <c r="G117" s="18">
        <v>2.5000000000000001E-2</v>
      </c>
      <c r="H117" s="19">
        <f t="shared" si="3"/>
        <v>24.375</v>
      </c>
    </row>
    <row r="118" spans="1:8" x14ac:dyDescent="0.25">
      <c r="A118" s="14">
        <v>43815</v>
      </c>
      <c r="B118" s="15">
        <v>156800410</v>
      </c>
      <c r="C118" s="1" t="s">
        <v>16</v>
      </c>
      <c r="D118" s="16">
        <v>0.46955149300998456</v>
      </c>
      <c r="E118" s="17">
        <v>405</v>
      </c>
      <c r="F118" s="16">
        <f t="shared" si="2"/>
        <v>4.6874999999999998E-3</v>
      </c>
      <c r="G118" s="18">
        <v>3.7999999999999999E-2</v>
      </c>
      <c r="H118" s="19">
        <f t="shared" si="3"/>
        <v>15.389999999999999</v>
      </c>
    </row>
    <row r="119" spans="1:8" x14ac:dyDescent="0.25">
      <c r="A119" s="14">
        <v>43808</v>
      </c>
      <c r="B119" s="15">
        <v>156290879</v>
      </c>
      <c r="C119" s="1" t="s">
        <v>28</v>
      </c>
      <c r="D119" s="16">
        <v>8.0929548118354844E-2</v>
      </c>
      <c r="E119" s="17">
        <v>404</v>
      </c>
      <c r="F119" s="16">
        <f t="shared" si="2"/>
        <v>4.6759259259259263E-3</v>
      </c>
      <c r="G119" s="18">
        <v>1.4999999999999999E-2</v>
      </c>
      <c r="H119" s="19">
        <f t="shared" si="3"/>
        <v>6.06</v>
      </c>
    </row>
    <row r="120" spans="1:8" x14ac:dyDescent="0.25">
      <c r="A120" s="14">
        <v>43813</v>
      </c>
      <c r="B120" s="15">
        <v>156880085</v>
      </c>
      <c r="C120" s="1" t="s">
        <v>12</v>
      </c>
      <c r="D120" s="16">
        <v>0.3920008628653664</v>
      </c>
      <c r="E120" s="17">
        <v>596</v>
      </c>
      <c r="F120" s="16">
        <f t="shared" si="2"/>
        <v>6.898148148148148E-3</v>
      </c>
      <c r="G120" s="18">
        <v>3.7999999999999999E-2</v>
      </c>
      <c r="H120" s="19">
        <f t="shared" si="3"/>
        <v>22.648</v>
      </c>
    </row>
    <row r="121" spans="1:8" x14ac:dyDescent="0.25">
      <c r="A121" s="14">
        <v>43805</v>
      </c>
      <c r="B121" s="15">
        <v>156240201</v>
      </c>
      <c r="C121" s="1" t="s">
        <v>16</v>
      </c>
      <c r="D121" s="16">
        <v>0.92818171018182605</v>
      </c>
      <c r="E121" s="17">
        <v>827</v>
      </c>
      <c r="F121" s="16">
        <f t="shared" si="2"/>
        <v>9.571759259259259E-3</v>
      </c>
      <c r="G121" s="18">
        <v>2.5000000000000001E-2</v>
      </c>
      <c r="H121" s="19">
        <f t="shared" si="3"/>
        <v>20.675000000000001</v>
      </c>
    </row>
    <row r="122" spans="1:8" x14ac:dyDescent="0.25">
      <c r="A122" s="14">
        <v>43827</v>
      </c>
      <c r="B122" s="15">
        <v>155371026</v>
      </c>
      <c r="C122" s="1" t="s">
        <v>12</v>
      </c>
      <c r="D122" s="16">
        <v>0.63257772284667202</v>
      </c>
      <c r="E122" s="17">
        <v>525</v>
      </c>
      <c r="F122" s="16">
        <f t="shared" si="2"/>
        <v>6.076388888888889E-3</v>
      </c>
      <c r="G122" s="18">
        <v>2.5000000000000001E-2</v>
      </c>
      <c r="H122" s="19">
        <f t="shared" si="3"/>
        <v>13.125</v>
      </c>
    </row>
    <row r="123" spans="1:8" x14ac:dyDescent="0.25">
      <c r="A123" s="14">
        <v>43817</v>
      </c>
      <c r="B123" s="15">
        <v>155690913</v>
      </c>
      <c r="C123" s="1" t="s">
        <v>12</v>
      </c>
      <c r="D123" s="16">
        <v>0.32458459415174901</v>
      </c>
      <c r="E123" s="17">
        <v>469</v>
      </c>
      <c r="F123" s="16">
        <f t="shared" si="2"/>
        <v>5.4282407407407404E-3</v>
      </c>
      <c r="G123" s="18">
        <v>1.4999999999999999E-2</v>
      </c>
      <c r="H123" s="19">
        <f t="shared" si="3"/>
        <v>7.0350000000000001</v>
      </c>
    </row>
    <row r="124" spans="1:8" x14ac:dyDescent="0.25">
      <c r="A124" s="14">
        <v>43821</v>
      </c>
      <c r="B124" s="15">
        <v>156662560</v>
      </c>
      <c r="C124" s="1" t="s">
        <v>28</v>
      </c>
      <c r="D124" s="16">
        <v>0.32708195929156259</v>
      </c>
      <c r="E124" s="17">
        <v>179</v>
      </c>
      <c r="F124" s="16">
        <f t="shared" si="2"/>
        <v>2.0717592592592593E-3</v>
      </c>
      <c r="G124" s="18">
        <v>1.4999999999999999E-2</v>
      </c>
      <c r="H124" s="19">
        <f t="shared" si="3"/>
        <v>2.6850000000000001</v>
      </c>
    </row>
    <row r="125" spans="1:8" x14ac:dyDescent="0.25">
      <c r="A125" s="14">
        <v>43822</v>
      </c>
      <c r="B125" s="15">
        <v>156196844</v>
      </c>
      <c r="C125" s="1" t="s">
        <v>12</v>
      </c>
      <c r="D125" s="16">
        <v>0.95520569970687275</v>
      </c>
      <c r="E125" s="17">
        <v>159</v>
      </c>
      <c r="F125" s="16">
        <f t="shared" si="2"/>
        <v>1.8402777777777777E-3</v>
      </c>
      <c r="G125" s="18">
        <v>2.5000000000000001E-2</v>
      </c>
      <c r="H125" s="19">
        <f t="shared" si="3"/>
        <v>3.9750000000000001</v>
      </c>
    </row>
    <row r="126" spans="1:8" x14ac:dyDescent="0.25">
      <c r="A126" s="14">
        <v>43810</v>
      </c>
      <c r="B126" s="15">
        <v>156121080</v>
      </c>
      <c r="C126" s="1" t="s">
        <v>16</v>
      </c>
      <c r="D126" s="16">
        <v>0.54718460206309938</v>
      </c>
      <c r="E126" s="17">
        <v>886</v>
      </c>
      <c r="F126" s="16">
        <f t="shared" si="2"/>
        <v>1.0254629629629629E-2</v>
      </c>
      <c r="G126" s="18">
        <v>3.7999999999999999E-2</v>
      </c>
      <c r="H126" s="19">
        <f t="shared" si="3"/>
        <v>33.667999999999999</v>
      </c>
    </row>
    <row r="127" spans="1:8" x14ac:dyDescent="0.25">
      <c r="A127" s="14">
        <v>43803</v>
      </c>
      <c r="B127" s="15">
        <v>155430469</v>
      </c>
      <c r="C127" s="1" t="s">
        <v>28</v>
      </c>
      <c r="D127" s="16">
        <v>0.36436409628059074</v>
      </c>
      <c r="E127" s="17">
        <v>565</v>
      </c>
      <c r="F127" s="16">
        <f t="shared" si="2"/>
        <v>6.5393518518518517E-3</v>
      </c>
      <c r="G127" s="18">
        <v>3.7999999999999999E-2</v>
      </c>
      <c r="H127" s="19">
        <f t="shared" si="3"/>
        <v>21.47</v>
      </c>
    </row>
    <row r="128" spans="1:8" x14ac:dyDescent="0.25">
      <c r="A128" s="14">
        <v>43824</v>
      </c>
      <c r="B128" s="15">
        <v>154557926</v>
      </c>
      <c r="C128" s="1" t="s">
        <v>16</v>
      </c>
      <c r="D128" s="16">
        <v>0.50113828329774512</v>
      </c>
      <c r="E128" s="17">
        <v>201</v>
      </c>
      <c r="F128" s="16">
        <f t="shared" si="2"/>
        <v>2.3263888888888887E-3</v>
      </c>
      <c r="G128" s="18">
        <v>3.7999999999999999E-2</v>
      </c>
      <c r="H128" s="19">
        <f t="shared" si="3"/>
        <v>7.6379999999999999</v>
      </c>
    </row>
    <row r="129" spans="1:8" x14ac:dyDescent="0.25">
      <c r="A129" s="14">
        <v>43823</v>
      </c>
      <c r="B129" s="15">
        <v>154547414</v>
      </c>
      <c r="C129" s="1" t="s">
        <v>16</v>
      </c>
      <c r="D129" s="16">
        <v>0.91249873151154148</v>
      </c>
      <c r="E129" s="17">
        <v>673</v>
      </c>
      <c r="F129" s="16">
        <f t="shared" si="2"/>
        <v>7.789351851851852E-3</v>
      </c>
      <c r="G129" s="18">
        <v>2.5000000000000001E-2</v>
      </c>
      <c r="H129" s="19">
        <f t="shared" si="3"/>
        <v>16.824999999999999</v>
      </c>
    </row>
    <row r="130" spans="1:8" x14ac:dyDescent="0.25">
      <c r="A130" s="14">
        <v>43811</v>
      </c>
      <c r="B130" s="15">
        <v>154918343</v>
      </c>
      <c r="C130" s="1" t="s">
        <v>16</v>
      </c>
      <c r="D130" s="16">
        <v>0.26837920495387535</v>
      </c>
      <c r="E130" s="17">
        <v>822</v>
      </c>
      <c r="F130" s="16">
        <f t="shared" ref="F130:F193" si="4">E130/86400</f>
        <v>9.5138888888888894E-3</v>
      </c>
      <c r="G130" s="18">
        <v>1.4999999999999999E-2</v>
      </c>
      <c r="H130" s="19">
        <f t="shared" ref="H130:H193" si="5">E130*G130</f>
        <v>12.33</v>
      </c>
    </row>
    <row r="131" spans="1:8" x14ac:dyDescent="0.25">
      <c r="A131" s="14">
        <v>43821</v>
      </c>
      <c r="B131" s="15">
        <v>155599276</v>
      </c>
      <c r="C131" s="1" t="s">
        <v>16</v>
      </c>
      <c r="D131" s="16">
        <v>0.73867884487355884</v>
      </c>
      <c r="E131" s="17">
        <v>450</v>
      </c>
      <c r="F131" s="16">
        <f t="shared" si="4"/>
        <v>5.208333333333333E-3</v>
      </c>
      <c r="G131" s="18">
        <v>2.5000000000000001E-2</v>
      </c>
      <c r="H131" s="19">
        <f t="shared" si="5"/>
        <v>11.25</v>
      </c>
    </row>
    <row r="132" spans="1:8" x14ac:dyDescent="0.25">
      <c r="A132" s="14">
        <v>43813</v>
      </c>
      <c r="B132" s="15">
        <v>154906945</v>
      </c>
      <c r="C132" s="1" t="s">
        <v>16</v>
      </c>
      <c r="D132" s="16">
        <v>0.9856356220803657</v>
      </c>
      <c r="E132" s="17">
        <v>120</v>
      </c>
      <c r="F132" s="16">
        <f t="shared" si="4"/>
        <v>1.3888888888888889E-3</v>
      </c>
      <c r="G132" s="18">
        <v>2.5000000000000001E-2</v>
      </c>
      <c r="H132" s="19">
        <f t="shared" si="5"/>
        <v>3</v>
      </c>
    </row>
    <row r="133" spans="1:8" x14ac:dyDescent="0.25">
      <c r="A133" s="14">
        <v>43813</v>
      </c>
      <c r="B133" s="15">
        <v>154242060</v>
      </c>
      <c r="C133" s="1" t="s">
        <v>16</v>
      </c>
      <c r="D133" s="16">
        <v>9.2203950210974384E-2</v>
      </c>
      <c r="E133" s="17">
        <v>112</v>
      </c>
      <c r="F133" s="16">
        <f t="shared" si="4"/>
        <v>1.2962962962962963E-3</v>
      </c>
      <c r="G133" s="18">
        <v>1.4999999999999999E-2</v>
      </c>
      <c r="H133" s="19">
        <f t="shared" si="5"/>
        <v>1.68</v>
      </c>
    </row>
    <row r="134" spans="1:8" x14ac:dyDescent="0.25">
      <c r="A134" s="14">
        <v>43824</v>
      </c>
      <c r="B134" s="15">
        <v>156038733</v>
      </c>
      <c r="C134" s="1" t="s">
        <v>12</v>
      </c>
      <c r="D134" s="16">
        <v>0.42023633465413157</v>
      </c>
      <c r="E134" s="17">
        <v>823</v>
      </c>
      <c r="F134" s="16">
        <f t="shared" si="4"/>
        <v>9.525462962962963E-3</v>
      </c>
      <c r="G134" s="18">
        <v>3.7999999999999999E-2</v>
      </c>
      <c r="H134" s="19">
        <f t="shared" si="5"/>
        <v>31.274000000000001</v>
      </c>
    </row>
    <row r="135" spans="1:8" x14ac:dyDescent="0.25">
      <c r="A135" s="14">
        <v>43821</v>
      </c>
      <c r="B135" s="15">
        <v>155295609</v>
      </c>
      <c r="C135" s="1" t="s">
        <v>28</v>
      </c>
      <c r="D135" s="16">
        <v>0.50274206900829144</v>
      </c>
      <c r="E135" s="17">
        <v>642</v>
      </c>
      <c r="F135" s="16">
        <f t="shared" si="4"/>
        <v>7.4305555555555557E-3</v>
      </c>
      <c r="G135" s="18">
        <v>3.7999999999999999E-2</v>
      </c>
      <c r="H135" s="19">
        <f t="shared" si="5"/>
        <v>24.396000000000001</v>
      </c>
    </row>
    <row r="136" spans="1:8" x14ac:dyDescent="0.25">
      <c r="A136" s="14">
        <v>43813</v>
      </c>
      <c r="B136" s="15">
        <v>154305381</v>
      </c>
      <c r="C136" s="1" t="s">
        <v>12</v>
      </c>
      <c r="D136" s="16">
        <v>0.8466041901277308</v>
      </c>
      <c r="E136" s="17">
        <v>640</v>
      </c>
      <c r="F136" s="16">
        <f t="shared" si="4"/>
        <v>7.4074074074074077E-3</v>
      </c>
      <c r="G136" s="18">
        <v>2.5000000000000001E-2</v>
      </c>
      <c r="H136" s="19">
        <f t="shared" si="5"/>
        <v>16</v>
      </c>
    </row>
    <row r="137" spans="1:8" x14ac:dyDescent="0.25">
      <c r="A137" s="14">
        <v>43801</v>
      </c>
      <c r="B137" s="15">
        <v>156623288</v>
      </c>
      <c r="C137" s="1" t="s">
        <v>12</v>
      </c>
      <c r="D137" s="16">
        <v>0.61075652781187828</v>
      </c>
      <c r="E137" s="17">
        <v>947</v>
      </c>
      <c r="F137" s="16">
        <f t="shared" si="4"/>
        <v>1.0960648148148148E-2</v>
      </c>
      <c r="G137" s="18">
        <v>2.5000000000000001E-2</v>
      </c>
      <c r="H137" s="19">
        <f t="shared" si="5"/>
        <v>23.675000000000001</v>
      </c>
    </row>
    <row r="138" spans="1:8" x14ac:dyDescent="0.25">
      <c r="A138" s="14">
        <v>43806</v>
      </c>
      <c r="B138" s="15">
        <v>155621192</v>
      </c>
      <c r="C138" s="1" t="s">
        <v>16</v>
      </c>
      <c r="D138" s="16">
        <v>0.1864727220661796</v>
      </c>
      <c r="E138" s="17">
        <v>301</v>
      </c>
      <c r="F138" s="16">
        <f t="shared" si="4"/>
        <v>3.4837962962962965E-3</v>
      </c>
      <c r="G138" s="18">
        <v>1.4999999999999999E-2</v>
      </c>
      <c r="H138" s="19">
        <f t="shared" si="5"/>
        <v>4.5149999999999997</v>
      </c>
    </row>
    <row r="139" spans="1:8" x14ac:dyDescent="0.25">
      <c r="A139" s="14">
        <v>43812</v>
      </c>
      <c r="B139" s="15">
        <v>156349550</v>
      </c>
      <c r="C139" s="1" t="s">
        <v>16</v>
      </c>
      <c r="D139" s="16">
        <v>0.34130275355381368</v>
      </c>
      <c r="E139" s="17">
        <v>857</v>
      </c>
      <c r="F139" s="16">
        <f t="shared" si="4"/>
        <v>9.9189814814814817E-3</v>
      </c>
      <c r="G139" s="18">
        <v>3.7999999999999999E-2</v>
      </c>
      <c r="H139" s="19">
        <f t="shared" si="5"/>
        <v>32.566000000000003</v>
      </c>
    </row>
    <row r="140" spans="1:8" x14ac:dyDescent="0.25">
      <c r="A140" s="14">
        <v>43820</v>
      </c>
      <c r="B140" s="15">
        <v>155624585</v>
      </c>
      <c r="C140" s="1" t="s">
        <v>16</v>
      </c>
      <c r="D140" s="16">
        <v>0.83395064488737936</v>
      </c>
      <c r="E140" s="17">
        <v>819</v>
      </c>
      <c r="F140" s="16">
        <f t="shared" si="4"/>
        <v>9.479166666666667E-3</v>
      </c>
      <c r="G140" s="18">
        <v>2.5000000000000001E-2</v>
      </c>
      <c r="H140" s="19">
        <f t="shared" si="5"/>
        <v>20.475000000000001</v>
      </c>
    </row>
    <row r="141" spans="1:8" x14ac:dyDescent="0.25">
      <c r="A141" s="14">
        <v>43830</v>
      </c>
      <c r="B141" s="15">
        <v>154651053</v>
      </c>
      <c r="C141" s="1" t="s">
        <v>28</v>
      </c>
      <c r="D141" s="16">
        <v>0.63660507432625435</v>
      </c>
      <c r="E141" s="17">
        <v>134</v>
      </c>
      <c r="F141" s="16">
        <f t="shared" si="4"/>
        <v>1.5509259259259259E-3</v>
      </c>
      <c r="G141" s="18">
        <v>2.5000000000000001E-2</v>
      </c>
      <c r="H141" s="19">
        <f t="shared" si="5"/>
        <v>3.35</v>
      </c>
    </row>
    <row r="142" spans="1:8" x14ac:dyDescent="0.25">
      <c r="A142" s="14">
        <v>43826</v>
      </c>
      <c r="B142" s="15">
        <v>155691212</v>
      </c>
      <c r="C142" s="1" t="s">
        <v>12</v>
      </c>
      <c r="D142" s="16">
        <v>0.69500500362017037</v>
      </c>
      <c r="E142" s="17">
        <v>960</v>
      </c>
      <c r="F142" s="16">
        <f t="shared" si="4"/>
        <v>1.1111111111111112E-2</v>
      </c>
      <c r="G142" s="18">
        <v>2.5000000000000001E-2</v>
      </c>
      <c r="H142" s="19">
        <f t="shared" si="5"/>
        <v>24</v>
      </c>
    </row>
    <row r="143" spans="1:8" x14ac:dyDescent="0.25">
      <c r="A143" s="14">
        <v>43827</v>
      </c>
      <c r="B143" s="15">
        <v>154554935</v>
      </c>
      <c r="C143" s="1" t="s">
        <v>12</v>
      </c>
      <c r="D143" s="16">
        <v>0.21388133976266754</v>
      </c>
      <c r="E143" s="17">
        <v>456</v>
      </c>
      <c r="F143" s="16">
        <f t="shared" si="4"/>
        <v>5.2777777777777779E-3</v>
      </c>
      <c r="G143" s="18">
        <v>1.4999999999999999E-2</v>
      </c>
      <c r="H143" s="19">
        <f t="shared" si="5"/>
        <v>6.84</v>
      </c>
    </row>
    <row r="144" spans="1:8" x14ac:dyDescent="0.25">
      <c r="A144" s="14">
        <v>43817</v>
      </c>
      <c r="B144" s="15">
        <v>156233327</v>
      </c>
      <c r="C144" s="1" t="s">
        <v>16</v>
      </c>
      <c r="D144" s="16">
        <v>0.68570177035275681</v>
      </c>
      <c r="E144" s="17">
        <v>705</v>
      </c>
      <c r="F144" s="16">
        <f t="shared" si="4"/>
        <v>8.1597222222222227E-3</v>
      </c>
      <c r="G144" s="18">
        <v>2.5000000000000001E-2</v>
      </c>
      <c r="H144" s="19">
        <f t="shared" si="5"/>
        <v>17.625</v>
      </c>
    </row>
    <row r="145" spans="1:8" x14ac:dyDescent="0.25">
      <c r="A145" s="14">
        <v>43809</v>
      </c>
      <c r="B145" s="15">
        <v>155936941</v>
      </c>
      <c r="C145" s="1" t="s">
        <v>28</v>
      </c>
      <c r="D145" s="16">
        <v>0.94948296790649001</v>
      </c>
      <c r="E145" s="17">
        <v>326</v>
      </c>
      <c r="F145" s="16">
        <f t="shared" si="4"/>
        <v>3.7731481481481483E-3</v>
      </c>
      <c r="G145" s="18">
        <v>2.5000000000000001E-2</v>
      </c>
      <c r="H145" s="19">
        <f t="shared" si="5"/>
        <v>8.15</v>
      </c>
    </row>
    <row r="146" spans="1:8" x14ac:dyDescent="0.25">
      <c r="A146" s="14">
        <v>43819</v>
      </c>
      <c r="B146" s="15">
        <v>156690979</v>
      </c>
      <c r="C146" s="1" t="s">
        <v>28</v>
      </c>
      <c r="D146" s="16">
        <v>0.39681823291134855</v>
      </c>
      <c r="E146" s="17">
        <v>159</v>
      </c>
      <c r="F146" s="16">
        <f t="shared" si="4"/>
        <v>1.8402777777777777E-3</v>
      </c>
      <c r="G146" s="18">
        <v>3.7999999999999999E-2</v>
      </c>
      <c r="H146" s="19">
        <f t="shared" si="5"/>
        <v>6.0419999999999998</v>
      </c>
    </row>
    <row r="147" spans="1:8" x14ac:dyDescent="0.25">
      <c r="A147" s="14">
        <v>43806</v>
      </c>
      <c r="B147" s="15">
        <v>155621192</v>
      </c>
      <c r="C147" s="1" t="s">
        <v>16</v>
      </c>
      <c r="D147" s="16">
        <v>4.0116769677056574E-2</v>
      </c>
      <c r="E147" s="17">
        <v>869</v>
      </c>
      <c r="F147" s="16">
        <f t="shared" si="4"/>
        <v>1.005787037037037E-2</v>
      </c>
      <c r="G147" s="18">
        <v>1.4999999999999999E-2</v>
      </c>
      <c r="H147" s="19">
        <f t="shared" si="5"/>
        <v>13.035</v>
      </c>
    </row>
    <row r="148" spans="1:8" x14ac:dyDescent="0.25">
      <c r="A148" s="14">
        <v>43828</v>
      </c>
      <c r="B148" s="15">
        <v>155467985</v>
      </c>
      <c r="C148" s="1" t="s">
        <v>16</v>
      </c>
      <c r="D148" s="16">
        <v>8.8099134597038886E-2</v>
      </c>
      <c r="E148" s="17">
        <v>419</v>
      </c>
      <c r="F148" s="16">
        <f t="shared" si="4"/>
        <v>4.8495370370370368E-3</v>
      </c>
      <c r="G148" s="18">
        <v>1.4999999999999999E-2</v>
      </c>
      <c r="H148" s="19">
        <f t="shared" si="5"/>
        <v>6.2850000000000001</v>
      </c>
    </row>
    <row r="149" spans="1:8" x14ac:dyDescent="0.25">
      <c r="A149" s="14">
        <v>43806</v>
      </c>
      <c r="B149" s="15">
        <v>156066871</v>
      </c>
      <c r="C149" s="1" t="s">
        <v>28</v>
      </c>
      <c r="D149" s="16">
        <v>0.1495794400515672</v>
      </c>
      <c r="E149" s="17">
        <v>182</v>
      </c>
      <c r="F149" s="16">
        <f t="shared" si="4"/>
        <v>2.1064814814814813E-3</v>
      </c>
      <c r="G149" s="18">
        <v>1.4999999999999999E-2</v>
      </c>
      <c r="H149" s="19">
        <f t="shared" si="5"/>
        <v>2.73</v>
      </c>
    </row>
    <row r="150" spans="1:8" x14ac:dyDescent="0.25">
      <c r="A150" s="14">
        <v>43808</v>
      </c>
      <c r="B150" s="15">
        <v>155639443</v>
      </c>
      <c r="C150" s="1" t="s">
        <v>12</v>
      </c>
      <c r="D150" s="16">
        <v>0.90601272899420149</v>
      </c>
      <c r="E150" s="17">
        <v>824</v>
      </c>
      <c r="F150" s="16">
        <f t="shared" si="4"/>
        <v>9.5370370370370366E-3</v>
      </c>
      <c r="G150" s="18">
        <v>2.5000000000000001E-2</v>
      </c>
      <c r="H150" s="19">
        <f t="shared" si="5"/>
        <v>20.6</v>
      </c>
    </row>
    <row r="151" spans="1:8" x14ac:dyDescent="0.25">
      <c r="A151" s="14">
        <v>43806</v>
      </c>
      <c r="B151" s="15">
        <v>156066871</v>
      </c>
      <c r="C151" s="1" t="s">
        <v>28</v>
      </c>
      <c r="D151" s="16">
        <v>7.2017477131147811E-2</v>
      </c>
      <c r="E151" s="17">
        <v>137</v>
      </c>
      <c r="F151" s="16">
        <f t="shared" si="4"/>
        <v>1.5856481481481481E-3</v>
      </c>
      <c r="G151" s="18">
        <v>1.4999999999999999E-2</v>
      </c>
      <c r="H151" s="19">
        <f t="shared" si="5"/>
        <v>2.0549999999999997</v>
      </c>
    </row>
    <row r="152" spans="1:8" x14ac:dyDescent="0.25">
      <c r="A152" s="14">
        <v>43810</v>
      </c>
      <c r="B152" s="15">
        <v>155691212</v>
      </c>
      <c r="C152" s="1" t="s">
        <v>12</v>
      </c>
      <c r="D152" s="16">
        <v>0.8223554689382927</v>
      </c>
      <c r="E152" s="17">
        <v>402</v>
      </c>
      <c r="F152" s="16">
        <f t="shared" si="4"/>
        <v>4.6527777777777774E-3</v>
      </c>
      <c r="G152" s="18">
        <v>2.5000000000000001E-2</v>
      </c>
      <c r="H152" s="19">
        <f t="shared" si="5"/>
        <v>10.050000000000001</v>
      </c>
    </row>
    <row r="153" spans="1:8" x14ac:dyDescent="0.25">
      <c r="A153" s="14">
        <v>43801</v>
      </c>
      <c r="B153" s="15">
        <v>156681533</v>
      </c>
      <c r="C153" s="1" t="s">
        <v>12</v>
      </c>
      <c r="D153" s="16">
        <v>0.85865448590415216</v>
      </c>
      <c r="E153" s="17">
        <v>375</v>
      </c>
      <c r="F153" s="16">
        <f t="shared" si="4"/>
        <v>4.340277777777778E-3</v>
      </c>
      <c r="G153" s="18">
        <v>2.5000000000000001E-2</v>
      </c>
      <c r="H153" s="19">
        <f t="shared" si="5"/>
        <v>9.375</v>
      </c>
    </row>
    <row r="154" spans="1:8" x14ac:dyDescent="0.25">
      <c r="A154" s="14">
        <v>43806</v>
      </c>
      <c r="B154" s="15">
        <v>156278061</v>
      </c>
      <c r="C154" s="1" t="s">
        <v>16</v>
      </c>
      <c r="D154" s="16">
        <v>0.84408086878232313</v>
      </c>
      <c r="E154" s="17">
        <v>401</v>
      </c>
      <c r="F154" s="16">
        <f t="shared" si="4"/>
        <v>4.6412037037037038E-3</v>
      </c>
      <c r="G154" s="18">
        <v>2.5000000000000001E-2</v>
      </c>
      <c r="H154" s="19">
        <f t="shared" si="5"/>
        <v>10.025</v>
      </c>
    </row>
    <row r="155" spans="1:8" x14ac:dyDescent="0.25">
      <c r="A155" s="14">
        <v>43827</v>
      </c>
      <c r="B155" s="15">
        <v>155637384</v>
      </c>
      <c r="C155" s="1" t="s">
        <v>16</v>
      </c>
      <c r="D155" s="16">
        <v>0.91872664959903905</v>
      </c>
      <c r="E155" s="17">
        <v>140</v>
      </c>
      <c r="F155" s="16">
        <f t="shared" si="4"/>
        <v>1.6203703703703703E-3</v>
      </c>
      <c r="G155" s="18">
        <v>2.5000000000000001E-2</v>
      </c>
      <c r="H155" s="19">
        <f t="shared" si="5"/>
        <v>3.5</v>
      </c>
    </row>
    <row r="156" spans="1:8" x14ac:dyDescent="0.25">
      <c r="A156" s="14">
        <v>43806</v>
      </c>
      <c r="B156" s="15">
        <v>156278061</v>
      </c>
      <c r="C156" s="1" t="s">
        <v>16</v>
      </c>
      <c r="D156" s="16">
        <v>0.51097326807591892</v>
      </c>
      <c r="E156" s="17">
        <v>557</v>
      </c>
      <c r="F156" s="16">
        <f t="shared" si="4"/>
        <v>6.4467592592592588E-3</v>
      </c>
      <c r="G156" s="18">
        <v>3.7999999999999999E-2</v>
      </c>
      <c r="H156" s="19">
        <f t="shared" si="5"/>
        <v>21.166</v>
      </c>
    </row>
    <row r="157" spans="1:8" x14ac:dyDescent="0.25">
      <c r="A157" s="14">
        <v>43813</v>
      </c>
      <c r="B157" s="15">
        <v>154992218</v>
      </c>
      <c r="C157" s="1" t="s">
        <v>28</v>
      </c>
      <c r="D157" s="16">
        <v>0.47371361340677642</v>
      </c>
      <c r="E157" s="17">
        <v>488</v>
      </c>
      <c r="F157" s="16">
        <f t="shared" si="4"/>
        <v>5.6481481481481478E-3</v>
      </c>
      <c r="G157" s="18">
        <v>3.7999999999999999E-2</v>
      </c>
      <c r="H157" s="19">
        <f t="shared" si="5"/>
        <v>18.544</v>
      </c>
    </row>
    <row r="158" spans="1:8" x14ac:dyDescent="0.25">
      <c r="A158" s="14">
        <v>43814</v>
      </c>
      <c r="B158" s="15">
        <v>156256581</v>
      </c>
      <c r="C158" s="1" t="s">
        <v>16</v>
      </c>
      <c r="D158" s="16">
        <v>0.18652845426308784</v>
      </c>
      <c r="E158" s="17">
        <v>908</v>
      </c>
      <c r="F158" s="16">
        <f t="shared" si="4"/>
        <v>1.050925925925926E-2</v>
      </c>
      <c r="G158" s="18">
        <v>1.4999999999999999E-2</v>
      </c>
      <c r="H158" s="19">
        <f t="shared" si="5"/>
        <v>13.62</v>
      </c>
    </row>
    <row r="159" spans="1:8" x14ac:dyDescent="0.25">
      <c r="A159" s="14">
        <v>43805</v>
      </c>
      <c r="B159" s="15">
        <v>154974869</v>
      </c>
      <c r="C159" s="1" t="s">
        <v>28</v>
      </c>
      <c r="D159" s="16">
        <v>0.49716131634895089</v>
      </c>
      <c r="E159" s="17">
        <v>783</v>
      </c>
      <c r="F159" s="16">
        <f t="shared" si="4"/>
        <v>9.0624999999999994E-3</v>
      </c>
      <c r="G159" s="18">
        <v>3.7999999999999999E-2</v>
      </c>
      <c r="H159" s="19">
        <f t="shared" si="5"/>
        <v>29.753999999999998</v>
      </c>
    </row>
    <row r="160" spans="1:8" x14ac:dyDescent="0.25">
      <c r="A160" s="14">
        <v>43806</v>
      </c>
      <c r="B160" s="15">
        <v>156456807</v>
      </c>
      <c r="C160" s="1" t="s">
        <v>12</v>
      </c>
      <c r="D160" s="16">
        <v>0.38940712051043658</v>
      </c>
      <c r="E160" s="17">
        <v>220</v>
      </c>
      <c r="F160" s="16">
        <f t="shared" si="4"/>
        <v>2.5462962962962965E-3</v>
      </c>
      <c r="G160" s="18">
        <v>3.7999999999999999E-2</v>
      </c>
      <c r="H160" s="19">
        <f t="shared" si="5"/>
        <v>8.36</v>
      </c>
    </row>
    <row r="161" spans="1:8" x14ac:dyDescent="0.25">
      <c r="A161" s="14">
        <v>43818</v>
      </c>
      <c r="B161" s="15">
        <v>156783518</v>
      </c>
      <c r="C161" s="1" t="s">
        <v>12</v>
      </c>
      <c r="D161" s="16">
        <v>0.54115655779117366</v>
      </c>
      <c r="E161" s="17">
        <v>203</v>
      </c>
      <c r="F161" s="16">
        <f t="shared" si="4"/>
        <v>2.3495370370370371E-3</v>
      </c>
      <c r="G161" s="18">
        <v>3.7999999999999999E-2</v>
      </c>
      <c r="H161" s="19">
        <f t="shared" si="5"/>
        <v>7.7139999999999995</v>
      </c>
    </row>
    <row r="162" spans="1:8" x14ac:dyDescent="0.25">
      <c r="A162" s="14">
        <v>43806</v>
      </c>
      <c r="B162" s="15">
        <v>156456807</v>
      </c>
      <c r="C162" s="1" t="s">
        <v>12</v>
      </c>
      <c r="D162" s="16">
        <v>0.29946850521332669</v>
      </c>
      <c r="E162" s="17">
        <v>467</v>
      </c>
      <c r="F162" s="16">
        <f t="shared" si="4"/>
        <v>5.4050925925925924E-3</v>
      </c>
      <c r="G162" s="18">
        <v>1.4999999999999999E-2</v>
      </c>
      <c r="H162" s="19">
        <f t="shared" si="5"/>
        <v>7.0049999999999999</v>
      </c>
    </row>
    <row r="163" spans="1:8" x14ac:dyDescent="0.25">
      <c r="A163" s="14">
        <v>43800</v>
      </c>
      <c r="B163" s="15">
        <v>155252548</v>
      </c>
      <c r="C163" s="1" t="s">
        <v>28</v>
      </c>
      <c r="D163" s="16">
        <v>0.29418753121139996</v>
      </c>
      <c r="E163" s="17">
        <v>654</v>
      </c>
      <c r="F163" s="16">
        <f t="shared" si="4"/>
        <v>7.5694444444444446E-3</v>
      </c>
      <c r="G163" s="18">
        <v>1.4999999999999999E-2</v>
      </c>
      <c r="H163" s="19">
        <f t="shared" si="5"/>
        <v>9.81</v>
      </c>
    </row>
    <row r="164" spans="1:8" x14ac:dyDescent="0.25">
      <c r="A164" s="14">
        <v>43818</v>
      </c>
      <c r="B164" s="15">
        <v>155252548</v>
      </c>
      <c r="C164" s="1" t="s">
        <v>28</v>
      </c>
      <c r="D164" s="16">
        <v>0.97905845163007477</v>
      </c>
      <c r="E164" s="17">
        <v>210</v>
      </c>
      <c r="F164" s="16">
        <f t="shared" si="4"/>
        <v>2.4305555555555556E-3</v>
      </c>
      <c r="G164" s="18">
        <v>2.5000000000000001E-2</v>
      </c>
      <c r="H164" s="19">
        <f t="shared" si="5"/>
        <v>5.25</v>
      </c>
    </row>
    <row r="165" spans="1:8" x14ac:dyDescent="0.25">
      <c r="A165" s="14">
        <v>43808</v>
      </c>
      <c r="B165" s="15">
        <v>154693917</v>
      </c>
      <c r="C165" s="1" t="s">
        <v>28</v>
      </c>
      <c r="D165" s="16">
        <v>6.9761858269712484E-2</v>
      </c>
      <c r="E165" s="17">
        <v>153</v>
      </c>
      <c r="F165" s="16">
        <f t="shared" si="4"/>
        <v>1.7708333333333332E-3</v>
      </c>
      <c r="G165" s="18">
        <v>1.4999999999999999E-2</v>
      </c>
      <c r="H165" s="19">
        <f t="shared" si="5"/>
        <v>2.2949999999999999</v>
      </c>
    </row>
    <row r="166" spans="1:8" x14ac:dyDescent="0.25">
      <c r="A166" s="14">
        <v>43825</v>
      </c>
      <c r="B166" s="15">
        <v>154992218</v>
      </c>
      <c r="C166" s="1" t="s">
        <v>28</v>
      </c>
      <c r="D166" s="16">
        <v>0.54896516234369519</v>
      </c>
      <c r="E166" s="17">
        <v>466</v>
      </c>
      <c r="F166" s="16">
        <f t="shared" si="4"/>
        <v>5.3935185185185188E-3</v>
      </c>
      <c r="G166" s="18">
        <v>3.7999999999999999E-2</v>
      </c>
      <c r="H166" s="19">
        <f t="shared" si="5"/>
        <v>17.707999999999998</v>
      </c>
    </row>
    <row r="167" spans="1:8" x14ac:dyDescent="0.25">
      <c r="A167" s="14">
        <v>43824</v>
      </c>
      <c r="B167" s="15">
        <v>154034901</v>
      </c>
      <c r="C167" s="1" t="s">
        <v>12</v>
      </c>
      <c r="D167" s="16">
        <v>0.67247438305229157</v>
      </c>
      <c r="E167" s="17">
        <v>777</v>
      </c>
      <c r="F167" s="16">
        <f t="shared" si="4"/>
        <v>8.9930555555555562E-3</v>
      </c>
      <c r="G167" s="18">
        <v>2.5000000000000001E-2</v>
      </c>
      <c r="H167" s="19">
        <f t="shared" si="5"/>
        <v>19.425000000000001</v>
      </c>
    </row>
    <row r="168" spans="1:8" x14ac:dyDescent="0.25">
      <c r="A168" s="14">
        <v>43818</v>
      </c>
      <c r="B168" s="15">
        <v>156105128</v>
      </c>
      <c r="C168" s="1" t="s">
        <v>16</v>
      </c>
      <c r="D168" s="16">
        <v>3.1266794424257061E-2</v>
      </c>
      <c r="E168" s="17">
        <v>260</v>
      </c>
      <c r="F168" s="16">
        <f t="shared" si="4"/>
        <v>3.0092592592592593E-3</v>
      </c>
      <c r="G168" s="18">
        <v>1.4999999999999999E-2</v>
      </c>
      <c r="H168" s="19">
        <f t="shared" si="5"/>
        <v>3.9</v>
      </c>
    </row>
    <row r="169" spans="1:8" x14ac:dyDescent="0.25">
      <c r="A169" s="14">
        <v>43806</v>
      </c>
      <c r="B169" s="15">
        <v>156232564</v>
      </c>
      <c r="C169" s="1" t="s">
        <v>28</v>
      </c>
      <c r="D169" s="16">
        <v>0.77081944424196847</v>
      </c>
      <c r="E169" s="17">
        <v>553</v>
      </c>
      <c r="F169" s="16">
        <f t="shared" si="4"/>
        <v>6.4004629629629628E-3</v>
      </c>
      <c r="G169" s="18">
        <v>2.5000000000000001E-2</v>
      </c>
      <c r="H169" s="19">
        <f t="shared" si="5"/>
        <v>13.825000000000001</v>
      </c>
    </row>
    <row r="170" spans="1:8" x14ac:dyDescent="0.25">
      <c r="A170" s="14">
        <v>43826</v>
      </c>
      <c r="B170" s="15">
        <v>155317864</v>
      </c>
      <c r="C170" s="1" t="s">
        <v>28</v>
      </c>
      <c r="D170" s="16">
        <v>0.67793178396661902</v>
      </c>
      <c r="E170" s="17">
        <v>374</v>
      </c>
      <c r="F170" s="16">
        <f t="shared" si="4"/>
        <v>4.3287037037037035E-3</v>
      </c>
      <c r="G170" s="18">
        <v>2.5000000000000001E-2</v>
      </c>
      <c r="H170" s="19">
        <f t="shared" si="5"/>
        <v>9.35</v>
      </c>
    </row>
    <row r="171" spans="1:8" x14ac:dyDescent="0.25">
      <c r="A171" s="14">
        <v>43806</v>
      </c>
      <c r="B171" s="15">
        <v>156912208</v>
      </c>
      <c r="C171" s="1" t="s">
        <v>16</v>
      </c>
      <c r="D171" s="16">
        <v>0.9232625550647563</v>
      </c>
      <c r="E171" s="17">
        <v>434</v>
      </c>
      <c r="F171" s="16">
        <f t="shared" si="4"/>
        <v>5.0231481481481481E-3</v>
      </c>
      <c r="G171" s="18">
        <v>2.5000000000000001E-2</v>
      </c>
      <c r="H171" s="19">
        <f t="shared" si="5"/>
        <v>10.850000000000001</v>
      </c>
    </row>
    <row r="172" spans="1:8" x14ac:dyDescent="0.25">
      <c r="A172" s="14">
        <v>43812</v>
      </c>
      <c r="B172" s="15">
        <v>154651053</v>
      </c>
      <c r="C172" s="1" t="s">
        <v>28</v>
      </c>
      <c r="D172" s="16">
        <v>0.9292917310700175</v>
      </c>
      <c r="E172" s="17">
        <v>179</v>
      </c>
      <c r="F172" s="16">
        <f t="shared" si="4"/>
        <v>2.0717592592592593E-3</v>
      </c>
      <c r="G172" s="18">
        <v>2.5000000000000001E-2</v>
      </c>
      <c r="H172" s="19">
        <f t="shared" si="5"/>
        <v>4.4750000000000005</v>
      </c>
    </row>
    <row r="173" spans="1:8" x14ac:dyDescent="0.25">
      <c r="A173" s="14">
        <v>43800</v>
      </c>
      <c r="B173" s="15">
        <v>155575828</v>
      </c>
      <c r="C173" s="1" t="s">
        <v>28</v>
      </c>
      <c r="D173" s="16">
        <v>0.97954803974452198</v>
      </c>
      <c r="E173" s="17">
        <v>923</v>
      </c>
      <c r="F173" s="16">
        <f t="shared" si="4"/>
        <v>1.068287037037037E-2</v>
      </c>
      <c r="G173" s="18">
        <v>2.5000000000000001E-2</v>
      </c>
      <c r="H173" s="19">
        <f t="shared" si="5"/>
        <v>23.075000000000003</v>
      </c>
    </row>
    <row r="174" spans="1:8" x14ac:dyDescent="0.25">
      <c r="A174" s="14">
        <v>43815</v>
      </c>
      <c r="B174" s="15">
        <v>156038733</v>
      </c>
      <c r="C174" s="1" t="s">
        <v>12</v>
      </c>
      <c r="D174" s="16">
        <v>0.56887211698321538</v>
      </c>
      <c r="E174" s="17">
        <v>782</v>
      </c>
      <c r="F174" s="16">
        <f t="shared" si="4"/>
        <v>9.0509259259259258E-3</v>
      </c>
      <c r="G174" s="18">
        <v>3.7999999999999999E-2</v>
      </c>
      <c r="H174" s="19">
        <f t="shared" si="5"/>
        <v>29.715999999999998</v>
      </c>
    </row>
    <row r="175" spans="1:8" x14ac:dyDescent="0.25">
      <c r="A175" s="14">
        <v>43828</v>
      </c>
      <c r="B175" s="15">
        <v>154623175</v>
      </c>
      <c r="C175" s="1" t="s">
        <v>12</v>
      </c>
      <c r="D175" s="16">
        <v>0.62092167145941202</v>
      </c>
      <c r="E175" s="17">
        <v>136</v>
      </c>
      <c r="F175" s="16">
        <f t="shared" si="4"/>
        <v>1.5740740740740741E-3</v>
      </c>
      <c r="G175" s="18">
        <v>2.5000000000000001E-2</v>
      </c>
      <c r="H175" s="19">
        <f t="shared" si="5"/>
        <v>3.4000000000000004</v>
      </c>
    </row>
    <row r="176" spans="1:8" x14ac:dyDescent="0.25">
      <c r="A176" s="14">
        <v>43817</v>
      </c>
      <c r="B176" s="15">
        <v>155196264</v>
      </c>
      <c r="C176" s="1" t="s">
        <v>16</v>
      </c>
      <c r="D176" s="16">
        <v>0.82984085702450006</v>
      </c>
      <c r="E176" s="17">
        <v>730</v>
      </c>
      <c r="F176" s="16">
        <f t="shared" si="4"/>
        <v>8.4490740740740741E-3</v>
      </c>
      <c r="G176" s="18">
        <v>2.5000000000000001E-2</v>
      </c>
      <c r="H176" s="19">
        <f t="shared" si="5"/>
        <v>18.25</v>
      </c>
    </row>
    <row r="177" spans="1:8" x14ac:dyDescent="0.25">
      <c r="A177" s="14">
        <v>43824</v>
      </c>
      <c r="B177" s="15">
        <v>154249377</v>
      </c>
      <c r="C177" s="1" t="s">
        <v>16</v>
      </c>
      <c r="D177" s="16">
        <v>0.57947097890733057</v>
      </c>
      <c r="E177" s="17">
        <v>261</v>
      </c>
      <c r="F177" s="16">
        <f t="shared" si="4"/>
        <v>3.0208333333333333E-3</v>
      </c>
      <c r="G177" s="18">
        <v>3.7999999999999999E-2</v>
      </c>
      <c r="H177" s="19">
        <f t="shared" si="5"/>
        <v>9.9179999999999993</v>
      </c>
    </row>
    <row r="178" spans="1:8" x14ac:dyDescent="0.25">
      <c r="A178" s="14">
        <v>43803</v>
      </c>
      <c r="B178" s="15">
        <v>154798295</v>
      </c>
      <c r="C178" s="1" t="s">
        <v>16</v>
      </c>
      <c r="D178" s="16">
        <v>0.56263042519771322</v>
      </c>
      <c r="E178" s="17">
        <v>280</v>
      </c>
      <c r="F178" s="16">
        <f t="shared" si="4"/>
        <v>3.2407407407407406E-3</v>
      </c>
      <c r="G178" s="18">
        <v>3.7999999999999999E-2</v>
      </c>
      <c r="H178" s="19">
        <f t="shared" si="5"/>
        <v>10.64</v>
      </c>
    </row>
    <row r="179" spans="1:8" x14ac:dyDescent="0.25">
      <c r="A179" s="14">
        <v>43800</v>
      </c>
      <c r="B179" s="15">
        <v>156066871</v>
      </c>
      <c r="C179" s="1" t="s">
        <v>28</v>
      </c>
      <c r="D179" s="16">
        <v>0.51720321317391948</v>
      </c>
      <c r="E179" s="17">
        <v>932</v>
      </c>
      <c r="F179" s="16">
        <f t="shared" si="4"/>
        <v>1.0787037037037038E-2</v>
      </c>
      <c r="G179" s="18">
        <v>3.7999999999999999E-2</v>
      </c>
      <c r="H179" s="19">
        <f t="shared" si="5"/>
        <v>35.415999999999997</v>
      </c>
    </row>
    <row r="180" spans="1:8" x14ac:dyDescent="0.25">
      <c r="A180" s="14">
        <v>43806</v>
      </c>
      <c r="B180" s="15">
        <v>156912208</v>
      </c>
      <c r="C180" s="1" t="s">
        <v>16</v>
      </c>
      <c r="D180" s="16">
        <v>6.9726509895393196E-2</v>
      </c>
      <c r="E180" s="17">
        <v>684</v>
      </c>
      <c r="F180" s="16">
        <f t="shared" si="4"/>
        <v>7.9166666666666673E-3</v>
      </c>
      <c r="G180" s="18">
        <v>1.4999999999999999E-2</v>
      </c>
      <c r="H180" s="19">
        <f t="shared" si="5"/>
        <v>10.26</v>
      </c>
    </row>
    <row r="181" spans="1:8" x14ac:dyDescent="0.25">
      <c r="A181" s="14">
        <v>43810</v>
      </c>
      <c r="B181" s="15">
        <v>155788026</v>
      </c>
      <c r="C181" s="1" t="s">
        <v>12</v>
      </c>
      <c r="D181" s="16">
        <v>0.33618923942089796</v>
      </c>
      <c r="E181" s="17">
        <v>945</v>
      </c>
      <c r="F181" s="16">
        <f t="shared" si="4"/>
        <v>1.0937499999999999E-2</v>
      </c>
      <c r="G181" s="18">
        <v>3.7999999999999999E-2</v>
      </c>
      <c r="H181" s="19">
        <f t="shared" si="5"/>
        <v>35.909999999999997</v>
      </c>
    </row>
    <row r="182" spans="1:8" x14ac:dyDescent="0.25">
      <c r="A182" s="14">
        <v>43804</v>
      </c>
      <c r="B182" s="15">
        <v>156232564</v>
      </c>
      <c r="C182" s="1" t="s">
        <v>28</v>
      </c>
      <c r="D182" s="16">
        <v>0.6345574243362847</v>
      </c>
      <c r="E182" s="17">
        <v>620</v>
      </c>
      <c r="F182" s="16">
        <f t="shared" si="4"/>
        <v>7.1759259259259259E-3</v>
      </c>
      <c r="G182" s="18">
        <v>2.5000000000000001E-2</v>
      </c>
      <c r="H182" s="19">
        <f t="shared" si="5"/>
        <v>15.5</v>
      </c>
    </row>
    <row r="183" spans="1:8" x14ac:dyDescent="0.25">
      <c r="A183" s="14">
        <v>43815</v>
      </c>
      <c r="B183" s="15">
        <v>156232564</v>
      </c>
      <c r="C183" s="1" t="s">
        <v>28</v>
      </c>
      <c r="D183" s="16">
        <v>0.69984213932732287</v>
      </c>
      <c r="E183" s="17">
        <v>116</v>
      </c>
      <c r="F183" s="16">
        <f t="shared" si="4"/>
        <v>1.3425925925925925E-3</v>
      </c>
      <c r="G183" s="18">
        <v>2.5000000000000001E-2</v>
      </c>
      <c r="H183" s="19">
        <f t="shared" si="5"/>
        <v>2.9000000000000004</v>
      </c>
    </row>
    <row r="184" spans="1:8" x14ac:dyDescent="0.25">
      <c r="A184" s="14">
        <v>43800</v>
      </c>
      <c r="B184" s="15">
        <v>156879767</v>
      </c>
      <c r="C184" s="1" t="s">
        <v>16</v>
      </c>
      <c r="D184" s="16">
        <v>0.69689521719468994</v>
      </c>
      <c r="E184" s="17">
        <v>846</v>
      </c>
      <c r="F184" s="16">
        <f t="shared" si="4"/>
        <v>9.7916666666666673E-3</v>
      </c>
      <c r="G184" s="18">
        <v>2.5000000000000001E-2</v>
      </c>
      <c r="H184" s="19">
        <f t="shared" si="5"/>
        <v>21.150000000000002</v>
      </c>
    </row>
    <row r="185" spans="1:8" x14ac:dyDescent="0.25">
      <c r="A185" s="14">
        <v>43812</v>
      </c>
      <c r="B185" s="15">
        <v>154002328</v>
      </c>
      <c r="C185" s="1" t="s">
        <v>12</v>
      </c>
      <c r="D185" s="16">
        <v>0.16217706444640534</v>
      </c>
      <c r="E185" s="17">
        <v>502</v>
      </c>
      <c r="F185" s="16">
        <f t="shared" si="4"/>
        <v>5.8101851851851856E-3</v>
      </c>
      <c r="G185" s="18">
        <v>1.4999999999999999E-2</v>
      </c>
      <c r="H185" s="19">
        <f t="shared" si="5"/>
        <v>7.5299999999999994</v>
      </c>
    </row>
    <row r="186" spans="1:8" x14ac:dyDescent="0.25">
      <c r="A186" s="14">
        <v>43829</v>
      </c>
      <c r="B186" s="15">
        <v>155257306</v>
      </c>
      <c r="C186" s="1" t="s">
        <v>12</v>
      </c>
      <c r="D186" s="16">
        <v>2.1312812011075155E-2</v>
      </c>
      <c r="E186" s="17">
        <v>497</v>
      </c>
      <c r="F186" s="16">
        <f t="shared" si="4"/>
        <v>5.7523148148148151E-3</v>
      </c>
      <c r="G186" s="18">
        <v>1.4999999999999999E-2</v>
      </c>
      <c r="H186" s="19">
        <f t="shared" si="5"/>
        <v>7.4550000000000001</v>
      </c>
    </row>
    <row r="187" spans="1:8" x14ac:dyDescent="0.25">
      <c r="A187" s="14">
        <v>43818</v>
      </c>
      <c r="B187" s="15">
        <v>154557926</v>
      </c>
      <c r="C187" s="1" t="s">
        <v>16</v>
      </c>
      <c r="D187" s="16">
        <v>0.8146868752525912</v>
      </c>
      <c r="E187" s="17">
        <v>137</v>
      </c>
      <c r="F187" s="16">
        <f t="shared" si="4"/>
        <v>1.5856481481481481E-3</v>
      </c>
      <c r="G187" s="18">
        <v>2.5000000000000001E-2</v>
      </c>
      <c r="H187" s="19">
        <f t="shared" si="5"/>
        <v>3.4250000000000003</v>
      </c>
    </row>
    <row r="188" spans="1:8" x14ac:dyDescent="0.25">
      <c r="A188" s="14">
        <v>43830</v>
      </c>
      <c r="B188" s="15">
        <v>154393639</v>
      </c>
      <c r="C188" s="1" t="s">
        <v>28</v>
      </c>
      <c r="D188" s="16">
        <v>0.26646556904893226</v>
      </c>
      <c r="E188" s="17">
        <v>912</v>
      </c>
      <c r="F188" s="16">
        <f t="shared" si="4"/>
        <v>1.0555555555555556E-2</v>
      </c>
      <c r="G188" s="18">
        <v>1.4999999999999999E-2</v>
      </c>
      <c r="H188" s="19">
        <f t="shared" si="5"/>
        <v>13.68</v>
      </c>
    </row>
    <row r="189" spans="1:8" x14ac:dyDescent="0.25">
      <c r="A189" s="14">
        <v>43829</v>
      </c>
      <c r="B189" s="15">
        <v>154351524</v>
      </c>
      <c r="C189" s="1" t="s">
        <v>12</v>
      </c>
      <c r="D189" s="16">
        <v>1.1023726075531926E-2</v>
      </c>
      <c r="E189" s="17">
        <v>500</v>
      </c>
      <c r="F189" s="16">
        <f t="shared" si="4"/>
        <v>5.7870370370370367E-3</v>
      </c>
      <c r="G189" s="18">
        <v>1.4999999999999999E-2</v>
      </c>
      <c r="H189" s="19">
        <f t="shared" si="5"/>
        <v>7.5</v>
      </c>
    </row>
    <row r="190" spans="1:8" x14ac:dyDescent="0.25">
      <c r="A190" s="14">
        <v>43810</v>
      </c>
      <c r="B190" s="15">
        <v>154580133</v>
      </c>
      <c r="C190" s="1" t="s">
        <v>12</v>
      </c>
      <c r="D190" s="16">
        <v>0.19761626728459281</v>
      </c>
      <c r="E190" s="17">
        <v>287</v>
      </c>
      <c r="F190" s="16">
        <f t="shared" si="4"/>
        <v>3.3217592592592591E-3</v>
      </c>
      <c r="G190" s="18">
        <v>1.4999999999999999E-2</v>
      </c>
      <c r="H190" s="19">
        <f t="shared" si="5"/>
        <v>4.3049999999999997</v>
      </c>
    </row>
    <row r="191" spans="1:8" x14ac:dyDescent="0.25">
      <c r="A191" s="14">
        <v>43824</v>
      </c>
      <c r="B191" s="15">
        <v>154611467</v>
      </c>
      <c r="C191" s="1" t="s">
        <v>12</v>
      </c>
      <c r="D191" s="16">
        <v>0.13663134492491902</v>
      </c>
      <c r="E191" s="17">
        <v>597</v>
      </c>
      <c r="F191" s="16">
        <f t="shared" si="4"/>
        <v>6.9097222222222225E-3</v>
      </c>
      <c r="G191" s="18">
        <v>1.4999999999999999E-2</v>
      </c>
      <c r="H191" s="19">
        <f t="shared" si="5"/>
        <v>8.9550000000000001</v>
      </c>
    </row>
    <row r="192" spans="1:8" x14ac:dyDescent="0.25">
      <c r="A192" s="14">
        <v>43807</v>
      </c>
      <c r="B192" s="15">
        <v>154002328</v>
      </c>
      <c r="C192" s="1" t="s">
        <v>12</v>
      </c>
      <c r="D192" s="16">
        <v>0.54773760346079214</v>
      </c>
      <c r="E192" s="17">
        <v>848</v>
      </c>
      <c r="F192" s="16">
        <f t="shared" si="4"/>
        <v>9.8148148148148144E-3</v>
      </c>
      <c r="G192" s="18">
        <v>3.7999999999999999E-2</v>
      </c>
      <c r="H192" s="19">
        <f t="shared" si="5"/>
        <v>32.223999999999997</v>
      </c>
    </row>
    <row r="193" spans="1:8" x14ac:dyDescent="0.25">
      <c r="A193" s="14">
        <v>43816</v>
      </c>
      <c r="B193" s="15">
        <v>155389929</v>
      </c>
      <c r="C193" s="1" t="s">
        <v>12</v>
      </c>
      <c r="D193" s="16">
        <v>0.27818729878038961</v>
      </c>
      <c r="E193" s="17">
        <v>635</v>
      </c>
      <c r="F193" s="16">
        <f t="shared" si="4"/>
        <v>7.3495370370370372E-3</v>
      </c>
      <c r="G193" s="18">
        <v>1.4999999999999999E-2</v>
      </c>
      <c r="H193" s="19">
        <f t="shared" si="5"/>
        <v>9.5250000000000004</v>
      </c>
    </row>
    <row r="194" spans="1:8" x14ac:dyDescent="0.25">
      <c r="A194" s="14">
        <v>43802</v>
      </c>
      <c r="B194" s="15">
        <v>156633430</v>
      </c>
      <c r="C194" s="1" t="s">
        <v>12</v>
      </c>
      <c r="D194" s="16">
        <v>0.21287674366977261</v>
      </c>
      <c r="E194" s="17">
        <v>825</v>
      </c>
      <c r="F194" s="16">
        <f t="shared" ref="F194:F257" si="6">E194/86400</f>
        <v>9.5486111111111119E-3</v>
      </c>
      <c r="G194" s="18">
        <v>1.4999999999999999E-2</v>
      </c>
      <c r="H194" s="19">
        <f t="shared" ref="H194:H257" si="7">E194*G194</f>
        <v>12.375</v>
      </c>
    </row>
    <row r="195" spans="1:8" x14ac:dyDescent="0.25">
      <c r="A195" s="14">
        <v>43823</v>
      </c>
      <c r="B195" s="15">
        <v>155371026</v>
      </c>
      <c r="C195" s="1" t="s">
        <v>12</v>
      </c>
      <c r="D195" s="16">
        <v>0.92647803658461048</v>
      </c>
      <c r="E195" s="17">
        <v>706</v>
      </c>
      <c r="F195" s="16">
        <f t="shared" si="6"/>
        <v>8.1712962962962963E-3</v>
      </c>
      <c r="G195" s="18">
        <v>2.5000000000000001E-2</v>
      </c>
      <c r="H195" s="19">
        <f t="shared" si="7"/>
        <v>17.650000000000002</v>
      </c>
    </row>
    <row r="196" spans="1:8" x14ac:dyDescent="0.25">
      <c r="A196" s="14">
        <v>43803</v>
      </c>
      <c r="B196" s="15">
        <v>156232564</v>
      </c>
      <c r="C196" s="1" t="s">
        <v>28</v>
      </c>
      <c r="D196" s="16">
        <v>0.80948583082571846</v>
      </c>
      <c r="E196" s="17">
        <v>381</v>
      </c>
      <c r="F196" s="16">
        <f t="shared" si="6"/>
        <v>4.409722222222222E-3</v>
      </c>
      <c r="G196" s="18">
        <v>2.5000000000000001E-2</v>
      </c>
      <c r="H196" s="19">
        <f t="shared" si="7"/>
        <v>9.5250000000000004</v>
      </c>
    </row>
    <row r="197" spans="1:8" x14ac:dyDescent="0.25">
      <c r="A197" s="14">
        <v>43812</v>
      </c>
      <c r="B197" s="15">
        <v>155691212</v>
      </c>
      <c r="C197" s="1" t="s">
        <v>12</v>
      </c>
      <c r="D197" s="16">
        <v>0.30568906091802872</v>
      </c>
      <c r="E197" s="17">
        <v>981</v>
      </c>
      <c r="F197" s="16">
        <f t="shared" si="6"/>
        <v>1.1354166666666667E-2</v>
      </c>
      <c r="G197" s="18">
        <v>1.4999999999999999E-2</v>
      </c>
      <c r="H197" s="19">
        <f t="shared" si="7"/>
        <v>14.715</v>
      </c>
    </row>
    <row r="198" spans="1:8" x14ac:dyDescent="0.25">
      <c r="A198" s="14">
        <v>43818</v>
      </c>
      <c r="B198" s="15">
        <v>155726067</v>
      </c>
      <c r="C198" s="1" t="s">
        <v>16</v>
      </c>
      <c r="D198" s="16">
        <v>0.36810041805852112</v>
      </c>
      <c r="E198" s="17">
        <v>849</v>
      </c>
      <c r="F198" s="16">
        <f t="shared" si="6"/>
        <v>9.8263888888888897E-3</v>
      </c>
      <c r="G198" s="18">
        <v>3.7999999999999999E-2</v>
      </c>
      <c r="H198" s="19">
        <f t="shared" si="7"/>
        <v>32.262</v>
      </c>
    </row>
    <row r="199" spans="1:8" x14ac:dyDescent="0.25">
      <c r="A199" s="14">
        <v>43809</v>
      </c>
      <c r="B199" s="15">
        <v>155726067</v>
      </c>
      <c r="C199" s="1" t="s">
        <v>16</v>
      </c>
      <c r="D199" s="16">
        <v>0.79462303053649086</v>
      </c>
      <c r="E199" s="17">
        <v>648</v>
      </c>
      <c r="F199" s="16">
        <f t="shared" si="6"/>
        <v>7.4999999999999997E-3</v>
      </c>
      <c r="G199" s="18">
        <v>2.5000000000000001E-2</v>
      </c>
      <c r="H199" s="19">
        <f t="shared" si="7"/>
        <v>16.2</v>
      </c>
    </row>
    <row r="200" spans="1:8" x14ac:dyDescent="0.25">
      <c r="A200" s="14">
        <v>43807</v>
      </c>
      <c r="B200" s="15">
        <v>154002328</v>
      </c>
      <c r="C200" s="1" t="s">
        <v>12</v>
      </c>
      <c r="D200" s="16">
        <v>0.50744094950219021</v>
      </c>
      <c r="E200" s="17">
        <v>309</v>
      </c>
      <c r="F200" s="16">
        <f t="shared" si="6"/>
        <v>3.5763888888888889E-3</v>
      </c>
      <c r="G200" s="18">
        <v>3.7999999999999999E-2</v>
      </c>
      <c r="H200" s="19">
        <f t="shared" si="7"/>
        <v>11.741999999999999</v>
      </c>
    </row>
    <row r="201" spans="1:8" x14ac:dyDescent="0.25">
      <c r="A201" s="14">
        <v>43821</v>
      </c>
      <c r="B201" s="15">
        <v>155637384</v>
      </c>
      <c r="C201" s="1" t="s">
        <v>16</v>
      </c>
      <c r="D201" s="16">
        <v>0.87944467125881687</v>
      </c>
      <c r="E201" s="17">
        <v>429</v>
      </c>
      <c r="F201" s="16">
        <f t="shared" si="6"/>
        <v>4.9652777777777777E-3</v>
      </c>
      <c r="G201" s="18">
        <v>2.5000000000000001E-2</v>
      </c>
      <c r="H201" s="19">
        <f t="shared" si="7"/>
        <v>10.725000000000001</v>
      </c>
    </row>
    <row r="202" spans="1:8" x14ac:dyDescent="0.25">
      <c r="A202" s="14">
        <v>43801</v>
      </c>
      <c r="B202" s="15">
        <v>154701644</v>
      </c>
      <c r="C202" s="1" t="s">
        <v>16</v>
      </c>
      <c r="D202" s="16">
        <v>0.2454241038678302</v>
      </c>
      <c r="E202" s="17">
        <v>111</v>
      </c>
      <c r="F202" s="16">
        <f t="shared" si="6"/>
        <v>1.2847222222222223E-3</v>
      </c>
      <c r="G202" s="18">
        <v>1.4999999999999999E-2</v>
      </c>
      <c r="H202" s="19">
        <f t="shared" si="7"/>
        <v>1.665</v>
      </c>
    </row>
    <row r="203" spans="1:8" x14ac:dyDescent="0.25">
      <c r="A203" s="14">
        <v>43814</v>
      </c>
      <c r="B203" s="15">
        <v>156652168</v>
      </c>
      <c r="C203" s="1" t="s">
        <v>28</v>
      </c>
      <c r="D203" s="16">
        <v>0.56309811452369218</v>
      </c>
      <c r="E203" s="17">
        <v>552</v>
      </c>
      <c r="F203" s="16">
        <f t="shared" si="6"/>
        <v>6.3888888888888893E-3</v>
      </c>
      <c r="G203" s="18">
        <v>3.7999999999999999E-2</v>
      </c>
      <c r="H203" s="19">
        <f t="shared" si="7"/>
        <v>20.975999999999999</v>
      </c>
    </row>
    <row r="204" spans="1:8" x14ac:dyDescent="0.25">
      <c r="A204" s="14">
        <v>43807</v>
      </c>
      <c r="B204" s="15">
        <v>156121080</v>
      </c>
      <c r="C204" s="1" t="s">
        <v>16</v>
      </c>
      <c r="D204" s="16">
        <v>0.76394178417987701</v>
      </c>
      <c r="E204" s="17">
        <v>495</v>
      </c>
      <c r="F204" s="16">
        <f t="shared" si="6"/>
        <v>5.7291666666666663E-3</v>
      </c>
      <c r="G204" s="18">
        <v>2.5000000000000001E-2</v>
      </c>
      <c r="H204" s="19">
        <f t="shared" si="7"/>
        <v>12.375</v>
      </c>
    </row>
    <row r="205" spans="1:8" x14ac:dyDescent="0.25">
      <c r="A205" s="14">
        <v>43823</v>
      </c>
      <c r="B205" s="15">
        <v>156800410</v>
      </c>
      <c r="C205" s="1" t="s">
        <v>16</v>
      </c>
      <c r="D205" s="16">
        <v>1.6662865845226249E-2</v>
      </c>
      <c r="E205" s="17">
        <v>461</v>
      </c>
      <c r="F205" s="16">
        <f t="shared" si="6"/>
        <v>5.3356481481481484E-3</v>
      </c>
      <c r="G205" s="18">
        <v>1.4999999999999999E-2</v>
      </c>
      <c r="H205" s="19">
        <f t="shared" si="7"/>
        <v>6.915</v>
      </c>
    </row>
    <row r="206" spans="1:8" x14ac:dyDescent="0.25">
      <c r="A206" s="14">
        <v>43820</v>
      </c>
      <c r="B206" s="15">
        <v>155625390</v>
      </c>
      <c r="C206" s="1" t="s">
        <v>16</v>
      </c>
      <c r="D206" s="16">
        <v>0.26621398514737704</v>
      </c>
      <c r="E206" s="17">
        <v>299</v>
      </c>
      <c r="F206" s="16">
        <f t="shared" si="6"/>
        <v>3.460648148148148E-3</v>
      </c>
      <c r="G206" s="18">
        <v>1.4999999999999999E-2</v>
      </c>
      <c r="H206" s="19">
        <f t="shared" si="7"/>
        <v>4.4849999999999994</v>
      </c>
    </row>
    <row r="207" spans="1:8" x14ac:dyDescent="0.25">
      <c r="A207" s="14">
        <v>43801</v>
      </c>
      <c r="B207" s="15">
        <v>155573643</v>
      </c>
      <c r="C207" s="1" t="s">
        <v>16</v>
      </c>
      <c r="D207" s="16">
        <v>8.7500967825155929E-2</v>
      </c>
      <c r="E207" s="17">
        <v>973</v>
      </c>
      <c r="F207" s="16">
        <f t="shared" si="6"/>
        <v>1.1261574074074075E-2</v>
      </c>
      <c r="G207" s="18">
        <v>1.4999999999999999E-2</v>
      </c>
      <c r="H207" s="19">
        <f t="shared" si="7"/>
        <v>14.594999999999999</v>
      </c>
    </row>
    <row r="208" spans="1:8" x14ac:dyDescent="0.25">
      <c r="A208" s="14">
        <v>43828</v>
      </c>
      <c r="B208" s="15">
        <v>154370666</v>
      </c>
      <c r="C208" s="1" t="s">
        <v>12</v>
      </c>
      <c r="D208" s="16">
        <v>0.42943032970711748</v>
      </c>
      <c r="E208" s="17">
        <v>455</v>
      </c>
      <c r="F208" s="16">
        <f t="shared" si="6"/>
        <v>5.2662037037037035E-3</v>
      </c>
      <c r="G208" s="18">
        <v>3.7999999999999999E-2</v>
      </c>
      <c r="H208" s="19">
        <f t="shared" si="7"/>
        <v>17.29</v>
      </c>
    </row>
    <row r="209" spans="1:8" x14ac:dyDescent="0.25">
      <c r="A209" s="14">
        <v>43807</v>
      </c>
      <c r="B209" s="15">
        <v>156121080</v>
      </c>
      <c r="C209" s="1" t="s">
        <v>16</v>
      </c>
      <c r="D209" s="16">
        <v>0.17371446044845684</v>
      </c>
      <c r="E209" s="17">
        <v>651</v>
      </c>
      <c r="F209" s="16">
        <f t="shared" si="6"/>
        <v>7.5347222222222222E-3</v>
      </c>
      <c r="G209" s="18">
        <v>1.4999999999999999E-2</v>
      </c>
      <c r="H209" s="19">
        <f t="shared" si="7"/>
        <v>9.7649999999999988</v>
      </c>
    </row>
    <row r="210" spans="1:8" x14ac:dyDescent="0.25">
      <c r="A210" s="14">
        <v>43809</v>
      </c>
      <c r="B210" s="15">
        <v>154242060</v>
      </c>
      <c r="C210" s="1" t="s">
        <v>16</v>
      </c>
      <c r="D210" s="16">
        <v>0.87835804148156693</v>
      </c>
      <c r="E210" s="17">
        <v>218</v>
      </c>
      <c r="F210" s="16">
        <f t="shared" si="6"/>
        <v>2.5231481481481481E-3</v>
      </c>
      <c r="G210" s="18">
        <v>2.5000000000000001E-2</v>
      </c>
      <c r="H210" s="19">
        <f t="shared" si="7"/>
        <v>5.45</v>
      </c>
    </row>
    <row r="211" spans="1:8" x14ac:dyDescent="0.25">
      <c r="A211" s="14">
        <v>43820</v>
      </c>
      <c r="B211" s="15">
        <v>155157402</v>
      </c>
      <c r="C211" s="1" t="s">
        <v>12</v>
      </c>
      <c r="D211" s="16">
        <v>8.2979577840582297E-2</v>
      </c>
      <c r="E211" s="17">
        <v>571</v>
      </c>
      <c r="F211" s="16">
        <f t="shared" si="6"/>
        <v>6.6087962962962966E-3</v>
      </c>
      <c r="G211" s="18">
        <v>1.4999999999999999E-2</v>
      </c>
      <c r="H211" s="19">
        <f t="shared" si="7"/>
        <v>8.5649999999999995</v>
      </c>
    </row>
    <row r="212" spans="1:8" x14ac:dyDescent="0.25">
      <c r="A212" s="14">
        <v>43807</v>
      </c>
      <c r="B212" s="15">
        <v>156256581</v>
      </c>
      <c r="C212" s="1" t="s">
        <v>16</v>
      </c>
      <c r="D212" s="16">
        <v>0.42264849543986605</v>
      </c>
      <c r="E212" s="17">
        <v>943</v>
      </c>
      <c r="F212" s="16">
        <f t="shared" si="6"/>
        <v>1.0914351851851852E-2</v>
      </c>
      <c r="G212" s="18">
        <v>3.7999999999999999E-2</v>
      </c>
      <c r="H212" s="19">
        <f t="shared" si="7"/>
        <v>35.833999999999996</v>
      </c>
    </row>
    <row r="213" spans="1:8" x14ac:dyDescent="0.25">
      <c r="A213" s="14">
        <v>43814</v>
      </c>
      <c r="B213" s="15">
        <v>155295609</v>
      </c>
      <c r="C213" s="1" t="s">
        <v>28</v>
      </c>
      <c r="D213" s="16">
        <v>0.13660590596602518</v>
      </c>
      <c r="E213" s="17">
        <v>545</v>
      </c>
      <c r="F213" s="16">
        <f t="shared" si="6"/>
        <v>6.3078703703703708E-3</v>
      </c>
      <c r="G213" s="18">
        <v>1.4999999999999999E-2</v>
      </c>
      <c r="H213" s="19">
        <f t="shared" si="7"/>
        <v>8.1749999999999989</v>
      </c>
    </row>
    <row r="214" spans="1:8" x14ac:dyDescent="0.25">
      <c r="A214" s="14">
        <v>43805</v>
      </c>
      <c r="B214" s="15">
        <v>154249377</v>
      </c>
      <c r="C214" s="1" t="s">
        <v>16</v>
      </c>
      <c r="D214" s="16">
        <v>2.5150146355604974E-2</v>
      </c>
      <c r="E214" s="17">
        <v>154</v>
      </c>
      <c r="F214" s="16">
        <f t="shared" si="6"/>
        <v>1.7824074074074075E-3</v>
      </c>
      <c r="G214" s="18">
        <v>1.4999999999999999E-2</v>
      </c>
      <c r="H214" s="19">
        <f t="shared" si="7"/>
        <v>2.31</v>
      </c>
    </row>
    <row r="215" spans="1:8" x14ac:dyDescent="0.25">
      <c r="A215" s="14">
        <v>43815</v>
      </c>
      <c r="B215" s="15">
        <v>154351524</v>
      </c>
      <c r="C215" s="1" t="s">
        <v>12</v>
      </c>
      <c r="D215" s="16">
        <v>0.13665016187750678</v>
      </c>
      <c r="E215" s="17">
        <v>842</v>
      </c>
      <c r="F215" s="16">
        <f t="shared" si="6"/>
        <v>9.7453703703703695E-3</v>
      </c>
      <c r="G215" s="18">
        <v>1.4999999999999999E-2</v>
      </c>
      <c r="H215" s="19">
        <f t="shared" si="7"/>
        <v>12.629999999999999</v>
      </c>
    </row>
    <row r="216" spans="1:8" x14ac:dyDescent="0.25">
      <c r="A216" s="14">
        <v>43800</v>
      </c>
      <c r="B216" s="15">
        <v>156590882</v>
      </c>
      <c r="C216" s="1" t="s">
        <v>28</v>
      </c>
      <c r="D216" s="16">
        <v>0.88738307162903196</v>
      </c>
      <c r="E216" s="17">
        <v>667</v>
      </c>
      <c r="F216" s="16">
        <f t="shared" si="6"/>
        <v>7.7199074074074071E-3</v>
      </c>
      <c r="G216" s="18">
        <v>2.5000000000000001E-2</v>
      </c>
      <c r="H216" s="19">
        <f t="shared" si="7"/>
        <v>16.675000000000001</v>
      </c>
    </row>
    <row r="217" spans="1:8" x14ac:dyDescent="0.25">
      <c r="A217" s="14">
        <v>43810</v>
      </c>
      <c r="B217" s="15">
        <v>155371825</v>
      </c>
      <c r="C217" s="1" t="s">
        <v>28</v>
      </c>
      <c r="D217" s="16">
        <v>0.62041894945072484</v>
      </c>
      <c r="E217" s="17">
        <v>374</v>
      </c>
      <c r="F217" s="16">
        <f t="shared" si="6"/>
        <v>4.3287037037037035E-3</v>
      </c>
      <c r="G217" s="18">
        <v>2.5000000000000001E-2</v>
      </c>
      <c r="H217" s="19">
        <f t="shared" si="7"/>
        <v>9.35</v>
      </c>
    </row>
    <row r="218" spans="1:8" x14ac:dyDescent="0.25">
      <c r="A218" s="14">
        <v>43826</v>
      </c>
      <c r="B218" s="15">
        <v>154798295</v>
      </c>
      <c r="C218" s="1" t="s">
        <v>16</v>
      </c>
      <c r="D218" s="16">
        <v>0.58831567320115941</v>
      </c>
      <c r="E218" s="17">
        <v>318</v>
      </c>
      <c r="F218" s="16">
        <f t="shared" si="6"/>
        <v>3.6805555555555554E-3</v>
      </c>
      <c r="G218" s="18">
        <v>2.5000000000000001E-2</v>
      </c>
      <c r="H218" s="19">
        <f t="shared" si="7"/>
        <v>7.95</v>
      </c>
    </row>
    <row r="219" spans="1:8" x14ac:dyDescent="0.25">
      <c r="A219" s="14">
        <v>43807</v>
      </c>
      <c r="B219" s="15">
        <v>156256581</v>
      </c>
      <c r="C219" s="1" t="s">
        <v>16</v>
      </c>
      <c r="D219" s="16">
        <v>0.46739724616716649</v>
      </c>
      <c r="E219" s="17">
        <v>586</v>
      </c>
      <c r="F219" s="16">
        <f t="shared" si="6"/>
        <v>6.7824074074074071E-3</v>
      </c>
      <c r="G219" s="18">
        <v>3.7999999999999999E-2</v>
      </c>
      <c r="H219" s="19">
        <f t="shared" si="7"/>
        <v>22.268000000000001</v>
      </c>
    </row>
    <row r="220" spans="1:8" x14ac:dyDescent="0.25">
      <c r="A220" s="14">
        <v>43816</v>
      </c>
      <c r="B220" s="15">
        <v>156912208</v>
      </c>
      <c r="C220" s="1" t="s">
        <v>16</v>
      </c>
      <c r="D220" s="16">
        <v>0.52260259691584732</v>
      </c>
      <c r="E220" s="17">
        <v>163</v>
      </c>
      <c r="F220" s="16">
        <f t="shared" si="6"/>
        <v>1.8865740740740742E-3</v>
      </c>
      <c r="G220" s="18">
        <v>3.7999999999999999E-2</v>
      </c>
      <c r="H220" s="19">
        <f t="shared" si="7"/>
        <v>6.194</v>
      </c>
    </row>
    <row r="221" spans="1:8" x14ac:dyDescent="0.25">
      <c r="A221" s="14">
        <v>43807</v>
      </c>
      <c r="B221" s="15">
        <v>156662560</v>
      </c>
      <c r="C221" s="1" t="s">
        <v>28</v>
      </c>
      <c r="D221" s="16">
        <v>0.21758903192520385</v>
      </c>
      <c r="E221" s="17">
        <v>647</v>
      </c>
      <c r="F221" s="16">
        <f t="shared" si="6"/>
        <v>7.4884259259259262E-3</v>
      </c>
      <c r="G221" s="18">
        <v>1.4999999999999999E-2</v>
      </c>
      <c r="H221" s="19">
        <f t="shared" si="7"/>
        <v>9.7050000000000001</v>
      </c>
    </row>
    <row r="222" spans="1:8" x14ac:dyDescent="0.25">
      <c r="A222" s="14">
        <v>43807</v>
      </c>
      <c r="B222" s="15">
        <v>156662560</v>
      </c>
      <c r="C222" s="1" t="s">
        <v>28</v>
      </c>
      <c r="D222" s="16">
        <v>0.99720433920320928</v>
      </c>
      <c r="E222" s="17">
        <v>822</v>
      </c>
      <c r="F222" s="16">
        <f t="shared" si="6"/>
        <v>9.5138888888888894E-3</v>
      </c>
      <c r="G222" s="18">
        <v>2.5000000000000001E-2</v>
      </c>
      <c r="H222" s="19">
        <f t="shared" si="7"/>
        <v>20.55</v>
      </c>
    </row>
    <row r="223" spans="1:8" x14ac:dyDescent="0.25">
      <c r="A223" s="14">
        <v>43817</v>
      </c>
      <c r="B223" s="15">
        <v>155122448</v>
      </c>
      <c r="C223" s="1" t="s">
        <v>28</v>
      </c>
      <c r="D223" s="16">
        <v>0.71608839431586635</v>
      </c>
      <c r="E223" s="17">
        <v>136</v>
      </c>
      <c r="F223" s="16">
        <f t="shared" si="6"/>
        <v>1.5740740740740741E-3</v>
      </c>
      <c r="G223" s="18">
        <v>2.5000000000000001E-2</v>
      </c>
      <c r="H223" s="19">
        <f t="shared" si="7"/>
        <v>3.4000000000000004</v>
      </c>
    </row>
    <row r="224" spans="1:8" x14ac:dyDescent="0.25">
      <c r="A224" s="14">
        <v>43807</v>
      </c>
      <c r="B224" s="15">
        <v>156879767</v>
      </c>
      <c r="C224" s="1" t="s">
        <v>16</v>
      </c>
      <c r="D224" s="16">
        <v>0.88657627833761832</v>
      </c>
      <c r="E224" s="17">
        <v>521</v>
      </c>
      <c r="F224" s="16">
        <f t="shared" si="6"/>
        <v>6.030092592592593E-3</v>
      </c>
      <c r="G224" s="18">
        <v>2.5000000000000001E-2</v>
      </c>
      <c r="H224" s="19">
        <f t="shared" si="7"/>
        <v>13.025</v>
      </c>
    </row>
    <row r="225" spans="1:8" x14ac:dyDescent="0.25">
      <c r="A225" s="14">
        <v>43821</v>
      </c>
      <c r="B225" s="15">
        <v>156196844</v>
      </c>
      <c r="C225" s="1" t="s">
        <v>12</v>
      </c>
      <c r="D225" s="16">
        <v>0.10456416393740542</v>
      </c>
      <c r="E225" s="17">
        <v>229</v>
      </c>
      <c r="F225" s="16">
        <f t="shared" si="6"/>
        <v>2.650462962962963E-3</v>
      </c>
      <c r="G225" s="18">
        <v>1.4999999999999999E-2</v>
      </c>
      <c r="H225" s="19">
        <f t="shared" si="7"/>
        <v>3.4350000000000001</v>
      </c>
    </row>
    <row r="226" spans="1:8" x14ac:dyDescent="0.25">
      <c r="A226" s="14">
        <v>43823</v>
      </c>
      <c r="B226" s="15">
        <v>154701644</v>
      </c>
      <c r="C226" s="1" t="s">
        <v>16</v>
      </c>
      <c r="D226" s="16">
        <v>0.71529904452095383</v>
      </c>
      <c r="E226" s="17">
        <v>706</v>
      </c>
      <c r="F226" s="16">
        <f t="shared" si="6"/>
        <v>8.1712962962962963E-3</v>
      </c>
      <c r="G226" s="18">
        <v>2.5000000000000001E-2</v>
      </c>
      <c r="H226" s="19">
        <f t="shared" si="7"/>
        <v>17.650000000000002</v>
      </c>
    </row>
    <row r="227" spans="1:8" x14ac:dyDescent="0.25">
      <c r="A227" s="14">
        <v>43816</v>
      </c>
      <c r="B227" s="15">
        <v>154758514</v>
      </c>
      <c r="C227" s="1" t="s">
        <v>16</v>
      </c>
      <c r="D227" s="16">
        <v>0.26365756514692507</v>
      </c>
      <c r="E227" s="17">
        <v>936</v>
      </c>
      <c r="F227" s="16">
        <f t="shared" si="6"/>
        <v>1.0833333333333334E-2</v>
      </c>
      <c r="G227" s="18">
        <v>1.4999999999999999E-2</v>
      </c>
      <c r="H227" s="19">
        <f t="shared" si="7"/>
        <v>14.04</v>
      </c>
    </row>
    <row r="228" spans="1:8" x14ac:dyDescent="0.25">
      <c r="A228" s="14">
        <v>43827</v>
      </c>
      <c r="B228" s="15">
        <v>155573643</v>
      </c>
      <c r="C228" s="1" t="s">
        <v>16</v>
      </c>
      <c r="D228" s="16">
        <v>0.5265657525110321</v>
      </c>
      <c r="E228" s="17">
        <v>864</v>
      </c>
      <c r="F228" s="16">
        <f t="shared" si="6"/>
        <v>0.01</v>
      </c>
      <c r="G228" s="18">
        <v>3.7999999999999999E-2</v>
      </c>
      <c r="H228" s="19">
        <f t="shared" si="7"/>
        <v>32.832000000000001</v>
      </c>
    </row>
    <row r="229" spans="1:8" x14ac:dyDescent="0.25">
      <c r="A229" s="14">
        <v>43804</v>
      </c>
      <c r="B229" s="15">
        <v>156066871</v>
      </c>
      <c r="C229" s="1" t="s">
        <v>28</v>
      </c>
      <c r="D229" s="16">
        <v>0.88059046185256673</v>
      </c>
      <c r="E229" s="17">
        <v>533</v>
      </c>
      <c r="F229" s="16">
        <f t="shared" si="6"/>
        <v>6.1689814814814819E-3</v>
      </c>
      <c r="G229" s="18">
        <v>2.5000000000000001E-2</v>
      </c>
      <c r="H229" s="19">
        <f t="shared" si="7"/>
        <v>13.325000000000001</v>
      </c>
    </row>
    <row r="230" spans="1:8" x14ac:dyDescent="0.25">
      <c r="A230" s="14">
        <v>43818</v>
      </c>
      <c r="B230" s="15">
        <v>154154639</v>
      </c>
      <c r="C230" s="1" t="s">
        <v>16</v>
      </c>
      <c r="D230" s="16">
        <v>0.77019263483883837</v>
      </c>
      <c r="E230" s="17">
        <v>463</v>
      </c>
      <c r="F230" s="16">
        <f t="shared" si="6"/>
        <v>5.3587962962962964E-3</v>
      </c>
      <c r="G230" s="18">
        <v>2.5000000000000001E-2</v>
      </c>
      <c r="H230" s="19">
        <f t="shared" si="7"/>
        <v>11.575000000000001</v>
      </c>
    </row>
    <row r="231" spans="1:8" x14ac:dyDescent="0.25">
      <c r="A231" s="14">
        <v>43807</v>
      </c>
      <c r="B231" s="15">
        <v>156879767</v>
      </c>
      <c r="C231" s="1" t="s">
        <v>16</v>
      </c>
      <c r="D231" s="16">
        <v>0.33151286284502757</v>
      </c>
      <c r="E231" s="17">
        <v>182</v>
      </c>
      <c r="F231" s="16">
        <f t="shared" si="6"/>
        <v>2.1064814814814813E-3</v>
      </c>
      <c r="G231" s="18">
        <v>1.4999999999999999E-2</v>
      </c>
      <c r="H231" s="19">
        <f t="shared" si="7"/>
        <v>2.73</v>
      </c>
    </row>
    <row r="232" spans="1:8" x14ac:dyDescent="0.25">
      <c r="A232" s="14">
        <v>43808</v>
      </c>
      <c r="B232" s="15">
        <v>155467985</v>
      </c>
      <c r="C232" s="1" t="s">
        <v>16</v>
      </c>
      <c r="D232" s="16">
        <v>3.0547276756880182E-2</v>
      </c>
      <c r="E232" s="17">
        <v>318</v>
      </c>
      <c r="F232" s="16">
        <f t="shared" si="6"/>
        <v>3.6805555555555554E-3</v>
      </c>
      <c r="G232" s="18">
        <v>1.4999999999999999E-2</v>
      </c>
      <c r="H232" s="19">
        <f t="shared" si="7"/>
        <v>4.7699999999999996</v>
      </c>
    </row>
    <row r="233" spans="1:8" x14ac:dyDescent="0.25">
      <c r="A233" s="14">
        <v>43819</v>
      </c>
      <c r="B233" s="15">
        <v>156162878</v>
      </c>
      <c r="C233" s="1" t="s">
        <v>16</v>
      </c>
      <c r="D233" s="16">
        <v>0.58540611420997613</v>
      </c>
      <c r="E233" s="17">
        <v>680</v>
      </c>
      <c r="F233" s="16">
        <f t="shared" si="6"/>
        <v>7.8703703703703696E-3</v>
      </c>
      <c r="G233" s="18">
        <v>2.5000000000000001E-2</v>
      </c>
      <c r="H233" s="19">
        <f t="shared" si="7"/>
        <v>17</v>
      </c>
    </row>
    <row r="234" spans="1:8" x14ac:dyDescent="0.25">
      <c r="A234" s="14">
        <v>43804</v>
      </c>
      <c r="B234" s="15">
        <v>155317864</v>
      </c>
      <c r="C234" s="1" t="s">
        <v>28</v>
      </c>
      <c r="D234" s="16">
        <v>6.0631493990213281E-2</v>
      </c>
      <c r="E234" s="17">
        <v>474</v>
      </c>
      <c r="F234" s="16">
        <f t="shared" si="6"/>
        <v>5.4861111111111109E-3</v>
      </c>
      <c r="G234" s="18">
        <v>1.4999999999999999E-2</v>
      </c>
      <c r="H234" s="19">
        <f t="shared" si="7"/>
        <v>7.1099999999999994</v>
      </c>
    </row>
    <row r="235" spans="1:8" x14ac:dyDescent="0.25">
      <c r="A235" s="14">
        <v>43814</v>
      </c>
      <c r="B235" s="15">
        <v>154389830</v>
      </c>
      <c r="C235" s="1" t="s">
        <v>28</v>
      </c>
      <c r="D235" s="16">
        <v>0.56634176708477202</v>
      </c>
      <c r="E235" s="17">
        <v>137</v>
      </c>
      <c r="F235" s="16">
        <f t="shared" si="6"/>
        <v>1.5856481481481481E-3</v>
      </c>
      <c r="G235" s="18">
        <v>3.7999999999999999E-2</v>
      </c>
      <c r="H235" s="19">
        <f t="shared" si="7"/>
        <v>5.2059999999999995</v>
      </c>
    </row>
    <row r="236" spans="1:8" x14ac:dyDescent="0.25">
      <c r="A236" s="14">
        <v>43821</v>
      </c>
      <c r="B236" s="15">
        <v>154008386</v>
      </c>
      <c r="C236" s="1" t="s">
        <v>28</v>
      </c>
      <c r="D236" s="16">
        <v>0.82028894248036299</v>
      </c>
      <c r="E236" s="17">
        <v>672</v>
      </c>
      <c r="F236" s="16">
        <f t="shared" si="6"/>
        <v>7.7777777777777776E-3</v>
      </c>
      <c r="G236" s="18">
        <v>2.5000000000000001E-2</v>
      </c>
      <c r="H236" s="19">
        <f t="shared" si="7"/>
        <v>16.8</v>
      </c>
    </row>
    <row r="237" spans="1:8" x14ac:dyDescent="0.25">
      <c r="A237" s="14">
        <v>43809</v>
      </c>
      <c r="B237" s="15">
        <v>156140487</v>
      </c>
      <c r="C237" s="1" t="s">
        <v>28</v>
      </c>
      <c r="D237" s="16">
        <v>0.27599114971264516</v>
      </c>
      <c r="E237" s="17">
        <v>571</v>
      </c>
      <c r="F237" s="16">
        <f t="shared" si="6"/>
        <v>6.6087962962962966E-3</v>
      </c>
      <c r="G237" s="18">
        <v>1.4999999999999999E-2</v>
      </c>
      <c r="H237" s="19">
        <f t="shared" si="7"/>
        <v>8.5649999999999995</v>
      </c>
    </row>
    <row r="238" spans="1:8" x14ac:dyDescent="0.25">
      <c r="A238" s="14">
        <v>43821</v>
      </c>
      <c r="B238" s="15">
        <v>155115739</v>
      </c>
      <c r="C238" s="1" t="s">
        <v>28</v>
      </c>
      <c r="D238" s="16">
        <v>0.40686912832634725</v>
      </c>
      <c r="E238" s="17">
        <v>132</v>
      </c>
      <c r="F238" s="16">
        <f t="shared" si="6"/>
        <v>1.5277777777777779E-3</v>
      </c>
      <c r="G238" s="18">
        <v>3.7999999999999999E-2</v>
      </c>
      <c r="H238" s="19">
        <f t="shared" si="7"/>
        <v>5.016</v>
      </c>
    </row>
    <row r="239" spans="1:8" x14ac:dyDescent="0.25">
      <c r="A239" s="14">
        <v>43829</v>
      </c>
      <c r="B239" s="15">
        <v>156662560</v>
      </c>
      <c r="C239" s="1" t="s">
        <v>28</v>
      </c>
      <c r="D239" s="16">
        <v>0.13771318690265844</v>
      </c>
      <c r="E239" s="17">
        <v>951</v>
      </c>
      <c r="F239" s="16">
        <f t="shared" si="6"/>
        <v>1.1006944444444444E-2</v>
      </c>
      <c r="G239" s="18">
        <v>1.4999999999999999E-2</v>
      </c>
      <c r="H239" s="19">
        <f t="shared" si="7"/>
        <v>14.264999999999999</v>
      </c>
    </row>
    <row r="240" spans="1:8" x14ac:dyDescent="0.25">
      <c r="A240" s="14">
        <v>43810</v>
      </c>
      <c r="B240" s="15">
        <v>155469155</v>
      </c>
      <c r="C240" s="1" t="s">
        <v>16</v>
      </c>
      <c r="D240" s="16">
        <v>0.65001981290106969</v>
      </c>
      <c r="E240" s="17">
        <v>729</v>
      </c>
      <c r="F240" s="16">
        <f t="shared" si="6"/>
        <v>8.4375000000000006E-3</v>
      </c>
      <c r="G240" s="18">
        <v>2.5000000000000001E-2</v>
      </c>
      <c r="H240" s="19">
        <f t="shared" si="7"/>
        <v>18.225000000000001</v>
      </c>
    </row>
    <row r="241" spans="1:8" x14ac:dyDescent="0.25">
      <c r="A241" s="14">
        <v>43808</v>
      </c>
      <c r="B241" s="15">
        <v>154305381</v>
      </c>
      <c r="C241" s="1" t="s">
        <v>12</v>
      </c>
      <c r="D241" s="16">
        <v>0.58115231220840713</v>
      </c>
      <c r="E241" s="17">
        <v>195</v>
      </c>
      <c r="F241" s="16">
        <f t="shared" si="6"/>
        <v>2.2569444444444442E-3</v>
      </c>
      <c r="G241" s="18">
        <v>3.7999999999999999E-2</v>
      </c>
      <c r="H241" s="19">
        <f t="shared" si="7"/>
        <v>7.41</v>
      </c>
    </row>
    <row r="242" spans="1:8" x14ac:dyDescent="0.25">
      <c r="A242" s="14">
        <v>43810</v>
      </c>
      <c r="B242" s="15">
        <v>156196844</v>
      </c>
      <c r="C242" s="1" t="s">
        <v>12</v>
      </c>
      <c r="D242" s="16">
        <v>0.5604638330758025</v>
      </c>
      <c r="E242" s="17">
        <v>156</v>
      </c>
      <c r="F242" s="16">
        <f t="shared" si="6"/>
        <v>1.8055555555555555E-3</v>
      </c>
      <c r="G242" s="18">
        <v>3.7999999999999999E-2</v>
      </c>
      <c r="H242" s="19">
        <f t="shared" si="7"/>
        <v>5.9279999999999999</v>
      </c>
    </row>
    <row r="243" spans="1:8" x14ac:dyDescent="0.25">
      <c r="A243" s="14">
        <v>43827</v>
      </c>
      <c r="B243" s="15">
        <v>156614719</v>
      </c>
      <c r="C243" s="1" t="s">
        <v>28</v>
      </c>
      <c r="D243" s="16">
        <v>0.18327333193609352</v>
      </c>
      <c r="E243" s="17">
        <v>411</v>
      </c>
      <c r="F243" s="16">
        <f t="shared" si="6"/>
        <v>4.7569444444444447E-3</v>
      </c>
      <c r="G243" s="18">
        <v>1.4999999999999999E-2</v>
      </c>
      <c r="H243" s="19">
        <f t="shared" si="7"/>
        <v>6.165</v>
      </c>
    </row>
    <row r="244" spans="1:8" x14ac:dyDescent="0.25">
      <c r="A244" s="14">
        <v>43800</v>
      </c>
      <c r="B244" s="15">
        <v>155430469</v>
      </c>
      <c r="C244" s="1" t="s">
        <v>28</v>
      </c>
      <c r="D244" s="16">
        <v>0.63021999202850643</v>
      </c>
      <c r="E244" s="17">
        <v>346</v>
      </c>
      <c r="F244" s="16">
        <f t="shared" si="6"/>
        <v>4.0046296296296297E-3</v>
      </c>
      <c r="G244" s="18">
        <v>2.5000000000000001E-2</v>
      </c>
      <c r="H244" s="19">
        <f t="shared" si="7"/>
        <v>8.65</v>
      </c>
    </row>
    <row r="245" spans="1:8" x14ac:dyDescent="0.25">
      <c r="A245" s="14">
        <v>43822</v>
      </c>
      <c r="B245" s="15">
        <v>154565805</v>
      </c>
      <c r="C245" s="1" t="s">
        <v>16</v>
      </c>
      <c r="D245" s="16">
        <v>0.71256426529658001</v>
      </c>
      <c r="E245" s="17">
        <v>280</v>
      </c>
      <c r="F245" s="16">
        <f t="shared" si="6"/>
        <v>3.2407407407407406E-3</v>
      </c>
      <c r="G245" s="18">
        <v>2.5000000000000001E-2</v>
      </c>
      <c r="H245" s="19">
        <f t="shared" si="7"/>
        <v>7</v>
      </c>
    </row>
    <row r="246" spans="1:8" x14ac:dyDescent="0.25">
      <c r="A246" s="14">
        <v>43826</v>
      </c>
      <c r="B246" s="15">
        <v>156278319</v>
      </c>
      <c r="C246" s="1" t="s">
        <v>16</v>
      </c>
      <c r="D246" s="16">
        <v>0.57308732225673709</v>
      </c>
      <c r="E246" s="17">
        <v>428</v>
      </c>
      <c r="F246" s="16">
        <f t="shared" si="6"/>
        <v>4.9537037037037041E-3</v>
      </c>
      <c r="G246" s="18">
        <v>3.7999999999999999E-2</v>
      </c>
      <c r="H246" s="19">
        <f t="shared" si="7"/>
        <v>16.263999999999999</v>
      </c>
    </row>
    <row r="247" spans="1:8" x14ac:dyDescent="0.25">
      <c r="A247" s="14">
        <v>43808</v>
      </c>
      <c r="B247" s="15">
        <v>155467985</v>
      </c>
      <c r="C247" s="1" t="s">
        <v>16</v>
      </c>
      <c r="D247" s="16">
        <v>0.53132366863832037</v>
      </c>
      <c r="E247" s="17">
        <v>756</v>
      </c>
      <c r="F247" s="16">
        <f t="shared" si="6"/>
        <v>8.7500000000000008E-3</v>
      </c>
      <c r="G247" s="18">
        <v>3.7999999999999999E-2</v>
      </c>
      <c r="H247" s="19">
        <f t="shared" si="7"/>
        <v>28.727999999999998</v>
      </c>
    </row>
    <row r="248" spans="1:8" x14ac:dyDescent="0.25">
      <c r="A248" s="14">
        <v>43801</v>
      </c>
      <c r="B248" s="15">
        <v>154832189</v>
      </c>
      <c r="C248" s="1" t="s">
        <v>28</v>
      </c>
      <c r="D248" s="16">
        <v>0.59055353284972378</v>
      </c>
      <c r="E248" s="17">
        <v>533</v>
      </c>
      <c r="F248" s="16">
        <f t="shared" si="6"/>
        <v>6.1689814814814819E-3</v>
      </c>
      <c r="G248" s="18">
        <v>2.5000000000000001E-2</v>
      </c>
      <c r="H248" s="19">
        <f t="shared" si="7"/>
        <v>13.325000000000001</v>
      </c>
    </row>
    <row r="249" spans="1:8" x14ac:dyDescent="0.25">
      <c r="A249" s="14">
        <v>43808</v>
      </c>
      <c r="B249" s="15">
        <v>156581422</v>
      </c>
      <c r="C249" s="1" t="s">
        <v>16</v>
      </c>
      <c r="D249" s="16">
        <v>0.91585774703672074</v>
      </c>
      <c r="E249" s="17">
        <v>844</v>
      </c>
      <c r="F249" s="16">
        <f t="shared" si="6"/>
        <v>9.7685185185185184E-3</v>
      </c>
      <c r="G249" s="18">
        <v>2.5000000000000001E-2</v>
      </c>
      <c r="H249" s="19">
        <f t="shared" si="7"/>
        <v>21.1</v>
      </c>
    </row>
    <row r="250" spans="1:8" x14ac:dyDescent="0.25">
      <c r="A250" s="14">
        <v>43827</v>
      </c>
      <c r="B250" s="15">
        <v>155599276</v>
      </c>
      <c r="C250" s="1" t="s">
        <v>16</v>
      </c>
      <c r="D250" s="16">
        <v>0.72868565508387206</v>
      </c>
      <c r="E250" s="17">
        <v>707</v>
      </c>
      <c r="F250" s="16">
        <f t="shared" si="6"/>
        <v>8.1828703703703699E-3</v>
      </c>
      <c r="G250" s="18">
        <v>2.5000000000000001E-2</v>
      </c>
      <c r="H250" s="19">
        <f t="shared" si="7"/>
        <v>17.675000000000001</v>
      </c>
    </row>
    <row r="251" spans="1:8" x14ac:dyDescent="0.25">
      <c r="A251" s="14">
        <v>43823</v>
      </c>
      <c r="B251" s="15">
        <v>154623175</v>
      </c>
      <c r="C251" s="1" t="s">
        <v>12</v>
      </c>
      <c r="D251" s="16">
        <v>7.3434105087518797E-2</v>
      </c>
      <c r="E251" s="17">
        <v>423</v>
      </c>
      <c r="F251" s="16">
        <f t="shared" si="6"/>
        <v>4.8958333333333336E-3</v>
      </c>
      <c r="G251" s="18">
        <v>1.4999999999999999E-2</v>
      </c>
      <c r="H251" s="19">
        <f t="shared" si="7"/>
        <v>6.3449999999999998</v>
      </c>
    </row>
    <row r="252" spans="1:8" x14ac:dyDescent="0.25">
      <c r="A252" s="14">
        <v>43802</v>
      </c>
      <c r="B252" s="15">
        <v>155690913</v>
      </c>
      <c r="C252" s="1" t="s">
        <v>12</v>
      </c>
      <c r="D252" s="16">
        <v>0.98430031224580805</v>
      </c>
      <c r="E252" s="17">
        <v>331</v>
      </c>
      <c r="F252" s="16">
        <f t="shared" si="6"/>
        <v>3.8310185185185183E-3</v>
      </c>
      <c r="G252" s="18">
        <v>2.5000000000000001E-2</v>
      </c>
      <c r="H252" s="19">
        <f t="shared" si="7"/>
        <v>8.2750000000000004</v>
      </c>
    </row>
    <row r="253" spans="1:8" x14ac:dyDescent="0.25">
      <c r="A253" s="14">
        <v>43802</v>
      </c>
      <c r="B253" s="15">
        <v>154913441</v>
      </c>
      <c r="C253" s="1" t="s">
        <v>16</v>
      </c>
      <c r="D253" s="16">
        <v>9.1260902221131812E-2</v>
      </c>
      <c r="E253" s="17">
        <v>136</v>
      </c>
      <c r="F253" s="16">
        <f t="shared" si="6"/>
        <v>1.5740740740740741E-3</v>
      </c>
      <c r="G253" s="18">
        <v>1.4999999999999999E-2</v>
      </c>
      <c r="H253" s="19">
        <f t="shared" si="7"/>
        <v>2.04</v>
      </c>
    </row>
    <row r="254" spans="1:8" x14ac:dyDescent="0.25">
      <c r="A254" s="14">
        <v>43810</v>
      </c>
      <c r="B254" s="15">
        <v>155812577</v>
      </c>
      <c r="C254" s="1" t="s">
        <v>16</v>
      </c>
      <c r="D254" s="16">
        <v>0.75530468992031796</v>
      </c>
      <c r="E254" s="17">
        <v>328</v>
      </c>
      <c r="F254" s="16">
        <f t="shared" si="6"/>
        <v>3.7962962962962963E-3</v>
      </c>
      <c r="G254" s="18">
        <v>2.5000000000000001E-2</v>
      </c>
      <c r="H254" s="19">
        <f t="shared" si="7"/>
        <v>8.2000000000000011</v>
      </c>
    </row>
    <row r="255" spans="1:8" x14ac:dyDescent="0.25">
      <c r="A255" s="14">
        <v>43813</v>
      </c>
      <c r="B255" s="15">
        <v>154568058</v>
      </c>
      <c r="C255" s="1" t="s">
        <v>12</v>
      </c>
      <c r="D255" s="16">
        <v>8.3118107462712532E-2</v>
      </c>
      <c r="E255" s="17">
        <v>652</v>
      </c>
      <c r="F255" s="16">
        <f t="shared" si="6"/>
        <v>7.5462962962962966E-3</v>
      </c>
      <c r="G255" s="18">
        <v>1.4999999999999999E-2</v>
      </c>
      <c r="H255" s="19">
        <f t="shared" si="7"/>
        <v>9.7799999999999994</v>
      </c>
    </row>
    <row r="256" spans="1:8" x14ac:dyDescent="0.25">
      <c r="A256" s="14">
        <v>43810</v>
      </c>
      <c r="B256" s="15">
        <v>156652168</v>
      </c>
      <c r="C256" s="1" t="s">
        <v>28</v>
      </c>
      <c r="D256" s="16">
        <v>0.4406349325938973</v>
      </c>
      <c r="E256" s="17">
        <v>120</v>
      </c>
      <c r="F256" s="16">
        <f t="shared" si="6"/>
        <v>1.3888888888888889E-3</v>
      </c>
      <c r="G256" s="18">
        <v>3.7999999999999999E-2</v>
      </c>
      <c r="H256" s="19">
        <f t="shared" si="7"/>
        <v>4.5599999999999996</v>
      </c>
    </row>
    <row r="257" spans="1:8" x14ac:dyDescent="0.25">
      <c r="A257" s="14">
        <v>43805</v>
      </c>
      <c r="B257" s="15">
        <v>155573643</v>
      </c>
      <c r="C257" s="1" t="s">
        <v>16</v>
      </c>
      <c r="D257" s="16">
        <v>0.42872369212523787</v>
      </c>
      <c r="E257" s="17">
        <v>121</v>
      </c>
      <c r="F257" s="16">
        <f t="shared" si="6"/>
        <v>1.4004629629629629E-3</v>
      </c>
      <c r="G257" s="18">
        <v>3.7999999999999999E-2</v>
      </c>
      <c r="H257" s="19">
        <f t="shared" si="7"/>
        <v>4.5979999999999999</v>
      </c>
    </row>
    <row r="258" spans="1:8" x14ac:dyDescent="0.25">
      <c r="A258" s="14">
        <v>43813</v>
      </c>
      <c r="B258" s="15">
        <v>155683145</v>
      </c>
      <c r="C258" s="1" t="s">
        <v>16</v>
      </c>
      <c r="D258" s="16">
        <v>0.51634011796792645</v>
      </c>
      <c r="E258" s="17">
        <v>221</v>
      </c>
      <c r="F258" s="16">
        <f t="shared" ref="F258:F321" si="8">E258/86400</f>
        <v>2.5578703703703705E-3</v>
      </c>
      <c r="G258" s="18">
        <v>3.7999999999999999E-2</v>
      </c>
      <c r="H258" s="19">
        <f t="shared" ref="H258:H321" si="9">E258*G258</f>
        <v>8.3979999999999997</v>
      </c>
    </row>
    <row r="259" spans="1:8" x14ac:dyDescent="0.25">
      <c r="A259" s="14">
        <v>43822</v>
      </c>
      <c r="B259" s="15">
        <v>155122448</v>
      </c>
      <c r="C259" s="1" t="s">
        <v>28</v>
      </c>
      <c r="D259" s="16">
        <v>0.80401761139799366</v>
      </c>
      <c r="E259" s="17">
        <v>987</v>
      </c>
      <c r="F259" s="16">
        <f t="shared" si="8"/>
        <v>1.1423611111111112E-2</v>
      </c>
      <c r="G259" s="18">
        <v>2.5000000000000001E-2</v>
      </c>
      <c r="H259" s="19">
        <f t="shared" si="9"/>
        <v>24.675000000000001</v>
      </c>
    </row>
    <row r="260" spans="1:8" x14ac:dyDescent="0.25">
      <c r="A260" s="14">
        <v>43815</v>
      </c>
      <c r="B260" s="15">
        <v>155073092</v>
      </c>
      <c r="C260" s="1" t="s">
        <v>28</v>
      </c>
      <c r="D260" s="16">
        <v>0.32712971141923697</v>
      </c>
      <c r="E260" s="17">
        <v>284</v>
      </c>
      <c r="F260" s="16">
        <f t="shared" si="8"/>
        <v>3.2870370370370371E-3</v>
      </c>
      <c r="G260" s="18">
        <v>1.4999999999999999E-2</v>
      </c>
      <c r="H260" s="19">
        <f t="shared" si="9"/>
        <v>4.26</v>
      </c>
    </row>
    <row r="261" spans="1:8" x14ac:dyDescent="0.25">
      <c r="A261" s="14">
        <v>43808</v>
      </c>
      <c r="B261" s="15">
        <v>156581422</v>
      </c>
      <c r="C261" s="1" t="s">
        <v>16</v>
      </c>
      <c r="D261" s="16">
        <v>0.77295418977503216</v>
      </c>
      <c r="E261" s="17">
        <v>843</v>
      </c>
      <c r="F261" s="16">
        <f t="shared" si="8"/>
        <v>9.7569444444444448E-3</v>
      </c>
      <c r="G261" s="18">
        <v>2.5000000000000001E-2</v>
      </c>
      <c r="H261" s="19">
        <f t="shared" si="9"/>
        <v>21.075000000000003</v>
      </c>
    </row>
    <row r="262" spans="1:8" x14ac:dyDescent="0.25">
      <c r="A262" s="14">
        <v>43813</v>
      </c>
      <c r="B262" s="15">
        <v>155257306</v>
      </c>
      <c r="C262" s="1" t="s">
        <v>12</v>
      </c>
      <c r="D262" s="16">
        <v>0.61204447622077296</v>
      </c>
      <c r="E262" s="17">
        <v>118</v>
      </c>
      <c r="F262" s="16">
        <f t="shared" si="8"/>
        <v>1.3657407407407407E-3</v>
      </c>
      <c r="G262" s="18">
        <v>2.5000000000000001E-2</v>
      </c>
      <c r="H262" s="19">
        <f t="shared" si="9"/>
        <v>2.95</v>
      </c>
    </row>
    <row r="263" spans="1:8" x14ac:dyDescent="0.25">
      <c r="A263" s="14">
        <v>43816</v>
      </c>
      <c r="B263" s="15">
        <v>156801770</v>
      </c>
      <c r="C263" s="1" t="s">
        <v>12</v>
      </c>
      <c r="D263" s="16">
        <v>0.72732183730340205</v>
      </c>
      <c r="E263" s="17">
        <v>980</v>
      </c>
      <c r="F263" s="16">
        <f t="shared" si="8"/>
        <v>1.1342592592592593E-2</v>
      </c>
      <c r="G263" s="18">
        <v>2.5000000000000001E-2</v>
      </c>
      <c r="H263" s="19">
        <f t="shared" si="9"/>
        <v>24.5</v>
      </c>
    </row>
    <row r="264" spans="1:8" x14ac:dyDescent="0.25">
      <c r="A264" s="14">
        <v>43814</v>
      </c>
      <c r="B264" s="15">
        <v>156623288</v>
      </c>
      <c r="C264" s="1" t="s">
        <v>12</v>
      </c>
      <c r="D264" s="16">
        <v>0.16094789650527275</v>
      </c>
      <c r="E264" s="17">
        <v>704</v>
      </c>
      <c r="F264" s="16">
        <f t="shared" si="8"/>
        <v>8.1481481481481474E-3</v>
      </c>
      <c r="G264" s="18">
        <v>1.4999999999999999E-2</v>
      </c>
      <c r="H264" s="19">
        <f t="shared" si="9"/>
        <v>10.559999999999999</v>
      </c>
    </row>
    <row r="265" spans="1:8" x14ac:dyDescent="0.25">
      <c r="A265" s="14">
        <v>43826</v>
      </c>
      <c r="B265" s="15">
        <v>156066871</v>
      </c>
      <c r="C265" s="1" t="s">
        <v>28</v>
      </c>
      <c r="D265" s="16">
        <v>7.8971945441554503E-2</v>
      </c>
      <c r="E265" s="17">
        <v>987</v>
      </c>
      <c r="F265" s="16">
        <f t="shared" si="8"/>
        <v>1.1423611111111112E-2</v>
      </c>
      <c r="G265" s="18">
        <v>1.4999999999999999E-2</v>
      </c>
      <c r="H265" s="19">
        <f t="shared" si="9"/>
        <v>14.805</v>
      </c>
    </row>
    <row r="266" spans="1:8" x14ac:dyDescent="0.25">
      <c r="A266" s="14">
        <v>43809</v>
      </c>
      <c r="B266" s="15">
        <v>155371026</v>
      </c>
      <c r="C266" s="1" t="s">
        <v>12</v>
      </c>
      <c r="D266" s="16">
        <v>0.8890756101957954</v>
      </c>
      <c r="E266" s="17">
        <v>337</v>
      </c>
      <c r="F266" s="16">
        <f t="shared" si="8"/>
        <v>3.9004629629629628E-3</v>
      </c>
      <c r="G266" s="18">
        <v>2.5000000000000001E-2</v>
      </c>
      <c r="H266" s="19">
        <f t="shared" si="9"/>
        <v>8.4250000000000007</v>
      </c>
    </row>
    <row r="267" spans="1:8" x14ac:dyDescent="0.25">
      <c r="A267" s="14">
        <v>43805</v>
      </c>
      <c r="B267" s="15">
        <v>156162878</v>
      </c>
      <c r="C267" s="1" t="s">
        <v>16</v>
      </c>
      <c r="D267" s="16">
        <v>0.53235763298733296</v>
      </c>
      <c r="E267" s="17">
        <v>983</v>
      </c>
      <c r="F267" s="16">
        <f t="shared" si="8"/>
        <v>1.1377314814814814E-2</v>
      </c>
      <c r="G267" s="18">
        <v>3.7999999999999999E-2</v>
      </c>
      <c r="H267" s="19">
        <f t="shared" si="9"/>
        <v>37.353999999999999</v>
      </c>
    </row>
    <row r="268" spans="1:8" x14ac:dyDescent="0.25">
      <c r="A268" s="14">
        <v>43811</v>
      </c>
      <c r="B268" s="15">
        <v>155073092</v>
      </c>
      <c r="C268" s="1" t="s">
        <v>28</v>
      </c>
      <c r="D268" s="16">
        <v>0.12806216507307167</v>
      </c>
      <c r="E268" s="17">
        <v>355</v>
      </c>
      <c r="F268" s="16">
        <f t="shared" si="8"/>
        <v>4.1087962962962962E-3</v>
      </c>
      <c r="G268" s="18">
        <v>1.4999999999999999E-2</v>
      </c>
      <c r="H268" s="19">
        <f t="shared" si="9"/>
        <v>5.3250000000000002</v>
      </c>
    </row>
    <row r="269" spans="1:8" x14ac:dyDescent="0.25">
      <c r="A269" s="14">
        <v>43816</v>
      </c>
      <c r="B269" s="15">
        <v>154906945</v>
      </c>
      <c r="C269" s="1" t="s">
        <v>16</v>
      </c>
      <c r="D269" s="16">
        <v>9.4043668521021084E-3</v>
      </c>
      <c r="E269" s="17">
        <v>142</v>
      </c>
      <c r="F269" s="16">
        <f t="shared" si="8"/>
        <v>1.6435185185185185E-3</v>
      </c>
      <c r="G269" s="18">
        <v>1.4999999999999999E-2</v>
      </c>
      <c r="H269" s="19">
        <f t="shared" si="9"/>
        <v>2.13</v>
      </c>
    </row>
    <row r="270" spans="1:8" x14ac:dyDescent="0.25">
      <c r="A270" s="14">
        <v>43814</v>
      </c>
      <c r="B270" s="15">
        <v>156581422</v>
      </c>
      <c r="C270" s="1" t="s">
        <v>16</v>
      </c>
      <c r="D270" s="16">
        <v>0.22172443544986953</v>
      </c>
      <c r="E270" s="17">
        <v>668</v>
      </c>
      <c r="F270" s="16">
        <f t="shared" si="8"/>
        <v>7.7314814814814815E-3</v>
      </c>
      <c r="G270" s="18">
        <v>1.4999999999999999E-2</v>
      </c>
      <c r="H270" s="19">
        <f t="shared" si="9"/>
        <v>10.02</v>
      </c>
    </row>
    <row r="271" spans="1:8" x14ac:dyDescent="0.25">
      <c r="A271" s="14">
        <v>43817</v>
      </c>
      <c r="B271" s="15">
        <v>155576710</v>
      </c>
      <c r="C271" s="1" t="s">
        <v>12</v>
      </c>
      <c r="D271" s="16">
        <v>0.30692895257341501</v>
      </c>
      <c r="E271" s="17">
        <v>168</v>
      </c>
      <c r="F271" s="16">
        <f t="shared" si="8"/>
        <v>1.9444444444444444E-3</v>
      </c>
      <c r="G271" s="18">
        <v>1.4999999999999999E-2</v>
      </c>
      <c r="H271" s="19">
        <f t="shared" si="9"/>
        <v>2.52</v>
      </c>
    </row>
    <row r="272" spans="1:8" x14ac:dyDescent="0.25">
      <c r="A272" s="14">
        <v>43809</v>
      </c>
      <c r="B272" s="15">
        <v>155371026</v>
      </c>
      <c r="C272" s="1" t="s">
        <v>12</v>
      </c>
      <c r="D272" s="16">
        <v>0.63998536497145486</v>
      </c>
      <c r="E272" s="17">
        <v>430</v>
      </c>
      <c r="F272" s="16">
        <f t="shared" si="8"/>
        <v>4.9768518518518521E-3</v>
      </c>
      <c r="G272" s="18">
        <v>2.5000000000000001E-2</v>
      </c>
      <c r="H272" s="19">
        <f t="shared" si="9"/>
        <v>10.75</v>
      </c>
    </row>
    <row r="273" spans="1:8" x14ac:dyDescent="0.25">
      <c r="A273" s="14">
        <v>43820</v>
      </c>
      <c r="B273" s="15">
        <v>156278061</v>
      </c>
      <c r="C273" s="1" t="s">
        <v>16</v>
      </c>
      <c r="D273" s="16">
        <v>0.17105446212458575</v>
      </c>
      <c r="E273" s="17">
        <v>612</v>
      </c>
      <c r="F273" s="16">
        <f t="shared" si="8"/>
        <v>7.083333333333333E-3</v>
      </c>
      <c r="G273" s="18">
        <v>1.4999999999999999E-2</v>
      </c>
      <c r="H273" s="19">
        <f t="shared" si="9"/>
        <v>9.18</v>
      </c>
    </row>
    <row r="274" spans="1:8" x14ac:dyDescent="0.25">
      <c r="A274" s="14">
        <v>43828</v>
      </c>
      <c r="B274" s="15">
        <v>156932835</v>
      </c>
      <c r="C274" s="1" t="s">
        <v>12</v>
      </c>
      <c r="D274" s="16">
        <v>0.72415386821955674</v>
      </c>
      <c r="E274" s="17">
        <v>520</v>
      </c>
      <c r="F274" s="16">
        <f t="shared" si="8"/>
        <v>6.0185185185185185E-3</v>
      </c>
      <c r="G274" s="18">
        <v>2.5000000000000001E-2</v>
      </c>
      <c r="H274" s="19">
        <f t="shared" si="9"/>
        <v>13</v>
      </c>
    </row>
    <row r="275" spans="1:8" x14ac:dyDescent="0.25">
      <c r="A275" s="14">
        <v>43809</v>
      </c>
      <c r="B275" s="15">
        <v>156232564</v>
      </c>
      <c r="C275" s="1" t="s">
        <v>28</v>
      </c>
      <c r="D275" s="16">
        <v>0.24517394998192865</v>
      </c>
      <c r="E275" s="17">
        <v>647</v>
      </c>
      <c r="F275" s="16">
        <f t="shared" si="8"/>
        <v>7.4884259259259262E-3</v>
      </c>
      <c r="G275" s="18">
        <v>1.4999999999999999E-2</v>
      </c>
      <c r="H275" s="19">
        <f t="shared" si="9"/>
        <v>9.7050000000000001</v>
      </c>
    </row>
    <row r="276" spans="1:8" x14ac:dyDescent="0.25">
      <c r="A276" s="14">
        <v>43816</v>
      </c>
      <c r="B276" s="15">
        <v>156162878</v>
      </c>
      <c r="C276" s="1" t="s">
        <v>16</v>
      </c>
      <c r="D276" s="16">
        <v>0.67858296932120721</v>
      </c>
      <c r="E276" s="17">
        <v>771</v>
      </c>
      <c r="F276" s="16">
        <f t="shared" si="8"/>
        <v>8.9236111111111113E-3</v>
      </c>
      <c r="G276" s="18">
        <v>2.5000000000000001E-2</v>
      </c>
      <c r="H276" s="19">
        <f t="shared" si="9"/>
        <v>19.275000000000002</v>
      </c>
    </row>
    <row r="277" spans="1:8" x14ac:dyDescent="0.25">
      <c r="A277" s="14">
        <v>43809</v>
      </c>
      <c r="B277" s="15">
        <v>156232564</v>
      </c>
      <c r="C277" s="1" t="s">
        <v>28</v>
      </c>
      <c r="D277" s="16">
        <v>0.98260829860706189</v>
      </c>
      <c r="E277" s="17">
        <v>313</v>
      </c>
      <c r="F277" s="16">
        <f t="shared" si="8"/>
        <v>3.6226851851851854E-3</v>
      </c>
      <c r="G277" s="18">
        <v>2.5000000000000001E-2</v>
      </c>
      <c r="H277" s="19">
        <f t="shared" si="9"/>
        <v>7.8250000000000002</v>
      </c>
    </row>
    <row r="278" spans="1:8" x14ac:dyDescent="0.25">
      <c r="A278" s="14">
        <v>43822</v>
      </c>
      <c r="B278" s="15">
        <v>155073092</v>
      </c>
      <c r="C278" s="1" t="s">
        <v>28</v>
      </c>
      <c r="D278" s="16">
        <v>0.34226871697495043</v>
      </c>
      <c r="E278" s="17">
        <v>190</v>
      </c>
      <c r="F278" s="16">
        <f t="shared" si="8"/>
        <v>2.1990740740740742E-3</v>
      </c>
      <c r="G278" s="18">
        <v>3.7999999999999999E-2</v>
      </c>
      <c r="H278" s="19">
        <f t="shared" si="9"/>
        <v>7.22</v>
      </c>
    </row>
    <row r="279" spans="1:8" x14ac:dyDescent="0.25">
      <c r="A279" s="14">
        <v>43810</v>
      </c>
      <c r="B279" s="15">
        <v>156601441</v>
      </c>
      <c r="C279" s="1" t="s">
        <v>28</v>
      </c>
      <c r="D279" s="16">
        <v>0.14347386797958228</v>
      </c>
      <c r="E279" s="17">
        <v>341</v>
      </c>
      <c r="F279" s="16">
        <f t="shared" si="8"/>
        <v>3.9467592592592592E-3</v>
      </c>
      <c r="G279" s="18">
        <v>1.4999999999999999E-2</v>
      </c>
      <c r="H279" s="19">
        <f t="shared" si="9"/>
        <v>5.1150000000000002</v>
      </c>
    </row>
    <row r="280" spans="1:8" x14ac:dyDescent="0.25">
      <c r="A280" s="14">
        <v>43821</v>
      </c>
      <c r="B280" s="15">
        <v>154557432</v>
      </c>
      <c r="C280" s="1" t="s">
        <v>28</v>
      </c>
      <c r="D280" s="16">
        <v>0.89562710161676973</v>
      </c>
      <c r="E280" s="17">
        <v>931</v>
      </c>
      <c r="F280" s="16">
        <f t="shared" si="8"/>
        <v>1.0775462962962962E-2</v>
      </c>
      <c r="G280" s="18">
        <v>2.5000000000000001E-2</v>
      </c>
      <c r="H280" s="19">
        <f t="shared" si="9"/>
        <v>23.275000000000002</v>
      </c>
    </row>
    <row r="281" spans="1:8" x14ac:dyDescent="0.25">
      <c r="A281" s="14">
        <v>43816</v>
      </c>
      <c r="B281" s="15">
        <v>155358867</v>
      </c>
      <c r="C281" s="1" t="s">
        <v>12</v>
      </c>
      <c r="D281" s="16">
        <v>0.60985749124855926</v>
      </c>
      <c r="E281" s="17">
        <v>530</v>
      </c>
      <c r="F281" s="16">
        <f t="shared" si="8"/>
        <v>6.1342592592592594E-3</v>
      </c>
      <c r="G281" s="18">
        <v>2.5000000000000001E-2</v>
      </c>
      <c r="H281" s="19">
        <f t="shared" si="9"/>
        <v>13.25</v>
      </c>
    </row>
    <row r="282" spans="1:8" x14ac:dyDescent="0.25">
      <c r="A282" s="14">
        <v>43817</v>
      </c>
      <c r="B282" s="15">
        <v>155072479</v>
      </c>
      <c r="C282" s="1" t="s">
        <v>16</v>
      </c>
      <c r="D282" s="16">
        <v>0.48269163883192401</v>
      </c>
      <c r="E282" s="17">
        <v>509</v>
      </c>
      <c r="F282" s="16">
        <f t="shared" si="8"/>
        <v>5.8912037037037041E-3</v>
      </c>
      <c r="G282" s="18">
        <v>3.7999999999999999E-2</v>
      </c>
      <c r="H282" s="19">
        <f t="shared" si="9"/>
        <v>19.341999999999999</v>
      </c>
    </row>
    <row r="283" spans="1:8" x14ac:dyDescent="0.25">
      <c r="A283" s="14">
        <v>43809</v>
      </c>
      <c r="B283" s="15">
        <v>155690913</v>
      </c>
      <c r="C283" s="1" t="s">
        <v>12</v>
      </c>
      <c r="D283" s="16">
        <v>0.4120849566798952</v>
      </c>
      <c r="E283" s="17">
        <v>494</v>
      </c>
      <c r="F283" s="16">
        <f t="shared" si="8"/>
        <v>5.7175925925925927E-3</v>
      </c>
      <c r="G283" s="18">
        <v>3.7999999999999999E-2</v>
      </c>
      <c r="H283" s="19">
        <f t="shared" si="9"/>
        <v>18.771999999999998</v>
      </c>
    </row>
    <row r="284" spans="1:8" x14ac:dyDescent="0.25">
      <c r="A284" s="14">
        <v>43813</v>
      </c>
      <c r="B284" s="15">
        <v>154248012</v>
      </c>
      <c r="C284" s="1" t="s">
        <v>12</v>
      </c>
      <c r="D284" s="16">
        <v>0.74825014284832558</v>
      </c>
      <c r="E284" s="17">
        <v>551</v>
      </c>
      <c r="F284" s="16">
        <f t="shared" si="8"/>
        <v>6.3773148148148148E-3</v>
      </c>
      <c r="G284" s="18">
        <v>2.5000000000000001E-2</v>
      </c>
      <c r="H284" s="19">
        <f t="shared" si="9"/>
        <v>13.775</v>
      </c>
    </row>
    <row r="285" spans="1:8" x14ac:dyDescent="0.25">
      <c r="A285" s="14">
        <v>43817</v>
      </c>
      <c r="B285" s="15">
        <v>155625390</v>
      </c>
      <c r="C285" s="1" t="s">
        <v>16</v>
      </c>
      <c r="D285" s="16">
        <v>0.58850452168166645</v>
      </c>
      <c r="E285" s="17">
        <v>270</v>
      </c>
      <c r="F285" s="16">
        <f t="shared" si="8"/>
        <v>3.1250000000000002E-3</v>
      </c>
      <c r="G285" s="18">
        <v>2.5000000000000001E-2</v>
      </c>
      <c r="H285" s="19">
        <f t="shared" si="9"/>
        <v>6.75</v>
      </c>
    </row>
    <row r="286" spans="1:8" x14ac:dyDescent="0.25">
      <c r="A286" s="14">
        <v>43810</v>
      </c>
      <c r="B286" s="15">
        <v>156601441</v>
      </c>
      <c r="C286" s="1" t="s">
        <v>28</v>
      </c>
      <c r="D286" s="16">
        <v>0.40180341399256847</v>
      </c>
      <c r="E286" s="17">
        <v>112</v>
      </c>
      <c r="F286" s="16">
        <f t="shared" si="8"/>
        <v>1.2962962962962963E-3</v>
      </c>
      <c r="G286" s="18">
        <v>3.7999999999999999E-2</v>
      </c>
      <c r="H286" s="19">
        <f t="shared" si="9"/>
        <v>4.2560000000000002</v>
      </c>
    </row>
    <row r="287" spans="1:8" x14ac:dyDescent="0.25">
      <c r="A287" s="14">
        <v>43826</v>
      </c>
      <c r="B287" s="15">
        <v>155438349</v>
      </c>
      <c r="C287" s="1" t="s">
        <v>16</v>
      </c>
      <c r="D287" s="16">
        <v>0.21948541967500224</v>
      </c>
      <c r="E287" s="17">
        <v>998</v>
      </c>
      <c r="F287" s="16">
        <f t="shared" si="8"/>
        <v>1.1550925925925926E-2</v>
      </c>
      <c r="G287" s="18">
        <v>1.4999999999999999E-2</v>
      </c>
      <c r="H287" s="19">
        <f t="shared" si="9"/>
        <v>14.969999999999999</v>
      </c>
    </row>
    <row r="288" spans="1:8" x14ac:dyDescent="0.25">
      <c r="A288" s="14">
        <v>43810</v>
      </c>
      <c r="B288" s="15">
        <v>156986994</v>
      </c>
      <c r="C288" s="1" t="s">
        <v>16</v>
      </c>
      <c r="D288" s="16">
        <v>0.24813125550736137</v>
      </c>
      <c r="E288" s="17">
        <v>708</v>
      </c>
      <c r="F288" s="16">
        <f t="shared" si="8"/>
        <v>8.1944444444444452E-3</v>
      </c>
      <c r="G288" s="18">
        <v>1.4999999999999999E-2</v>
      </c>
      <c r="H288" s="19">
        <f t="shared" si="9"/>
        <v>10.62</v>
      </c>
    </row>
    <row r="289" spans="1:8" x14ac:dyDescent="0.25">
      <c r="A289" s="14">
        <v>43817</v>
      </c>
      <c r="B289" s="15">
        <v>154974869</v>
      </c>
      <c r="C289" s="1" t="s">
        <v>28</v>
      </c>
      <c r="D289" s="16">
        <v>0.98436837625450258</v>
      </c>
      <c r="E289" s="17">
        <v>445</v>
      </c>
      <c r="F289" s="16">
        <f t="shared" si="8"/>
        <v>5.1504629629629626E-3</v>
      </c>
      <c r="G289" s="18">
        <v>2.5000000000000001E-2</v>
      </c>
      <c r="H289" s="19">
        <f t="shared" si="9"/>
        <v>11.125</v>
      </c>
    </row>
    <row r="290" spans="1:8" x14ac:dyDescent="0.25">
      <c r="A290" s="14">
        <v>43808</v>
      </c>
      <c r="B290" s="15">
        <v>156456807</v>
      </c>
      <c r="C290" s="1" t="s">
        <v>12</v>
      </c>
      <c r="D290" s="16">
        <v>0.35887131692556695</v>
      </c>
      <c r="E290" s="17">
        <v>726</v>
      </c>
      <c r="F290" s="16">
        <f t="shared" si="8"/>
        <v>8.4027777777777781E-3</v>
      </c>
      <c r="G290" s="18">
        <v>3.7999999999999999E-2</v>
      </c>
      <c r="H290" s="19">
        <f t="shared" si="9"/>
        <v>27.588000000000001</v>
      </c>
    </row>
    <row r="291" spans="1:8" x14ac:dyDescent="0.25">
      <c r="A291" s="14">
        <v>43810</v>
      </c>
      <c r="B291" s="15">
        <v>156986994</v>
      </c>
      <c r="C291" s="1" t="s">
        <v>16</v>
      </c>
      <c r="D291" s="16">
        <v>0.78169863412899609</v>
      </c>
      <c r="E291" s="17">
        <v>998</v>
      </c>
      <c r="F291" s="16">
        <f t="shared" si="8"/>
        <v>1.1550925925925926E-2</v>
      </c>
      <c r="G291" s="18">
        <v>2.5000000000000001E-2</v>
      </c>
      <c r="H291" s="19">
        <f t="shared" si="9"/>
        <v>24.950000000000003</v>
      </c>
    </row>
    <row r="292" spans="1:8" x14ac:dyDescent="0.25">
      <c r="A292" s="14">
        <v>43806</v>
      </c>
      <c r="B292" s="15">
        <v>154249377</v>
      </c>
      <c r="C292" s="1" t="s">
        <v>16</v>
      </c>
      <c r="D292" s="16">
        <v>0.72341154887132642</v>
      </c>
      <c r="E292" s="17">
        <v>207</v>
      </c>
      <c r="F292" s="16">
        <f t="shared" si="8"/>
        <v>2.3958333333333331E-3</v>
      </c>
      <c r="G292" s="18">
        <v>2.5000000000000001E-2</v>
      </c>
      <c r="H292" s="19">
        <f t="shared" si="9"/>
        <v>5.1750000000000007</v>
      </c>
    </row>
    <row r="293" spans="1:8" x14ac:dyDescent="0.25">
      <c r="A293" s="14">
        <v>43800</v>
      </c>
      <c r="B293" s="15">
        <v>156121080</v>
      </c>
      <c r="C293" s="1" t="s">
        <v>16</v>
      </c>
      <c r="D293" s="16">
        <v>0.73619113408837755</v>
      </c>
      <c r="E293" s="17">
        <v>143</v>
      </c>
      <c r="F293" s="16">
        <f t="shared" si="8"/>
        <v>1.6550925925925926E-3</v>
      </c>
      <c r="G293" s="18">
        <v>2.5000000000000001E-2</v>
      </c>
      <c r="H293" s="19">
        <f t="shared" si="9"/>
        <v>3.5750000000000002</v>
      </c>
    </row>
    <row r="294" spans="1:8" x14ac:dyDescent="0.25">
      <c r="A294" s="14">
        <v>43813</v>
      </c>
      <c r="B294" s="15">
        <v>155257306</v>
      </c>
      <c r="C294" s="1" t="s">
        <v>12</v>
      </c>
      <c r="D294" s="16">
        <v>0.23581993182271632</v>
      </c>
      <c r="E294" s="17">
        <v>927</v>
      </c>
      <c r="F294" s="16">
        <f t="shared" si="8"/>
        <v>1.0729166666666666E-2</v>
      </c>
      <c r="G294" s="18">
        <v>1.4999999999999999E-2</v>
      </c>
      <c r="H294" s="19">
        <f t="shared" si="9"/>
        <v>13.904999999999999</v>
      </c>
    </row>
    <row r="295" spans="1:8" x14ac:dyDescent="0.25">
      <c r="A295" s="14">
        <v>43811</v>
      </c>
      <c r="B295" s="15">
        <v>155624585</v>
      </c>
      <c r="C295" s="1" t="s">
        <v>16</v>
      </c>
      <c r="D295" s="16">
        <v>0.18550620130647721</v>
      </c>
      <c r="E295" s="17">
        <v>310</v>
      </c>
      <c r="F295" s="16">
        <f t="shared" si="8"/>
        <v>3.5879629629629629E-3</v>
      </c>
      <c r="G295" s="18">
        <v>1.4999999999999999E-2</v>
      </c>
      <c r="H295" s="19">
        <f t="shared" si="9"/>
        <v>4.6499999999999995</v>
      </c>
    </row>
    <row r="296" spans="1:8" x14ac:dyDescent="0.25">
      <c r="A296" s="14">
        <v>43811</v>
      </c>
      <c r="B296" s="15">
        <v>155624585</v>
      </c>
      <c r="C296" s="1" t="s">
        <v>16</v>
      </c>
      <c r="D296" s="16">
        <v>0.87786896695751249</v>
      </c>
      <c r="E296" s="17">
        <v>529</v>
      </c>
      <c r="F296" s="16">
        <f t="shared" si="8"/>
        <v>6.122685185185185E-3</v>
      </c>
      <c r="G296" s="18">
        <v>2.5000000000000001E-2</v>
      </c>
      <c r="H296" s="19">
        <f t="shared" si="9"/>
        <v>13.225000000000001</v>
      </c>
    </row>
    <row r="297" spans="1:8" x14ac:dyDescent="0.25">
      <c r="A297" s="14">
        <v>43800</v>
      </c>
      <c r="B297" s="15">
        <v>154651053</v>
      </c>
      <c r="C297" s="1" t="s">
        <v>28</v>
      </c>
      <c r="D297" s="16">
        <v>0.73074226921975527</v>
      </c>
      <c r="E297" s="17">
        <v>941</v>
      </c>
      <c r="F297" s="16">
        <f t="shared" si="8"/>
        <v>1.0891203703703703E-2</v>
      </c>
      <c r="G297" s="18">
        <v>2.5000000000000001E-2</v>
      </c>
      <c r="H297" s="19">
        <f t="shared" si="9"/>
        <v>23.525000000000002</v>
      </c>
    </row>
    <row r="298" spans="1:8" x14ac:dyDescent="0.25">
      <c r="A298" s="14">
        <v>43811</v>
      </c>
      <c r="B298" s="15">
        <v>156392623</v>
      </c>
      <c r="C298" s="1" t="s">
        <v>16</v>
      </c>
      <c r="D298" s="16">
        <v>0.67429113030778864</v>
      </c>
      <c r="E298" s="17">
        <v>985</v>
      </c>
      <c r="F298" s="16">
        <f t="shared" si="8"/>
        <v>1.1400462962962963E-2</v>
      </c>
      <c r="G298" s="18">
        <v>2.5000000000000001E-2</v>
      </c>
      <c r="H298" s="19">
        <f t="shared" si="9"/>
        <v>24.625</v>
      </c>
    </row>
    <row r="299" spans="1:8" x14ac:dyDescent="0.25">
      <c r="A299" s="14">
        <v>43823</v>
      </c>
      <c r="B299" s="15">
        <v>155073092</v>
      </c>
      <c r="C299" s="1" t="s">
        <v>28</v>
      </c>
      <c r="D299" s="16">
        <v>0.7753560938003301</v>
      </c>
      <c r="E299" s="17">
        <v>126</v>
      </c>
      <c r="F299" s="16">
        <f t="shared" si="8"/>
        <v>1.4583333333333334E-3</v>
      </c>
      <c r="G299" s="18">
        <v>2.5000000000000001E-2</v>
      </c>
      <c r="H299" s="19">
        <f t="shared" si="9"/>
        <v>3.1500000000000004</v>
      </c>
    </row>
    <row r="300" spans="1:8" x14ac:dyDescent="0.25">
      <c r="A300" s="14">
        <v>43805</v>
      </c>
      <c r="B300" s="15">
        <v>156600852</v>
      </c>
      <c r="C300" s="1" t="s">
        <v>28</v>
      </c>
      <c r="D300" s="16">
        <v>0.88691209562010287</v>
      </c>
      <c r="E300" s="17">
        <v>686</v>
      </c>
      <c r="F300" s="16">
        <f t="shared" si="8"/>
        <v>7.9398148148148145E-3</v>
      </c>
      <c r="G300" s="18">
        <v>2.5000000000000001E-2</v>
      </c>
      <c r="H300" s="19">
        <f t="shared" si="9"/>
        <v>17.150000000000002</v>
      </c>
    </row>
    <row r="301" spans="1:8" x14ac:dyDescent="0.25">
      <c r="A301" s="14">
        <v>43805</v>
      </c>
      <c r="B301" s="15">
        <v>156278061</v>
      </c>
      <c r="C301" s="1" t="s">
        <v>16</v>
      </c>
      <c r="D301" s="16">
        <v>0.27423805511921151</v>
      </c>
      <c r="E301" s="17">
        <v>835</v>
      </c>
      <c r="F301" s="16">
        <f t="shared" si="8"/>
        <v>9.6643518518518511E-3</v>
      </c>
      <c r="G301" s="18">
        <v>1.4999999999999999E-2</v>
      </c>
      <c r="H301" s="19">
        <f t="shared" si="9"/>
        <v>12.525</v>
      </c>
    </row>
    <row r="302" spans="1:8" x14ac:dyDescent="0.25">
      <c r="A302" s="14">
        <v>43824</v>
      </c>
      <c r="B302" s="15">
        <v>155233397</v>
      </c>
      <c r="C302" s="1" t="s">
        <v>16</v>
      </c>
      <c r="D302" s="16">
        <v>0.2817353729253198</v>
      </c>
      <c r="E302" s="17">
        <v>114</v>
      </c>
      <c r="F302" s="16">
        <f t="shared" si="8"/>
        <v>1.3194444444444445E-3</v>
      </c>
      <c r="G302" s="18">
        <v>1.4999999999999999E-2</v>
      </c>
      <c r="H302" s="19">
        <f t="shared" si="9"/>
        <v>1.71</v>
      </c>
    </row>
    <row r="303" spans="1:8" x14ac:dyDescent="0.25">
      <c r="A303" s="14">
        <v>43829</v>
      </c>
      <c r="B303" s="15">
        <v>156698423</v>
      </c>
      <c r="C303" s="1" t="s">
        <v>28</v>
      </c>
      <c r="D303" s="16">
        <v>0.45129659895538077</v>
      </c>
      <c r="E303" s="17">
        <v>547</v>
      </c>
      <c r="F303" s="16">
        <f t="shared" si="8"/>
        <v>6.3310185185185188E-3</v>
      </c>
      <c r="G303" s="18">
        <v>3.7999999999999999E-2</v>
      </c>
      <c r="H303" s="19">
        <f t="shared" si="9"/>
        <v>20.785999999999998</v>
      </c>
    </row>
    <row r="304" spans="1:8" x14ac:dyDescent="0.25">
      <c r="A304" s="14">
        <v>43823</v>
      </c>
      <c r="B304" s="15">
        <v>154832189</v>
      </c>
      <c r="C304" s="1" t="s">
        <v>28</v>
      </c>
      <c r="D304" s="16">
        <v>2.06321169807967E-2</v>
      </c>
      <c r="E304" s="17">
        <v>490</v>
      </c>
      <c r="F304" s="16">
        <f t="shared" si="8"/>
        <v>5.6712962962962967E-3</v>
      </c>
      <c r="G304" s="18">
        <v>1.4999999999999999E-2</v>
      </c>
      <c r="H304" s="19">
        <f t="shared" si="9"/>
        <v>7.35</v>
      </c>
    </row>
    <row r="305" spans="1:8" x14ac:dyDescent="0.25">
      <c r="A305" s="14">
        <v>43819</v>
      </c>
      <c r="B305" s="15">
        <v>155639443</v>
      </c>
      <c r="C305" s="1" t="s">
        <v>12</v>
      </c>
      <c r="D305" s="16">
        <v>0.17499485827669092</v>
      </c>
      <c r="E305" s="17">
        <v>639</v>
      </c>
      <c r="F305" s="16">
        <f t="shared" si="8"/>
        <v>7.3958333333333333E-3</v>
      </c>
      <c r="G305" s="18">
        <v>1.4999999999999999E-2</v>
      </c>
      <c r="H305" s="19">
        <f t="shared" si="9"/>
        <v>9.5849999999999991</v>
      </c>
    </row>
    <row r="306" spans="1:8" x14ac:dyDescent="0.25">
      <c r="A306" s="14">
        <v>43811</v>
      </c>
      <c r="B306" s="15">
        <v>156392623</v>
      </c>
      <c r="C306" s="1" t="s">
        <v>16</v>
      </c>
      <c r="D306" s="16">
        <v>0.12445317531650202</v>
      </c>
      <c r="E306" s="17">
        <v>864</v>
      </c>
      <c r="F306" s="16">
        <f t="shared" si="8"/>
        <v>0.01</v>
      </c>
      <c r="G306" s="18">
        <v>1.4999999999999999E-2</v>
      </c>
      <c r="H306" s="19">
        <f t="shared" si="9"/>
        <v>12.959999999999999</v>
      </c>
    </row>
    <row r="307" spans="1:8" x14ac:dyDescent="0.25">
      <c r="A307" s="14">
        <v>43811</v>
      </c>
      <c r="B307" s="15">
        <v>156912208</v>
      </c>
      <c r="C307" s="1" t="s">
        <v>16</v>
      </c>
      <c r="D307" s="16">
        <v>0.18867359258232641</v>
      </c>
      <c r="E307" s="17">
        <v>408</v>
      </c>
      <c r="F307" s="16">
        <f t="shared" si="8"/>
        <v>4.7222222222222223E-3</v>
      </c>
      <c r="G307" s="18">
        <v>1.4999999999999999E-2</v>
      </c>
      <c r="H307" s="19">
        <f t="shared" si="9"/>
        <v>6.12</v>
      </c>
    </row>
    <row r="308" spans="1:8" x14ac:dyDescent="0.25">
      <c r="A308" s="14">
        <v>43811</v>
      </c>
      <c r="B308" s="15">
        <v>156912208</v>
      </c>
      <c r="C308" s="1" t="s">
        <v>16</v>
      </c>
      <c r="D308" s="16">
        <v>0.79844755833128933</v>
      </c>
      <c r="E308" s="17">
        <v>865</v>
      </c>
      <c r="F308" s="16">
        <f t="shared" si="8"/>
        <v>1.0011574074074074E-2</v>
      </c>
      <c r="G308" s="18">
        <v>2.5000000000000001E-2</v>
      </c>
      <c r="H308" s="19">
        <f t="shared" si="9"/>
        <v>21.625</v>
      </c>
    </row>
    <row r="309" spans="1:8" x14ac:dyDescent="0.25">
      <c r="A309" s="14">
        <v>43807</v>
      </c>
      <c r="B309" s="15">
        <v>155856450</v>
      </c>
      <c r="C309" s="1" t="s">
        <v>28</v>
      </c>
      <c r="D309" s="16">
        <v>0.13516285421007812</v>
      </c>
      <c r="E309" s="17">
        <v>875</v>
      </c>
      <c r="F309" s="16">
        <f t="shared" si="8"/>
        <v>1.0127314814814815E-2</v>
      </c>
      <c r="G309" s="18">
        <v>1.4999999999999999E-2</v>
      </c>
      <c r="H309" s="19">
        <f t="shared" si="9"/>
        <v>13.125</v>
      </c>
    </row>
    <row r="310" spans="1:8" x14ac:dyDescent="0.25">
      <c r="A310" s="14">
        <v>43812</v>
      </c>
      <c r="B310" s="15">
        <v>154181178</v>
      </c>
      <c r="C310" s="1" t="s">
        <v>16</v>
      </c>
      <c r="D310" s="16">
        <v>1.502887655600027E-3</v>
      </c>
      <c r="E310" s="17">
        <v>896</v>
      </c>
      <c r="F310" s="16">
        <f t="shared" si="8"/>
        <v>1.037037037037037E-2</v>
      </c>
      <c r="G310" s="18">
        <v>1.4999999999999999E-2</v>
      </c>
      <c r="H310" s="19">
        <f t="shared" si="9"/>
        <v>13.44</v>
      </c>
    </row>
    <row r="311" spans="1:8" x14ac:dyDescent="0.25">
      <c r="A311" s="14">
        <v>43830</v>
      </c>
      <c r="B311" s="15">
        <v>156770806</v>
      </c>
      <c r="C311" s="1" t="s">
        <v>16</v>
      </c>
      <c r="D311" s="16">
        <v>0.31859806845919258</v>
      </c>
      <c r="E311" s="17">
        <v>347</v>
      </c>
      <c r="F311" s="16">
        <f t="shared" si="8"/>
        <v>4.0162037037037041E-3</v>
      </c>
      <c r="G311" s="18">
        <v>1.4999999999999999E-2</v>
      </c>
      <c r="H311" s="19">
        <f t="shared" si="9"/>
        <v>5.2050000000000001</v>
      </c>
    </row>
    <row r="312" spans="1:8" x14ac:dyDescent="0.25">
      <c r="A312" s="14">
        <v>43815</v>
      </c>
      <c r="B312" s="15">
        <v>154910798</v>
      </c>
      <c r="C312" s="1" t="s">
        <v>28</v>
      </c>
      <c r="D312" s="16">
        <v>0.30179629403656361</v>
      </c>
      <c r="E312" s="17">
        <v>353</v>
      </c>
      <c r="F312" s="16">
        <f t="shared" si="8"/>
        <v>4.0856481481481481E-3</v>
      </c>
      <c r="G312" s="18">
        <v>1.4999999999999999E-2</v>
      </c>
      <c r="H312" s="19">
        <f t="shared" si="9"/>
        <v>5.2949999999999999</v>
      </c>
    </row>
    <row r="313" spans="1:8" x14ac:dyDescent="0.25">
      <c r="A313" s="14">
        <v>43817</v>
      </c>
      <c r="B313" s="15">
        <v>154557432</v>
      </c>
      <c r="C313" s="1" t="s">
        <v>28</v>
      </c>
      <c r="D313" s="16">
        <v>0.95584510084823615</v>
      </c>
      <c r="E313" s="17">
        <v>343</v>
      </c>
      <c r="F313" s="16">
        <f t="shared" si="8"/>
        <v>3.9699074074074072E-3</v>
      </c>
      <c r="G313" s="18">
        <v>2.5000000000000001E-2</v>
      </c>
      <c r="H313" s="19">
        <f t="shared" si="9"/>
        <v>8.5750000000000011</v>
      </c>
    </row>
    <row r="314" spans="1:8" x14ac:dyDescent="0.25">
      <c r="A314" s="14">
        <v>43816</v>
      </c>
      <c r="B314" s="15">
        <v>155469155</v>
      </c>
      <c r="C314" s="1" t="s">
        <v>16</v>
      </c>
      <c r="D314" s="16">
        <v>9.329136231142432E-2</v>
      </c>
      <c r="E314" s="17">
        <v>196</v>
      </c>
      <c r="F314" s="16">
        <f t="shared" si="8"/>
        <v>2.2685185185185187E-3</v>
      </c>
      <c r="G314" s="18">
        <v>1.4999999999999999E-2</v>
      </c>
      <c r="H314" s="19">
        <f t="shared" si="9"/>
        <v>2.94</v>
      </c>
    </row>
    <row r="315" spans="1:8" x14ac:dyDescent="0.25">
      <c r="A315" s="14">
        <v>43809</v>
      </c>
      <c r="B315" s="15">
        <v>154431895</v>
      </c>
      <c r="C315" s="1" t="s">
        <v>16</v>
      </c>
      <c r="D315" s="16">
        <v>3.401296657218722E-2</v>
      </c>
      <c r="E315" s="17">
        <v>160</v>
      </c>
      <c r="F315" s="16">
        <f t="shared" si="8"/>
        <v>1.8518518518518519E-3</v>
      </c>
      <c r="G315" s="18">
        <v>1.4999999999999999E-2</v>
      </c>
      <c r="H315" s="19">
        <f t="shared" si="9"/>
        <v>2.4</v>
      </c>
    </row>
    <row r="316" spans="1:8" x14ac:dyDescent="0.25">
      <c r="A316" s="14">
        <v>43806</v>
      </c>
      <c r="B316" s="15">
        <v>155225027</v>
      </c>
      <c r="C316" s="1" t="s">
        <v>12</v>
      </c>
      <c r="D316" s="16">
        <v>0.48372552610398556</v>
      </c>
      <c r="E316" s="17">
        <v>978</v>
      </c>
      <c r="F316" s="16">
        <f t="shared" si="8"/>
        <v>1.1319444444444444E-2</v>
      </c>
      <c r="G316" s="18">
        <v>3.7999999999999999E-2</v>
      </c>
      <c r="H316" s="19">
        <f t="shared" si="9"/>
        <v>37.164000000000001</v>
      </c>
    </row>
    <row r="317" spans="1:8" x14ac:dyDescent="0.25">
      <c r="A317" s="14">
        <v>43802</v>
      </c>
      <c r="B317" s="15">
        <v>154565805</v>
      </c>
      <c r="C317" s="1" t="s">
        <v>16</v>
      </c>
      <c r="D317" s="16">
        <v>0.82037498090459493</v>
      </c>
      <c r="E317" s="17">
        <v>817</v>
      </c>
      <c r="F317" s="16">
        <f t="shared" si="8"/>
        <v>9.4560185185185181E-3</v>
      </c>
      <c r="G317" s="18">
        <v>2.5000000000000001E-2</v>
      </c>
      <c r="H317" s="19">
        <f t="shared" si="9"/>
        <v>20.425000000000001</v>
      </c>
    </row>
    <row r="318" spans="1:8" x14ac:dyDescent="0.25">
      <c r="A318" s="14">
        <v>43821</v>
      </c>
      <c r="B318" s="15">
        <v>155233397</v>
      </c>
      <c r="C318" s="1" t="s">
        <v>16</v>
      </c>
      <c r="D318" s="16">
        <v>0.90981717757694847</v>
      </c>
      <c r="E318" s="17">
        <v>228</v>
      </c>
      <c r="F318" s="16">
        <f t="shared" si="8"/>
        <v>2.638888888888889E-3</v>
      </c>
      <c r="G318" s="18">
        <v>2.5000000000000001E-2</v>
      </c>
      <c r="H318" s="19">
        <f t="shared" si="9"/>
        <v>5.7</v>
      </c>
    </row>
    <row r="319" spans="1:8" x14ac:dyDescent="0.25">
      <c r="A319" s="14">
        <v>43822</v>
      </c>
      <c r="B319" s="15">
        <v>156959109</v>
      </c>
      <c r="C319" s="1" t="s">
        <v>12</v>
      </c>
      <c r="D319" s="16">
        <v>2.3548469891666701E-2</v>
      </c>
      <c r="E319" s="17">
        <v>665</v>
      </c>
      <c r="F319" s="16">
        <f t="shared" si="8"/>
        <v>7.6967592592592591E-3</v>
      </c>
      <c r="G319" s="18">
        <v>1.4999999999999999E-2</v>
      </c>
      <c r="H319" s="19">
        <f t="shared" si="9"/>
        <v>9.9749999999999996</v>
      </c>
    </row>
    <row r="320" spans="1:8" x14ac:dyDescent="0.25">
      <c r="A320" s="14">
        <v>43819</v>
      </c>
      <c r="B320" s="15">
        <v>155389929</v>
      </c>
      <c r="C320" s="1" t="s">
        <v>12</v>
      </c>
      <c r="D320" s="16">
        <v>0.95163558265328185</v>
      </c>
      <c r="E320" s="17">
        <v>660</v>
      </c>
      <c r="F320" s="16">
        <f t="shared" si="8"/>
        <v>7.6388888888888886E-3</v>
      </c>
      <c r="G320" s="18">
        <v>2.5000000000000001E-2</v>
      </c>
      <c r="H320" s="19">
        <f t="shared" si="9"/>
        <v>16.5</v>
      </c>
    </row>
    <row r="321" spans="1:8" x14ac:dyDescent="0.25">
      <c r="A321" s="14">
        <v>43823</v>
      </c>
      <c r="B321" s="15">
        <v>155317864</v>
      </c>
      <c r="C321" s="1" t="s">
        <v>28</v>
      </c>
      <c r="D321" s="16">
        <v>0.70477547322095613</v>
      </c>
      <c r="E321" s="17">
        <v>838</v>
      </c>
      <c r="F321" s="16">
        <f t="shared" si="8"/>
        <v>9.6990740740740735E-3</v>
      </c>
      <c r="G321" s="18">
        <v>2.5000000000000001E-2</v>
      </c>
      <c r="H321" s="19">
        <f t="shared" si="9"/>
        <v>20.950000000000003</v>
      </c>
    </row>
    <row r="322" spans="1:8" x14ac:dyDescent="0.25">
      <c r="A322" s="14">
        <v>43800</v>
      </c>
      <c r="B322" s="15">
        <v>154910798</v>
      </c>
      <c r="C322" s="1" t="s">
        <v>28</v>
      </c>
      <c r="D322" s="16">
        <v>0.87978529872902944</v>
      </c>
      <c r="E322" s="17">
        <v>767</v>
      </c>
      <c r="F322" s="16">
        <f t="shared" ref="F322:F385" si="10">E322/86400</f>
        <v>8.8773148148148153E-3</v>
      </c>
      <c r="G322" s="18">
        <v>2.5000000000000001E-2</v>
      </c>
      <c r="H322" s="19">
        <f t="shared" ref="H322:H385" si="11">E322*G322</f>
        <v>19.175000000000001</v>
      </c>
    </row>
    <row r="323" spans="1:8" x14ac:dyDescent="0.25">
      <c r="A323" s="14">
        <v>43816</v>
      </c>
      <c r="B323" s="15">
        <v>155317864</v>
      </c>
      <c r="C323" s="1" t="s">
        <v>28</v>
      </c>
      <c r="D323" s="16">
        <v>0.83030466742834597</v>
      </c>
      <c r="E323" s="17">
        <v>190</v>
      </c>
      <c r="F323" s="16">
        <f t="shared" si="10"/>
        <v>2.1990740740740742E-3</v>
      </c>
      <c r="G323" s="18">
        <v>2.5000000000000001E-2</v>
      </c>
      <c r="H323" s="19">
        <f t="shared" si="11"/>
        <v>4.75</v>
      </c>
    </row>
    <row r="324" spans="1:8" x14ac:dyDescent="0.25">
      <c r="A324" s="14">
        <v>43812</v>
      </c>
      <c r="B324" s="15">
        <v>154181178</v>
      </c>
      <c r="C324" s="1" t="s">
        <v>16</v>
      </c>
      <c r="D324" s="16">
        <v>0.25716865288002155</v>
      </c>
      <c r="E324" s="17">
        <v>558</v>
      </c>
      <c r="F324" s="16">
        <f t="shared" si="10"/>
        <v>6.4583333333333333E-3</v>
      </c>
      <c r="G324" s="18">
        <v>1.4999999999999999E-2</v>
      </c>
      <c r="H324" s="19">
        <f t="shared" si="11"/>
        <v>8.3699999999999992</v>
      </c>
    </row>
    <row r="325" spans="1:8" x14ac:dyDescent="0.25">
      <c r="A325" s="14">
        <v>43813</v>
      </c>
      <c r="B325" s="15">
        <v>154829888</v>
      </c>
      <c r="C325" s="1" t="s">
        <v>16</v>
      </c>
      <c r="D325" s="16">
        <v>0.44872840570594352</v>
      </c>
      <c r="E325" s="17">
        <v>554</v>
      </c>
      <c r="F325" s="16">
        <f t="shared" si="10"/>
        <v>6.4120370370370373E-3</v>
      </c>
      <c r="G325" s="18">
        <v>3.7999999999999999E-2</v>
      </c>
      <c r="H325" s="19">
        <f t="shared" si="11"/>
        <v>21.052</v>
      </c>
    </row>
    <row r="326" spans="1:8" x14ac:dyDescent="0.25">
      <c r="A326" s="14">
        <v>43812</v>
      </c>
      <c r="B326" s="15">
        <v>154661935</v>
      </c>
      <c r="C326" s="1" t="s">
        <v>12</v>
      </c>
      <c r="D326" s="16">
        <v>0.8205469834240271</v>
      </c>
      <c r="E326" s="17">
        <v>395</v>
      </c>
      <c r="F326" s="16">
        <f t="shared" si="10"/>
        <v>4.5717592592592589E-3</v>
      </c>
      <c r="G326" s="18">
        <v>2.5000000000000001E-2</v>
      </c>
      <c r="H326" s="19">
        <f t="shared" si="11"/>
        <v>9.875</v>
      </c>
    </row>
    <row r="327" spans="1:8" x14ac:dyDescent="0.25">
      <c r="A327" s="14">
        <v>43810</v>
      </c>
      <c r="B327" s="15">
        <v>156456807</v>
      </c>
      <c r="C327" s="1" t="s">
        <v>12</v>
      </c>
      <c r="D327" s="16">
        <v>6.538658691959387E-2</v>
      </c>
      <c r="E327" s="17">
        <v>323</v>
      </c>
      <c r="F327" s="16">
        <f t="shared" si="10"/>
        <v>3.7384259259259259E-3</v>
      </c>
      <c r="G327" s="18">
        <v>1.4999999999999999E-2</v>
      </c>
      <c r="H327" s="19">
        <f t="shared" si="11"/>
        <v>4.8449999999999998</v>
      </c>
    </row>
    <row r="328" spans="1:8" x14ac:dyDescent="0.25">
      <c r="A328" s="14">
        <v>43812</v>
      </c>
      <c r="B328" s="15">
        <v>154661935</v>
      </c>
      <c r="C328" s="1" t="s">
        <v>12</v>
      </c>
      <c r="D328" s="16">
        <v>0.44226631330024102</v>
      </c>
      <c r="E328" s="17">
        <v>707</v>
      </c>
      <c r="F328" s="16">
        <f t="shared" si="10"/>
        <v>8.1828703703703699E-3</v>
      </c>
      <c r="G328" s="18">
        <v>3.7999999999999999E-2</v>
      </c>
      <c r="H328" s="19">
        <f t="shared" si="11"/>
        <v>26.866</v>
      </c>
    </row>
    <row r="329" spans="1:8" x14ac:dyDescent="0.25">
      <c r="A329" s="14">
        <v>43824</v>
      </c>
      <c r="B329" s="15">
        <v>155637384</v>
      </c>
      <c r="C329" s="1" t="s">
        <v>16</v>
      </c>
      <c r="D329" s="16">
        <v>0.38039663449543815</v>
      </c>
      <c r="E329" s="17">
        <v>156</v>
      </c>
      <c r="F329" s="16">
        <f t="shared" si="10"/>
        <v>1.8055555555555555E-3</v>
      </c>
      <c r="G329" s="18">
        <v>3.7999999999999999E-2</v>
      </c>
      <c r="H329" s="19">
        <f t="shared" si="11"/>
        <v>5.9279999999999999</v>
      </c>
    </row>
    <row r="330" spans="1:8" x14ac:dyDescent="0.25">
      <c r="A330" s="14">
        <v>43819</v>
      </c>
      <c r="B330" s="15">
        <v>156932835</v>
      </c>
      <c r="C330" s="1" t="s">
        <v>12</v>
      </c>
      <c r="D330" s="16">
        <v>0.45414824886868144</v>
      </c>
      <c r="E330" s="17">
        <v>415</v>
      </c>
      <c r="F330" s="16">
        <f t="shared" si="10"/>
        <v>4.8032407407407407E-3</v>
      </c>
      <c r="G330" s="18">
        <v>3.7999999999999999E-2</v>
      </c>
      <c r="H330" s="19">
        <f t="shared" si="11"/>
        <v>15.77</v>
      </c>
    </row>
    <row r="331" spans="1:8" x14ac:dyDescent="0.25">
      <c r="A331" s="14">
        <v>43804</v>
      </c>
      <c r="B331" s="15">
        <v>154758514</v>
      </c>
      <c r="C331" s="1" t="s">
        <v>16</v>
      </c>
      <c r="D331" s="16">
        <v>0.88039163627421002</v>
      </c>
      <c r="E331" s="17">
        <v>197</v>
      </c>
      <c r="F331" s="16">
        <f t="shared" si="10"/>
        <v>2.2800925925925927E-3</v>
      </c>
      <c r="G331" s="18">
        <v>2.5000000000000001E-2</v>
      </c>
      <c r="H331" s="19">
        <f t="shared" si="11"/>
        <v>4.9250000000000007</v>
      </c>
    </row>
    <row r="332" spans="1:8" x14ac:dyDescent="0.25">
      <c r="A332" s="14">
        <v>43804</v>
      </c>
      <c r="B332" s="15">
        <v>154124440</v>
      </c>
      <c r="C332" s="1" t="s">
        <v>16</v>
      </c>
      <c r="D332" s="16">
        <v>0.50971795995197733</v>
      </c>
      <c r="E332" s="17">
        <v>379</v>
      </c>
      <c r="F332" s="16">
        <f t="shared" si="10"/>
        <v>4.386574074074074E-3</v>
      </c>
      <c r="G332" s="18">
        <v>3.7999999999999999E-2</v>
      </c>
      <c r="H332" s="19">
        <f t="shared" si="11"/>
        <v>14.401999999999999</v>
      </c>
    </row>
    <row r="333" spans="1:8" x14ac:dyDescent="0.25">
      <c r="A333" s="14">
        <v>43812</v>
      </c>
      <c r="B333" s="15">
        <v>155599276</v>
      </c>
      <c r="C333" s="1" t="s">
        <v>16</v>
      </c>
      <c r="D333" s="16">
        <v>0.56815643477392586</v>
      </c>
      <c r="E333" s="17">
        <v>288</v>
      </c>
      <c r="F333" s="16">
        <f t="shared" si="10"/>
        <v>3.3333333333333335E-3</v>
      </c>
      <c r="G333" s="18">
        <v>3.7999999999999999E-2</v>
      </c>
      <c r="H333" s="19">
        <f t="shared" si="11"/>
        <v>10.943999999999999</v>
      </c>
    </row>
    <row r="334" spans="1:8" x14ac:dyDescent="0.25">
      <c r="A334" s="14">
        <v>43802</v>
      </c>
      <c r="B334" s="15">
        <v>155691212</v>
      </c>
      <c r="C334" s="1" t="s">
        <v>12</v>
      </c>
      <c r="D334" s="16">
        <v>1.098065646761659E-2</v>
      </c>
      <c r="E334" s="17">
        <v>500</v>
      </c>
      <c r="F334" s="16">
        <f t="shared" si="10"/>
        <v>5.7870370370370367E-3</v>
      </c>
      <c r="G334" s="18">
        <v>1.4999999999999999E-2</v>
      </c>
      <c r="H334" s="19">
        <f t="shared" si="11"/>
        <v>7.5</v>
      </c>
    </row>
    <row r="335" spans="1:8" x14ac:dyDescent="0.25">
      <c r="A335" s="14">
        <v>43812</v>
      </c>
      <c r="B335" s="15">
        <v>155599276</v>
      </c>
      <c r="C335" s="1" t="s">
        <v>16</v>
      </c>
      <c r="D335" s="16">
        <v>0.20124646774896726</v>
      </c>
      <c r="E335" s="17">
        <v>407</v>
      </c>
      <c r="F335" s="16">
        <f t="shared" si="10"/>
        <v>4.7106481481481478E-3</v>
      </c>
      <c r="G335" s="18">
        <v>1.4999999999999999E-2</v>
      </c>
      <c r="H335" s="19">
        <f t="shared" si="11"/>
        <v>6.1049999999999995</v>
      </c>
    </row>
    <row r="336" spans="1:8" x14ac:dyDescent="0.25">
      <c r="A336" s="14">
        <v>43818</v>
      </c>
      <c r="B336" s="15">
        <v>156690979</v>
      </c>
      <c r="C336" s="1" t="s">
        <v>28</v>
      </c>
      <c r="D336" s="16">
        <v>0.71303998671042268</v>
      </c>
      <c r="E336" s="17">
        <v>707</v>
      </c>
      <c r="F336" s="16">
        <f t="shared" si="10"/>
        <v>8.1828703703703699E-3</v>
      </c>
      <c r="G336" s="18">
        <v>2.5000000000000001E-2</v>
      </c>
      <c r="H336" s="19">
        <f t="shared" si="11"/>
        <v>17.675000000000001</v>
      </c>
    </row>
    <row r="337" spans="1:8" x14ac:dyDescent="0.25">
      <c r="A337" s="14">
        <v>43808</v>
      </c>
      <c r="B337" s="15">
        <v>155995983</v>
      </c>
      <c r="C337" s="1" t="s">
        <v>28</v>
      </c>
      <c r="D337" s="16">
        <v>0.57589038177862062</v>
      </c>
      <c r="E337" s="17">
        <v>930</v>
      </c>
      <c r="F337" s="16">
        <f t="shared" si="10"/>
        <v>1.0763888888888889E-2</v>
      </c>
      <c r="G337" s="18">
        <v>3.7999999999999999E-2</v>
      </c>
      <c r="H337" s="19">
        <f t="shared" si="11"/>
        <v>35.339999999999996</v>
      </c>
    </row>
    <row r="338" spans="1:8" x14ac:dyDescent="0.25">
      <c r="A338" s="14">
        <v>43821</v>
      </c>
      <c r="B338" s="15">
        <v>155995983</v>
      </c>
      <c r="C338" s="1" t="s">
        <v>28</v>
      </c>
      <c r="D338" s="16">
        <v>0.67095895299095665</v>
      </c>
      <c r="E338" s="17">
        <v>903</v>
      </c>
      <c r="F338" s="16">
        <f t="shared" si="10"/>
        <v>1.0451388888888889E-2</v>
      </c>
      <c r="G338" s="18">
        <v>2.5000000000000001E-2</v>
      </c>
      <c r="H338" s="19">
        <f t="shared" si="11"/>
        <v>22.575000000000003</v>
      </c>
    </row>
    <row r="339" spans="1:8" x14ac:dyDescent="0.25">
      <c r="A339" s="14">
        <v>43812</v>
      </c>
      <c r="B339" s="15">
        <v>156105128</v>
      </c>
      <c r="C339" s="1" t="s">
        <v>16</v>
      </c>
      <c r="D339" s="16">
        <v>0.88704722343571651</v>
      </c>
      <c r="E339" s="17">
        <v>545</v>
      </c>
      <c r="F339" s="16">
        <f t="shared" si="10"/>
        <v>6.3078703703703708E-3</v>
      </c>
      <c r="G339" s="18">
        <v>2.5000000000000001E-2</v>
      </c>
      <c r="H339" s="19">
        <f t="shared" si="11"/>
        <v>13.625</v>
      </c>
    </row>
    <row r="340" spans="1:8" x14ac:dyDescent="0.25">
      <c r="A340" s="14">
        <v>43814</v>
      </c>
      <c r="B340" s="15">
        <v>156278319</v>
      </c>
      <c r="C340" s="1" t="s">
        <v>16</v>
      </c>
      <c r="D340" s="16">
        <v>0.32287158661998128</v>
      </c>
      <c r="E340" s="17">
        <v>392</v>
      </c>
      <c r="F340" s="16">
        <f t="shared" si="10"/>
        <v>4.5370370370370373E-3</v>
      </c>
      <c r="G340" s="18">
        <v>1.4999999999999999E-2</v>
      </c>
      <c r="H340" s="19">
        <f t="shared" si="11"/>
        <v>5.88</v>
      </c>
    </row>
    <row r="341" spans="1:8" x14ac:dyDescent="0.25">
      <c r="A341" s="14">
        <v>43812</v>
      </c>
      <c r="B341" s="15">
        <v>156105128</v>
      </c>
      <c r="C341" s="1" t="s">
        <v>16</v>
      </c>
      <c r="D341" s="16">
        <v>0.63294679873767989</v>
      </c>
      <c r="E341" s="17">
        <v>286</v>
      </c>
      <c r="F341" s="16">
        <f t="shared" si="10"/>
        <v>3.3101851851851851E-3</v>
      </c>
      <c r="G341" s="18">
        <v>2.5000000000000001E-2</v>
      </c>
      <c r="H341" s="19">
        <f t="shared" si="11"/>
        <v>7.15</v>
      </c>
    </row>
    <row r="342" spans="1:8" x14ac:dyDescent="0.25">
      <c r="A342" s="14">
        <v>43810</v>
      </c>
      <c r="B342" s="15">
        <v>156959109</v>
      </c>
      <c r="C342" s="1" t="s">
        <v>12</v>
      </c>
      <c r="D342" s="16">
        <v>0.88700426467488869</v>
      </c>
      <c r="E342" s="17">
        <v>287</v>
      </c>
      <c r="F342" s="16">
        <f t="shared" si="10"/>
        <v>3.3217592592592591E-3</v>
      </c>
      <c r="G342" s="18">
        <v>2.5000000000000001E-2</v>
      </c>
      <c r="H342" s="19">
        <f t="shared" si="11"/>
        <v>7.1750000000000007</v>
      </c>
    </row>
    <row r="343" spans="1:8" x14ac:dyDescent="0.25">
      <c r="A343" s="14">
        <v>43820</v>
      </c>
      <c r="B343" s="15">
        <v>154974869</v>
      </c>
      <c r="C343" s="1" t="s">
        <v>28</v>
      </c>
      <c r="D343" s="16">
        <v>0.86676594923338135</v>
      </c>
      <c r="E343" s="17">
        <v>400</v>
      </c>
      <c r="F343" s="16">
        <f t="shared" si="10"/>
        <v>4.6296296296296294E-3</v>
      </c>
      <c r="G343" s="18">
        <v>2.5000000000000001E-2</v>
      </c>
      <c r="H343" s="19">
        <f t="shared" si="11"/>
        <v>10</v>
      </c>
    </row>
    <row r="344" spans="1:8" x14ac:dyDescent="0.25">
      <c r="A344" s="14">
        <v>43809</v>
      </c>
      <c r="B344" s="15">
        <v>155091993</v>
      </c>
      <c r="C344" s="1" t="s">
        <v>16</v>
      </c>
      <c r="D344" s="16">
        <v>0.33938036663500382</v>
      </c>
      <c r="E344" s="17">
        <v>527</v>
      </c>
      <c r="F344" s="16">
        <f t="shared" si="10"/>
        <v>6.099537037037037E-3</v>
      </c>
      <c r="G344" s="18">
        <v>3.7999999999999999E-2</v>
      </c>
      <c r="H344" s="19">
        <f t="shared" si="11"/>
        <v>20.026</v>
      </c>
    </row>
    <row r="345" spans="1:8" x14ac:dyDescent="0.25">
      <c r="A345" s="14">
        <v>43827</v>
      </c>
      <c r="B345" s="15">
        <v>155115739</v>
      </c>
      <c r="C345" s="1" t="s">
        <v>28</v>
      </c>
      <c r="D345" s="16">
        <v>0.12646262194230096</v>
      </c>
      <c r="E345" s="17">
        <v>340</v>
      </c>
      <c r="F345" s="16">
        <f t="shared" si="10"/>
        <v>3.9351851851851848E-3</v>
      </c>
      <c r="G345" s="18">
        <v>1.4999999999999999E-2</v>
      </c>
      <c r="H345" s="19">
        <f t="shared" si="11"/>
        <v>5.0999999999999996</v>
      </c>
    </row>
    <row r="346" spans="1:8" x14ac:dyDescent="0.25">
      <c r="A346" s="14">
        <v>43812</v>
      </c>
      <c r="B346" s="15">
        <v>156120965</v>
      </c>
      <c r="C346" s="1" t="s">
        <v>28</v>
      </c>
      <c r="D346" s="16">
        <v>0.49478183043293578</v>
      </c>
      <c r="E346" s="17">
        <v>774</v>
      </c>
      <c r="F346" s="16">
        <f t="shared" si="10"/>
        <v>8.9583333333333338E-3</v>
      </c>
      <c r="G346" s="18">
        <v>3.7999999999999999E-2</v>
      </c>
      <c r="H346" s="19">
        <f t="shared" si="11"/>
        <v>29.411999999999999</v>
      </c>
    </row>
    <row r="347" spans="1:8" x14ac:dyDescent="0.25">
      <c r="A347" s="14">
        <v>43826</v>
      </c>
      <c r="B347" s="15">
        <v>156995763</v>
      </c>
      <c r="C347" s="1" t="s">
        <v>28</v>
      </c>
      <c r="D347" s="16">
        <v>0.3255840118221115</v>
      </c>
      <c r="E347" s="17">
        <v>331</v>
      </c>
      <c r="F347" s="16">
        <f t="shared" si="10"/>
        <v>3.8310185185185183E-3</v>
      </c>
      <c r="G347" s="18">
        <v>1.4999999999999999E-2</v>
      </c>
      <c r="H347" s="19">
        <f t="shared" si="11"/>
        <v>4.9649999999999999</v>
      </c>
    </row>
    <row r="348" spans="1:8" x14ac:dyDescent="0.25">
      <c r="A348" s="14">
        <v>43805</v>
      </c>
      <c r="B348" s="15">
        <v>156986994</v>
      </c>
      <c r="C348" s="1" t="s">
        <v>16</v>
      </c>
      <c r="D348" s="16">
        <v>0.44262761743809453</v>
      </c>
      <c r="E348" s="17">
        <v>537</v>
      </c>
      <c r="F348" s="16">
        <f t="shared" si="10"/>
        <v>6.2152777777777779E-3</v>
      </c>
      <c r="G348" s="18">
        <v>3.7999999999999999E-2</v>
      </c>
      <c r="H348" s="19">
        <f t="shared" si="11"/>
        <v>20.405999999999999</v>
      </c>
    </row>
    <row r="349" spans="1:8" x14ac:dyDescent="0.25">
      <c r="A349" s="14">
        <v>43817</v>
      </c>
      <c r="B349" s="15">
        <v>155225027</v>
      </c>
      <c r="C349" s="1" t="s">
        <v>12</v>
      </c>
      <c r="D349" s="16">
        <v>0.73892390915724604</v>
      </c>
      <c r="E349" s="17">
        <v>414</v>
      </c>
      <c r="F349" s="16">
        <f t="shared" si="10"/>
        <v>4.7916666666666663E-3</v>
      </c>
      <c r="G349" s="18">
        <v>2.5000000000000001E-2</v>
      </c>
      <c r="H349" s="19">
        <f t="shared" si="11"/>
        <v>10.350000000000001</v>
      </c>
    </row>
    <row r="350" spans="1:8" x14ac:dyDescent="0.25">
      <c r="A350" s="14">
        <v>43820</v>
      </c>
      <c r="B350" s="15">
        <v>155689308</v>
      </c>
      <c r="C350" s="1" t="s">
        <v>16</v>
      </c>
      <c r="D350" s="16">
        <v>0.18569613178436906</v>
      </c>
      <c r="E350" s="17">
        <v>184</v>
      </c>
      <c r="F350" s="16">
        <f t="shared" si="10"/>
        <v>2.1296296296296298E-3</v>
      </c>
      <c r="G350" s="18">
        <v>1.4999999999999999E-2</v>
      </c>
      <c r="H350" s="19">
        <f t="shared" si="11"/>
        <v>2.76</v>
      </c>
    </row>
    <row r="351" spans="1:8" x14ac:dyDescent="0.25">
      <c r="A351" s="14">
        <v>43826</v>
      </c>
      <c r="B351" s="15">
        <v>155140648</v>
      </c>
      <c r="C351" s="1" t="s">
        <v>12</v>
      </c>
      <c r="D351" s="16">
        <v>0.76387893711654753</v>
      </c>
      <c r="E351" s="17">
        <v>111</v>
      </c>
      <c r="F351" s="16">
        <f t="shared" si="10"/>
        <v>1.2847222222222223E-3</v>
      </c>
      <c r="G351" s="18">
        <v>2.5000000000000001E-2</v>
      </c>
      <c r="H351" s="19">
        <f t="shared" si="11"/>
        <v>2.7750000000000004</v>
      </c>
    </row>
    <row r="352" spans="1:8" x14ac:dyDescent="0.25">
      <c r="A352" s="14">
        <v>43802</v>
      </c>
      <c r="B352" s="15">
        <v>155639443</v>
      </c>
      <c r="C352" s="1" t="s">
        <v>12</v>
      </c>
      <c r="D352" s="16">
        <v>0.73179910859411124</v>
      </c>
      <c r="E352" s="17">
        <v>510</v>
      </c>
      <c r="F352" s="16">
        <f t="shared" si="10"/>
        <v>5.9027777777777776E-3</v>
      </c>
      <c r="G352" s="18">
        <v>2.5000000000000001E-2</v>
      </c>
      <c r="H352" s="19">
        <f t="shared" si="11"/>
        <v>12.75</v>
      </c>
    </row>
    <row r="353" spans="1:8" x14ac:dyDescent="0.25">
      <c r="A353" s="14">
        <v>43827</v>
      </c>
      <c r="B353" s="15">
        <v>156633430</v>
      </c>
      <c r="C353" s="1" t="s">
        <v>12</v>
      </c>
      <c r="D353" s="16">
        <v>0.77170232232021363</v>
      </c>
      <c r="E353" s="17">
        <v>288</v>
      </c>
      <c r="F353" s="16">
        <f t="shared" si="10"/>
        <v>3.3333333333333335E-3</v>
      </c>
      <c r="G353" s="18">
        <v>2.5000000000000001E-2</v>
      </c>
      <c r="H353" s="19">
        <f t="shared" si="11"/>
        <v>7.2</v>
      </c>
    </row>
    <row r="354" spans="1:8" x14ac:dyDescent="0.25">
      <c r="A354" s="14">
        <v>43803</v>
      </c>
      <c r="B354" s="15">
        <v>155122448</v>
      </c>
      <c r="C354" s="1" t="s">
        <v>28</v>
      </c>
      <c r="D354" s="16">
        <v>0.58467908468734775</v>
      </c>
      <c r="E354" s="17">
        <v>358</v>
      </c>
      <c r="F354" s="16">
        <f t="shared" si="10"/>
        <v>4.1435185185185186E-3</v>
      </c>
      <c r="G354" s="18">
        <v>2.5000000000000001E-2</v>
      </c>
      <c r="H354" s="19">
        <f t="shared" si="11"/>
        <v>8.9500000000000011</v>
      </c>
    </row>
    <row r="355" spans="1:8" x14ac:dyDescent="0.25">
      <c r="A355" s="14">
        <v>43812</v>
      </c>
      <c r="B355" s="15">
        <v>156120965</v>
      </c>
      <c r="C355" s="1" t="s">
        <v>28</v>
      </c>
      <c r="D355" s="16">
        <v>0.70621904768450128</v>
      </c>
      <c r="E355" s="17">
        <v>676</v>
      </c>
      <c r="F355" s="16">
        <f t="shared" si="10"/>
        <v>7.8240740740740736E-3</v>
      </c>
      <c r="G355" s="18">
        <v>2.5000000000000001E-2</v>
      </c>
      <c r="H355" s="19">
        <f t="shared" si="11"/>
        <v>16.900000000000002</v>
      </c>
    </row>
    <row r="356" spans="1:8" x14ac:dyDescent="0.25">
      <c r="A356" s="14">
        <v>43812</v>
      </c>
      <c r="B356" s="15">
        <v>156783518</v>
      </c>
      <c r="C356" s="1" t="s">
        <v>12</v>
      </c>
      <c r="D356" s="16">
        <v>0.77082504487176406</v>
      </c>
      <c r="E356" s="17">
        <v>611</v>
      </c>
      <c r="F356" s="16">
        <f t="shared" si="10"/>
        <v>7.0717592592592594E-3</v>
      </c>
      <c r="G356" s="18">
        <v>2.5000000000000001E-2</v>
      </c>
      <c r="H356" s="19">
        <f t="shared" si="11"/>
        <v>15.275</v>
      </c>
    </row>
    <row r="357" spans="1:8" x14ac:dyDescent="0.25">
      <c r="A357" s="14">
        <v>43803</v>
      </c>
      <c r="B357" s="15">
        <v>156662560</v>
      </c>
      <c r="C357" s="1" t="s">
        <v>28</v>
      </c>
      <c r="D357" s="16">
        <v>0.7203207267878261</v>
      </c>
      <c r="E357" s="17">
        <v>863</v>
      </c>
      <c r="F357" s="16">
        <f t="shared" si="10"/>
        <v>9.9884259259259266E-3</v>
      </c>
      <c r="G357" s="18">
        <v>2.5000000000000001E-2</v>
      </c>
      <c r="H357" s="19">
        <f t="shared" si="11"/>
        <v>21.575000000000003</v>
      </c>
    </row>
    <row r="358" spans="1:8" x14ac:dyDescent="0.25">
      <c r="A358" s="14">
        <v>43811</v>
      </c>
      <c r="B358" s="15">
        <v>154913441</v>
      </c>
      <c r="C358" s="1" t="s">
        <v>16</v>
      </c>
      <c r="D358" s="16">
        <v>0.85801791616783452</v>
      </c>
      <c r="E358" s="17">
        <v>808</v>
      </c>
      <c r="F358" s="16">
        <f t="shared" si="10"/>
        <v>9.3518518518518525E-3</v>
      </c>
      <c r="G358" s="18">
        <v>2.5000000000000001E-2</v>
      </c>
      <c r="H358" s="19">
        <f t="shared" si="11"/>
        <v>20.200000000000003</v>
      </c>
    </row>
    <row r="359" spans="1:8" x14ac:dyDescent="0.25">
      <c r="A359" s="14">
        <v>43827</v>
      </c>
      <c r="B359" s="15">
        <v>156801770</v>
      </c>
      <c r="C359" s="1" t="s">
        <v>12</v>
      </c>
      <c r="D359" s="16">
        <v>0.80648953544732438</v>
      </c>
      <c r="E359" s="17">
        <v>454</v>
      </c>
      <c r="F359" s="16">
        <f t="shared" si="10"/>
        <v>5.2546296296296299E-3</v>
      </c>
      <c r="G359" s="18">
        <v>2.5000000000000001E-2</v>
      </c>
      <c r="H359" s="19">
        <f t="shared" si="11"/>
        <v>11.350000000000001</v>
      </c>
    </row>
    <row r="360" spans="1:8" x14ac:dyDescent="0.25">
      <c r="A360" s="14">
        <v>43805</v>
      </c>
      <c r="B360" s="15">
        <v>155660821</v>
      </c>
      <c r="C360" s="1" t="s">
        <v>12</v>
      </c>
      <c r="D360" s="16">
        <v>3.146489153775589E-2</v>
      </c>
      <c r="E360" s="17">
        <v>639</v>
      </c>
      <c r="F360" s="16">
        <f t="shared" si="10"/>
        <v>7.3958333333333333E-3</v>
      </c>
      <c r="G360" s="18">
        <v>1.4999999999999999E-2</v>
      </c>
      <c r="H360" s="19">
        <f t="shared" si="11"/>
        <v>9.5849999999999991</v>
      </c>
    </row>
    <row r="361" spans="1:8" x14ac:dyDescent="0.25">
      <c r="A361" s="14">
        <v>43827</v>
      </c>
      <c r="B361" s="15">
        <v>154661935</v>
      </c>
      <c r="C361" s="1" t="s">
        <v>12</v>
      </c>
      <c r="D361" s="16">
        <v>0.66212003073591741</v>
      </c>
      <c r="E361" s="17">
        <v>307</v>
      </c>
      <c r="F361" s="16">
        <f t="shared" si="10"/>
        <v>3.5532407407407409E-3</v>
      </c>
      <c r="G361" s="18">
        <v>2.5000000000000001E-2</v>
      </c>
      <c r="H361" s="19">
        <f t="shared" si="11"/>
        <v>7.6750000000000007</v>
      </c>
    </row>
    <row r="362" spans="1:8" x14ac:dyDescent="0.25">
      <c r="A362" s="14">
        <v>43805</v>
      </c>
      <c r="B362" s="15">
        <v>155842761</v>
      </c>
      <c r="C362" s="1" t="s">
        <v>12</v>
      </c>
      <c r="D362" s="16">
        <v>0.76338977020384935</v>
      </c>
      <c r="E362" s="17">
        <v>368</v>
      </c>
      <c r="F362" s="16">
        <f t="shared" si="10"/>
        <v>4.2592592592592595E-3</v>
      </c>
      <c r="G362" s="18">
        <v>2.5000000000000001E-2</v>
      </c>
      <c r="H362" s="19">
        <f t="shared" si="11"/>
        <v>9.2000000000000011</v>
      </c>
    </row>
    <row r="363" spans="1:8" x14ac:dyDescent="0.25">
      <c r="A363" s="14">
        <v>43803</v>
      </c>
      <c r="B363" s="15">
        <v>155103732</v>
      </c>
      <c r="C363" s="1" t="s">
        <v>12</v>
      </c>
      <c r="D363" s="16">
        <v>0.22123703928259431</v>
      </c>
      <c r="E363" s="17">
        <v>857</v>
      </c>
      <c r="F363" s="16">
        <f t="shared" si="10"/>
        <v>9.9189814814814817E-3</v>
      </c>
      <c r="G363" s="18">
        <v>1.4999999999999999E-2</v>
      </c>
      <c r="H363" s="19">
        <f t="shared" si="11"/>
        <v>12.854999999999999</v>
      </c>
    </row>
    <row r="364" spans="1:8" x14ac:dyDescent="0.25">
      <c r="A364" s="14">
        <v>43812</v>
      </c>
      <c r="B364" s="15">
        <v>156783518</v>
      </c>
      <c r="C364" s="1" t="s">
        <v>12</v>
      </c>
      <c r="D364" s="16">
        <v>0.32976603964799001</v>
      </c>
      <c r="E364" s="17">
        <v>371</v>
      </c>
      <c r="F364" s="16">
        <f t="shared" si="10"/>
        <v>4.2939814814814811E-3</v>
      </c>
      <c r="G364" s="18">
        <v>1.4999999999999999E-2</v>
      </c>
      <c r="H364" s="19">
        <f t="shared" si="11"/>
        <v>5.5649999999999995</v>
      </c>
    </row>
    <row r="365" spans="1:8" x14ac:dyDescent="0.25">
      <c r="A365" s="14">
        <v>43812</v>
      </c>
      <c r="B365" s="15">
        <v>156816622</v>
      </c>
      <c r="C365" s="1" t="s">
        <v>28</v>
      </c>
      <c r="D365" s="16">
        <v>0.74032391631256511</v>
      </c>
      <c r="E365" s="17">
        <v>899</v>
      </c>
      <c r="F365" s="16">
        <f t="shared" si="10"/>
        <v>1.0405092592592593E-2</v>
      </c>
      <c r="G365" s="18">
        <v>2.5000000000000001E-2</v>
      </c>
      <c r="H365" s="19">
        <f t="shared" si="11"/>
        <v>22.475000000000001</v>
      </c>
    </row>
    <row r="366" spans="1:8" x14ac:dyDescent="0.25">
      <c r="A366" s="14">
        <v>43812</v>
      </c>
      <c r="B366" s="15">
        <v>156816622</v>
      </c>
      <c r="C366" s="1" t="s">
        <v>28</v>
      </c>
      <c r="D366" s="16">
        <v>0.19129254053214495</v>
      </c>
      <c r="E366" s="17">
        <v>427</v>
      </c>
      <c r="F366" s="16">
        <f t="shared" si="10"/>
        <v>4.9421296296296297E-3</v>
      </c>
      <c r="G366" s="18">
        <v>1.4999999999999999E-2</v>
      </c>
      <c r="H366" s="19">
        <f t="shared" si="11"/>
        <v>6.4049999999999994</v>
      </c>
    </row>
    <row r="367" spans="1:8" x14ac:dyDescent="0.25">
      <c r="A367" s="14">
        <v>43830</v>
      </c>
      <c r="B367" s="15">
        <v>156783518</v>
      </c>
      <c r="C367" s="1" t="s">
        <v>12</v>
      </c>
      <c r="D367" s="16">
        <v>8.3429897105009143E-2</v>
      </c>
      <c r="E367" s="17">
        <v>172</v>
      </c>
      <c r="F367" s="16">
        <f t="shared" si="10"/>
        <v>1.9907407407407408E-3</v>
      </c>
      <c r="G367" s="18">
        <v>1.4999999999999999E-2</v>
      </c>
      <c r="H367" s="19">
        <f t="shared" si="11"/>
        <v>2.58</v>
      </c>
    </row>
    <row r="368" spans="1:8" x14ac:dyDescent="0.25">
      <c r="A368" s="14">
        <v>43813</v>
      </c>
      <c r="B368" s="15">
        <v>155070274</v>
      </c>
      <c r="C368" s="1" t="s">
        <v>12</v>
      </c>
      <c r="D368" s="16">
        <v>0.30445584554904648</v>
      </c>
      <c r="E368" s="17">
        <v>839</v>
      </c>
      <c r="F368" s="16">
        <f t="shared" si="10"/>
        <v>9.7106481481481488E-3</v>
      </c>
      <c r="G368" s="18">
        <v>1.4999999999999999E-2</v>
      </c>
      <c r="H368" s="19">
        <f t="shared" si="11"/>
        <v>12.584999999999999</v>
      </c>
    </row>
    <row r="369" spans="1:8" x14ac:dyDescent="0.25">
      <c r="A369" s="14">
        <v>43813</v>
      </c>
      <c r="B369" s="15">
        <v>155070274</v>
      </c>
      <c r="C369" s="1" t="s">
        <v>12</v>
      </c>
      <c r="D369" s="16">
        <v>0.30335108209408823</v>
      </c>
      <c r="E369" s="17">
        <v>376</v>
      </c>
      <c r="F369" s="16">
        <f t="shared" si="10"/>
        <v>4.3518518518518515E-3</v>
      </c>
      <c r="G369" s="18">
        <v>1.4999999999999999E-2</v>
      </c>
      <c r="H369" s="19">
        <f t="shared" si="11"/>
        <v>5.64</v>
      </c>
    </row>
    <row r="370" spans="1:8" x14ac:dyDescent="0.25">
      <c r="A370" s="14">
        <v>43813</v>
      </c>
      <c r="B370" s="15">
        <v>155140648</v>
      </c>
      <c r="C370" s="1" t="s">
        <v>12</v>
      </c>
      <c r="D370" s="16">
        <v>0.2264271153199916</v>
      </c>
      <c r="E370" s="17">
        <v>699</v>
      </c>
      <c r="F370" s="16">
        <f t="shared" si="10"/>
        <v>8.0902777777777778E-3</v>
      </c>
      <c r="G370" s="18">
        <v>1.4999999999999999E-2</v>
      </c>
      <c r="H370" s="19">
        <f t="shared" si="11"/>
        <v>10.484999999999999</v>
      </c>
    </row>
    <row r="371" spans="1:8" x14ac:dyDescent="0.25">
      <c r="A371" s="14">
        <v>43824</v>
      </c>
      <c r="B371" s="15">
        <v>156392623</v>
      </c>
      <c r="C371" s="1" t="s">
        <v>16</v>
      </c>
      <c r="D371" s="16">
        <v>0.2769294285661642</v>
      </c>
      <c r="E371" s="17">
        <v>304</v>
      </c>
      <c r="F371" s="16">
        <f t="shared" si="10"/>
        <v>3.5185185185185185E-3</v>
      </c>
      <c r="G371" s="18">
        <v>1.4999999999999999E-2</v>
      </c>
      <c r="H371" s="19">
        <f t="shared" si="11"/>
        <v>4.5599999999999996</v>
      </c>
    </row>
    <row r="372" spans="1:8" x14ac:dyDescent="0.25">
      <c r="A372" s="14">
        <v>43829</v>
      </c>
      <c r="B372" s="15">
        <v>154154639</v>
      </c>
      <c r="C372" s="1" t="s">
        <v>16</v>
      </c>
      <c r="D372" s="16">
        <v>0.82127419574476357</v>
      </c>
      <c r="E372" s="17">
        <v>165</v>
      </c>
      <c r="F372" s="16">
        <f t="shared" si="10"/>
        <v>1.9097222222222222E-3</v>
      </c>
      <c r="G372" s="18">
        <v>2.5000000000000001E-2</v>
      </c>
      <c r="H372" s="19">
        <f t="shared" si="11"/>
        <v>4.125</v>
      </c>
    </row>
    <row r="373" spans="1:8" x14ac:dyDescent="0.25">
      <c r="A373" s="14">
        <v>43813</v>
      </c>
      <c r="B373" s="15">
        <v>155157402</v>
      </c>
      <c r="C373" s="1" t="s">
        <v>12</v>
      </c>
      <c r="D373" s="16">
        <v>0.78328435488510872</v>
      </c>
      <c r="E373" s="17">
        <v>172</v>
      </c>
      <c r="F373" s="16">
        <f t="shared" si="10"/>
        <v>1.9907407407407408E-3</v>
      </c>
      <c r="G373" s="18">
        <v>2.5000000000000001E-2</v>
      </c>
      <c r="H373" s="19">
        <f t="shared" si="11"/>
        <v>4.3</v>
      </c>
    </row>
    <row r="374" spans="1:8" x14ac:dyDescent="0.25">
      <c r="A374" s="14">
        <v>43825</v>
      </c>
      <c r="B374" s="15">
        <v>155788026</v>
      </c>
      <c r="C374" s="1" t="s">
        <v>12</v>
      </c>
      <c r="D374" s="16">
        <v>0.21843071691408489</v>
      </c>
      <c r="E374" s="17">
        <v>878</v>
      </c>
      <c r="F374" s="16">
        <f t="shared" si="10"/>
        <v>1.0162037037037037E-2</v>
      </c>
      <c r="G374" s="18">
        <v>1.4999999999999999E-2</v>
      </c>
      <c r="H374" s="19">
        <f t="shared" si="11"/>
        <v>13.17</v>
      </c>
    </row>
    <row r="375" spans="1:8" x14ac:dyDescent="0.25">
      <c r="A375" s="14">
        <v>43813</v>
      </c>
      <c r="B375" s="15">
        <v>155157402</v>
      </c>
      <c r="C375" s="1" t="s">
        <v>12</v>
      </c>
      <c r="D375" s="16">
        <v>0.24450042474145739</v>
      </c>
      <c r="E375" s="17">
        <v>125</v>
      </c>
      <c r="F375" s="16">
        <f t="shared" si="10"/>
        <v>1.4467592592592592E-3</v>
      </c>
      <c r="G375" s="18">
        <v>1.4999999999999999E-2</v>
      </c>
      <c r="H375" s="19">
        <f t="shared" si="11"/>
        <v>1.875</v>
      </c>
    </row>
    <row r="376" spans="1:8" x14ac:dyDescent="0.25">
      <c r="A376" s="14">
        <v>43807</v>
      </c>
      <c r="B376" s="15">
        <v>154829888</v>
      </c>
      <c r="C376" s="1" t="s">
        <v>16</v>
      </c>
      <c r="D376" s="16">
        <v>7.656442983975531E-2</v>
      </c>
      <c r="E376" s="17">
        <v>209</v>
      </c>
      <c r="F376" s="16">
        <f t="shared" si="10"/>
        <v>2.4189814814814816E-3</v>
      </c>
      <c r="G376" s="18">
        <v>1.4999999999999999E-2</v>
      </c>
      <c r="H376" s="19">
        <f t="shared" si="11"/>
        <v>3.1349999999999998</v>
      </c>
    </row>
    <row r="377" spans="1:8" x14ac:dyDescent="0.25">
      <c r="A377" s="14">
        <v>43801</v>
      </c>
      <c r="B377" s="15">
        <v>155726067</v>
      </c>
      <c r="C377" s="1" t="s">
        <v>16</v>
      </c>
      <c r="D377" s="16">
        <v>0.69309507533270109</v>
      </c>
      <c r="E377" s="17">
        <v>120</v>
      </c>
      <c r="F377" s="16">
        <f t="shared" si="10"/>
        <v>1.3888888888888889E-3</v>
      </c>
      <c r="G377" s="18">
        <v>2.5000000000000001E-2</v>
      </c>
      <c r="H377" s="19">
        <f t="shared" si="11"/>
        <v>3</v>
      </c>
    </row>
    <row r="378" spans="1:8" x14ac:dyDescent="0.25">
      <c r="A378" s="14">
        <v>43813</v>
      </c>
      <c r="B378" s="15">
        <v>156472196</v>
      </c>
      <c r="C378" s="1" t="s">
        <v>12</v>
      </c>
      <c r="D378" s="16">
        <v>0.65513479285067944</v>
      </c>
      <c r="E378" s="17">
        <v>758</v>
      </c>
      <c r="F378" s="16">
        <f t="shared" si="10"/>
        <v>8.773148148148148E-3</v>
      </c>
      <c r="G378" s="18">
        <v>2.5000000000000001E-2</v>
      </c>
      <c r="H378" s="19">
        <f t="shared" si="11"/>
        <v>18.95</v>
      </c>
    </row>
    <row r="379" spans="1:8" x14ac:dyDescent="0.25">
      <c r="A379" s="14">
        <v>43813</v>
      </c>
      <c r="B379" s="15">
        <v>156472196</v>
      </c>
      <c r="C379" s="1" t="s">
        <v>12</v>
      </c>
      <c r="D379" s="16">
        <v>0.83892612235786235</v>
      </c>
      <c r="E379" s="17">
        <v>636</v>
      </c>
      <c r="F379" s="16">
        <f t="shared" si="10"/>
        <v>7.3611111111111108E-3</v>
      </c>
      <c r="G379" s="18">
        <v>2.5000000000000001E-2</v>
      </c>
      <c r="H379" s="19">
        <f t="shared" si="11"/>
        <v>15.9</v>
      </c>
    </row>
    <row r="380" spans="1:8" x14ac:dyDescent="0.25">
      <c r="A380" s="14">
        <v>43830</v>
      </c>
      <c r="B380" s="15">
        <v>155637384</v>
      </c>
      <c r="C380" s="1" t="s">
        <v>16</v>
      </c>
      <c r="D380" s="16">
        <v>0.25239936896758575</v>
      </c>
      <c r="E380" s="17">
        <v>471</v>
      </c>
      <c r="F380" s="16">
        <f t="shared" si="10"/>
        <v>5.4513888888888893E-3</v>
      </c>
      <c r="G380" s="18">
        <v>1.4999999999999999E-2</v>
      </c>
      <c r="H380" s="19">
        <f t="shared" si="11"/>
        <v>7.0649999999999995</v>
      </c>
    </row>
    <row r="381" spans="1:8" x14ac:dyDescent="0.25">
      <c r="A381" s="14">
        <v>43813</v>
      </c>
      <c r="B381" s="15">
        <v>154758514</v>
      </c>
      <c r="C381" s="1" t="s">
        <v>16</v>
      </c>
      <c r="D381" s="16">
        <v>0.352797564424292</v>
      </c>
      <c r="E381" s="17">
        <v>859</v>
      </c>
      <c r="F381" s="16">
        <f t="shared" si="10"/>
        <v>9.9421296296296289E-3</v>
      </c>
      <c r="G381" s="18">
        <v>3.7999999999999999E-2</v>
      </c>
      <c r="H381" s="19">
        <f t="shared" si="11"/>
        <v>32.641999999999996</v>
      </c>
    </row>
    <row r="382" spans="1:8" x14ac:dyDescent="0.25">
      <c r="A382" s="14">
        <v>43826</v>
      </c>
      <c r="B382" s="15">
        <v>156392623</v>
      </c>
      <c r="C382" s="1" t="s">
        <v>16</v>
      </c>
      <c r="D382" s="16">
        <v>0.91763314550421848</v>
      </c>
      <c r="E382" s="17">
        <v>578</v>
      </c>
      <c r="F382" s="16">
        <f t="shared" si="10"/>
        <v>6.6898148148148151E-3</v>
      </c>
      <c r="G382" s="18">
        <v>2.5000000000000001E-2</v>
      </c>
      <c r="H382" s="19">
        <f t="shared" si="11"/>
        <v>14.450000000000001</v>
      </c>
    </row>
    <row r="383" spans="1:8" x14ac:dyDescent="0.25">
      <c r="A383" s="14">
        <v>43810</v>
      </c>
      <c r="B383" s="15">
        <v>156698423</v>
      </c>
      <c r="C383" s="1" t="s">
        <v>28</v>
      </c>
      <c r="D383" s="16">
        <v>0.12192433638586486</v>
      </c>
      <c r="E383" s="17">
        <v>871</v>
      </c>
      <c r="F383" s="16">
        <f t="shared" si="10"/>
        <v>1.0081018518518519E-2</v>
      </c>
      <c r="G383" s="18">
        <v>1.4999999999999999E-2</v>
      </c>
      <c r="H383" s="19">
        <f t="shared" si="11"/>
        <v>13.065</v>
      </c>
    </row>
    <row r="384" spans="1:8" x14ac:dyDescent="0.25">
      <c r="A384" s="14">
        <v>43830</v>
      </c>
      <c r="B384" s="15">
        <v>154181178</v>
      </c>
      <c r="C384" s="1" t="s">
        <v>16</v>
      </c>
      <c r="D384" s="16">
        <v>0.57416882412236458</v>
      </c>
      <c r="E384" s="17">
        <v>648</v>
      </c>
      <c r="F384" s="16">
        <f t="shared" si="10"/>
        <v>7.4999999999999997E-3</v>
      </c>
      <c r="G384" s="18">
        <v>3.7999999999999999E-2</v>
      </c>
      <c r="H384" s="19">
        <f t="shared" si="11"/>
        <v>24.623999999999999</v>
      </c>
    </row>
    <row r="385" spans="1:8" x14ac:dyDescent="0.25">
      <c r="A385" s="14">
        <v>43818</v>
      </c>
      <c r="B385" s="15">
        <v>156880085</v>
      </c>
      <c r="C385" s="1" t="s">
        <v>12</v>
      </c>
      <c r="D385" s="16">
        <v>0.72265356747909082</v>
      </c>
      <c r="E385" s="17">
        <v>489</v>
      </c>
      <c r="F385" s="16">
        <f t="shared" si="10"/>
        <v>5.6597222222222222E-3</v>
      </c>
      <c r="G385" s="18">
        <v>2.5000000000000001E-2</v>
      </c>
      <c r="H385" s="19">
        <f t="shared" si="11"/>
        <v>12.225000000000001</v>
      </c>
    </row>
    <row r="386" spans="1:8" x14ac:dyDescent="0.25">
      <c r="A386" s="14">
        <v>43824</v>
      </c>
      <c r="B386" s="15">
        <v>154974869</v>
      </c>
      <c r="C386" s="1" t="s">
        <v>28</v>
      </c>
      <c r="D386" s="16">
        <v>0.88184537730938362</v>
      </c>
      <c r="E386" s="17">
        <v>480</v>
      </c>
      <c r="F386" s="16">
        <f t="shared" ref="F386:F449" si="12">E386/86400</f>
        <v>5.5555555555555558E-3</v>
      </c>
      <c r="G386" s="18">
        <v>2.5000000000000001E-2</v>
      </c>
      <c r="H386" s="19">
        <f t="shared" ref="H386:H449" si="13">E386*G386</f>
        <v>12</v>
      </c>
    </row>
    <row r="387" spans="1:8" x14ac:dyDescent="0.25">
      <c r="A387" s="14">
        <v>43805</v>
      </c>
      <c r="B387" s="15">
        <v>154910798</v>
      </c>
      <c r="C387" s="1" t="s">
        <v>28</v>
      </c>
      <c r="D387" s="16">
        <v>0.82767718629056219</v>
      </c>
      <c r="E387" s="17">
        <v>845</v>
      </c>
      <c r="F387" s="16">
        <f t="shared" si="12"/>
        <v>9.780092592592592E-3</v>
      </c>
      <c r="G387" s="18">
        <v>2.5000000000000001E-2</v>
      </c>
      <c r="H387" s="19">
        <f t="shared" si="13"/>
        <v>21.125</v>
      </c>
    </row>
    <row r="388" spans="1:8" x14ac:dyDescent="0.25">
      <c r="A388" s="14">
        <v>43813</v>
      </c>
      <c r="B388" s="15">
        <v>156590882</v>
      </c>
      <c r="C388" s="1" t="s">
        <v>28</v>
      </c>
      <c r="D388" s="16">
        <v>0.64993145142526454</v>
      </c>
      <c r="E388" s="17">
        <v>537</v>
      </c>
      <c r="F388" s="16">
        <f t="shared" si="12"/>
        <v>6.2152777777777779E-3</v>
      </c>
      <c r="G388" s="18">
        <v>2.5000000000000001E-2</v>
      </c>
      <c r="H388" s="19">
        <f t="shared" si="13"/>
        <v>13.425000000000001</v>
      </c>
    </row>
    <row r="389" spans="1:8" x14ac:dyDescent="0.25">
      <c r="A389" s="14">
        <v>43813</v>
      </c>
      <c r="B389" s="15">
        <v>156590882</v>
      </c>
      <c r="C389" s="1" t="s">
        <v>28</v>
      </c>
      <c r="D389" s="16">
        <v>9.7270669606690729E-2</v>
      </c>
      <c r="E389" s="17">
        <v>490</v>
      </c>
      <c r="F389" s="16">
        <f t="shared" si="12"/>
        <v>5.6712962962962967E-3</v>
      </c>
      <c r="G389" s="18">
        <v>1.4999999999999999E-2</v>
      </c>
      <c r="H389" s="19">
        <f t="shared" si="13"/>
        <v>7.35</v>
      </c>
    </row>
    <row r="390" spans="1:8" x14ac:dyDescent="0.25">
      <c r="A390" s="14">
        <v>43815</v>
      </c>
      <c r="B390" s="15">
        <v>154651053</v>
      </c>
      <c r="C390" s="1" t="s">
        <v>28</v>
      </c>
      <c r="D390" s="16">
        <v>9.7857938142906886E-2</v>
      </c>
      <c r="E390" s="17">
        <v>783</v>
      </c>
      <c r="F390" s="16">
        <f t="shared" si="12"/>
        <v>9.0624999999999994E-3</v>
      </c>
      <c r="G390" s="18">
        <v>1.4999999999999999E-2</v>
      </c>
      <c r="H390" s="19">
        <f t="shared" si="13"/>
        <v>11.744999999999999</v>
      </c>
    </row>
    <row r="391" spans="1:8" x14ac:dyDescent="0.25">
      <c r="A391" s="14">
        <v>43804</v>
      </c>
      <c r="B391" s="15">
        <v>155358867</v>
      </c>
      <c r="C391" s="1" t="s">
        <v>12</v>
      </c>
      <c r="D391" s="16">
        <v>6.3741352685960262E-2</v>
      </c>
      <c r="E391" s="17">
        <v>992</v>
      </c>
      <c r="F391" s="16">
        <f t="shared" si="12"/>
        <v>1.1481481481481481E-2</v>
      </c>
      <c r="G391" s="18">
        <v>1.4999999999999999E-2</v>
      </c>
      <c r="H391" s="19">
        <f t="shared" si="13"/>
        <v>14.879999999999999</v>
      </c>
    </row>
    <row r="392" spans="1:8" x14ac:dyDescent="0.25">
      <c r="A392" s="14">
        <v>43825</v>
      </c>
      <c r="B392" s="15">
        <v>156038733</v>
      </c>
      <c r="C392" s="1" t="s">
        <v>12</v>
      </c>
      <c r="D392" s="16">
        <v>0.24829074564866183</v>
      </c>
      <c r="E392" s="17">
        <v>515</v>
      </c>
      <c r="F392" s="16">
        <f t="shared" si="12"/>
        <v>5.9606481481481481E-3</v>
      </c>
      <c r="G392" s="18">
        <v>1.4999999999999999E-2</v>
      </c>
      <c r="H392" s="19">
        <f t="shared" si="13"/>
        <v>7.7249999999999996</v>
      </c>
    </row>
    <row r="393" spans="1:8" x14ac:dyDescent="0.25">
      <c r="A393" s="14">
        <v>43824</v>
      </c>
      <c r="B393" s="15">
        <v>155252548</v>
      </c>
      <c r="C393" s="1" t="s">
        <v>28</v>
      </c>
      <c r="D393" s="16">
        <v>0.64731776921824946</v>
      </c>
      <c r="E393" s="17">
        <v>141</v>
      </c>
      <c r="F393" s="16">
        <f t="shared" si="12"/>
        <v>1.6319444444444445E-3</v>
      </c>
      <c r="G393" s="18">
        <v>2.5000000000000001E-2</v>
      </c>
      <c r="H393" s="19">
        <f t="shared" si="13"/>
        <v>3.5250000000000004</v>
      </c>
    </row>
    <row r="394" spans="1:8" x14ac:dyDescent="0.25">
      <c r="A394" s="14">
        <v>43820</v>
      </c>
      <c r="B394" s="15">
        <v>155233397</v>
      </c>
      <c r="C394" s="1" t="s">
        <v>16</v>
      </c>
      <c r="D394" s="16">
        <v>0.3040592276758749</v>
      </c>
      <c r="E394" s="17">
        <v>845</v>
      </c>
      <c r="F394" s="16">
        <f t="shared" si="12"/>
        <v>9.780092592592592E-3</v>
      </c>
      <c r="G394" s="18">
        <v>1.4999999999999999E-2</v>
      </c>
      <c r="H394" s="19">
        <f t="shared" si="13"/>
        <v>12.674999999999999</v>
      </c>
    </row>
    <row r="395" spans="1:8" x14ac:dyDescent="0.25">
      <c r="A395" s="14">
        <v>43823</v>
      </c>
      <c r="B395" s="15">
        <v>156156988</v>
      </c>
      <c r="C395" s="1" t="s">
        <v>28</v>
      </c>
      <c r="D395" s="16">
        <v>0.24478062941443757</v>
      </c>
      <c r="E395" s="17">
        <v>186</v>
      </c>
      <c r="F395" s="16">
        <f t="shared" si="12"/>
        <v>2.1527777777777778E-3</v>
      </c>
      <c r="G395" s="18">
        <v>1.4999999999999999E-2</v>
      </c>
      <c r="H395" s="19">
        <f t="shared" si="13"/>
        <v>2.79</v>
      </c>
    </row>
    <row r="396" spans="1:8" x14ac:dyDescent="0.25">
      <c r="A396" s="14">
        <v>43806</v>
      </c>
      <c r="B396" s="15">
        <v>155683145</v>
      </c>
      <c r="C396" s="1" t="s">
        <v>16</v>
      </c>
      <c r="D396" s="16">
        <v>0.18502315758468091</v>
      </c>
      <c r="E396" s="17">
        <v>860</v>
      </c>
      <c r="F396" s="16">
        <f t="shared" si="12"/>
        <v>9.9537037037037042E-3</v>
      </c>
      <c r="G396" s="18">
        <v>1.4999999999999999E-2</v>
      </c>
      <c r="H396" s="19">
        <f t="shared" si="13"/>
        <v>12.9</v>
      </c>
    </row>
    <row r="397" spans="1:8" x14ac:dyDescent="0.25">
      <c r="A397" s="14">
        <v>43825</v>
      </c>
      <c r="B397" s="15">
        <v>156066871</v>
      </c>
      <c r="C397" s="1" t="s">
        <v>28</v>
      </c>
      <c r="D397" s="16">
        <v>0.44693096371768182</v>
      </c>
      <c r="E397" s="17">
        <v>529</v>
      </c>
      <c r="F397" s="16">
        <f t="shared" si="12"/>
        <v>6.122685185185185E-3</v>
      </c>
      <c r="G397" s="18">
        <v>3.7999999999999999E-2</v>
      </c>
      <c r="H397" s="19">
        <f t="shared" si="13"/>
        <v>20.102</v>
      </c>
    </row>
    <row r="398" spans="1:8" x14ac:dyDescent="0.25">
      <c r="A398" s="14">
        <v>43823</v>
      </c>
      <c r="B398" s="15">
        <v>155639443</v>
      </c>
      <c r="C398" s="1" t="s">
        <v>12</v>
      </c>
      <c r="D398" s="16">
        <v>0.15033717011783987</v>
      </c>
      <c r="E398" s="17">
        <v>162</v>
      </c>
      <c r="F398" s="16">
        <f t="shared" si="12"/>
        <v>1.8749999999999999E-3</v>
      </c>
      <c r="G398" s="18">
        <v>1.4999999999999999E-2</v>
      </c>
      <c r="H398" s="19">
        <f t="shared" si="13"/>
        <v>2.4299999999999997</v>
      </c>
    </row>
    <row r="399" spans="1:8" x14ac:dyDescent="0.25">
      <c r="A399" s="14">
        <v>43815</v>
      </c>
      <c r="B399" s="15">
        <v>154651053</v>
      </c>
      <c r="C399" s="1" t="s">
        <v>28</v>
      </c>
      <c r="D399" s="16">
        <v>2.4202378707487981E-2</v>
      </c>
      <c r="E399" s="17">
        <v>424</v>
      </c>
      <c r="F399" s="16">
        <f t="shared" si="12"/>
        <v>4.9074074074074072E-3</v>
      </c>
      <c r="G399" s="18">
        <v>1.4999999999999999E-2</v>
      </c>
      <c r="H399" s="19">
        <f t="shared" si="13"/>
        <v>6.3599999999999994</v>
      </c>
    </row>
    <row r="400" spans="1:8" x14ac:dyDescent="0.25">
      <c r="A400" s="14">
        <v>43814</v>
      </c>
      <c r="B400" s="15">
        <v>154829888</v>
      </c>
      <c r="C400" s="1" t="s">
        <v>16</v>
      </c>
      <c r="D400" s="16">
        <v>0.41123781099520185</v>
      </c>
      <c r="E400" s="17">
        <v>936</v>
      </c>
      <c r="F400" s="16">
        <f t="shared" si="12"/>
        <v>1.0833333333333334E-2</v>
      </c>
      <c r="G400" s="18">
        <v>3.7999999999999999E-2</v>
      </c>
      <c r="H400" s="19">
        <f t="shared" si="13"/>
        <v>35.567999999999998</v>
      </c>
    </row>
    <row r="401" spans="1:8" x14ac:dyDescent="0.25">
      <c r="A401" s="14">
        <v>43803</v>
      </c>
      <c r="B401" s="15">
        <v>156581422</v>
      </c>
      <c r="C401" s="1" t="s">
        <v>16</v>
      </c>
      <c r="D401" s="16">
        <v>0.47694372737795276</v>
      </c>
      <c r="E401" s="17">
        <v>181</v>
      </c>
      <c r="F401" s="16">
        <f t="shared" si="12"/>
        <v>2.0949074074074073E-3</v>
      </c>
      <c r="G401" s="18">
        <v>3.7999999999999999E-2</v>
      </c>
      <c r="H401" s="19">
        <f t="shared" si="13"/>
        <v>6.8780000000000001</v>
      </c>
    </row>
    <row r="402" spans="1:8" x14ac:dyDescent="0.25">
      <c r="A402" s="14">
        <v>43822</v>
      </c>
      <c r="B402" s="15">
        <v>154728626</v>
      </c>
      <c r="C402" s="1" t="s">
        <v>28</v>
      </c>
      <c r="D402" s="16">
        <v>0.2023538936174194</v>
      </c>
      <c r="E402" s="17">
        <v>669</v>
      </c>
      <c r="F402" s="16">
        <f t="shared" si="12"/>
        <v>7.743055555555556E-3</v>
      </c>
      <c r="G402" s="18">
        <v>1.4999999999999999E-2</v>
      </c>
      <c r="H402" s="19">
        <f t="shared" si="13"/>
        <v>10.035</v>
      </c>
    </row>
    <row r="403" spans="1:8" x14ac:dyDescent="0.25">
      <c r="A403" s="14">
        <v>43803</v>
      </c>
      <c r="B403" s="15">
        <v>155072479</v>
      </c>
      <c r="C403" s="1" t="s">
        <v>16</v>
      </c>
      <c r="D403" s="16">
        <v>2.5967983744936807E-2</v>
      </c>
      <c r="E403" s="17">
        <v>365</v>
      </c>
      <c r="F403" s="16">
        <f t="shared" si="12"/>
        <v>4.2245370370370371E-3</v>
      </c>
      <c r="G403" s="18">
        <v>1.4999999999999999E-2</v>
      </c>
      <c r="H403" s="19">
        <f t="shared" si="13"/>
        <v>5.4749999999999996</v>
      </c>
    </row>
    <row r="404" spans="1:8" x14ac:dyDescent="0.25">
      <c r="A404" s="14">
        <v>43815</v>
      </c>
      <c r="B404" s="15">
        <v>154753140</v>
      </c>
      <c r="C404" s="1" t="s">
        <v>12</v>
      </c>
      <c r="D404" s="16">
        <v>0.40084289192075295</v>
      </c>
      <c r="E404" s="17">
        <v>504</v>
      </c>
      <c r="F404" s="16">
        <f t="shared" si="12"/>
        <v>5.8333333333333336E-3</v>
      </c>
      <c r="G404" s="18">
        <v>3.7999999999999999E-2</v>
      </c>
      <c r="H404" s="19">
        <f t="shared" si="13"/>
        <v>19.152000000000001</v>
      </c>
    </row>
    <row r="405" spans="1:8" x14ac:dyDescent="0.25">
      <c r="A405" s="14">
        <v>43815</v>
      </c>
      <c r="B405" s="15">
        <v>156614719</v>
      </c>
      <c r="C405" s="1" t="s">
        <v>28</v>
      </c>
      <c r="D405" s="16">
        <v>0.86263146098674104</v>
      </c>
      <c r="E405" s="17">
        <v>392</v>
      </c>
      <c r="F405" s="16">
        <f t="shared" si="12"/>
        <v>4.5370370370370373E-3</v>
      </c>
      <c r="G405" s="18">
        <v>2.5000000000000001E-2</v>
      </c>
      <c r="H405" s="19">
        <f t="shared" si="13"/>
        <v>9.8000000000000007</v>
      </c>
    </row>
    <row r="406" spans="1:8" x14ac:dyDescent="0.25">
      <c r="A406" s="14">
        <v>43826</v>
      </c>
      <c r="B406" s="15">
        <v>156932835</v>
      </c>
      <c r="C406" s="1" t="s">
        <v>12</v>
      </c>
      <c r="D406" s="16">
        <v>2.0991206228798798E-2</v>
      </c>
      <c r="E406" s="17">
        <v>184</v>
      </c>
      <c r="F406" s="16">
        <f t="shared" si="12"/>
        <v>2.1296296296296298E-3</v>
      </c>
      <c r="G406" s="18">
        <v>1.4999999999999999E-2</v>
      </c>
      <c r="H406" s="19">
        <f t="shared" si="13"/>
        <v>2.76</v>
      </c>
    </row>
    <row r="407" spans="1:8" x14ac:dyDescent="0.25">
      <c r="A407" s="14">
        <v>43802</v>
      </c>
      <c r="B407" s="15">
        <v>156290879</v>
      </c>
      <c r="C407" s="1" t="s">
        <v>28</v>
      </c>
      <c r="D407" s="16">
        <v>0.93247390051645918</v>
      </c>
      <c r="E407" s="17">
        <v>770</v>
      </c>
      <c r="F407" s="16">
        <f t="shared" si="12"/>
        <v>8.9120370370370378E-3</v>
      </c>
      <c r="G407" s="18">
        <v>2.5000000000000001E-2</v>
      </c>
      <c r="H407" s="19">
        <f t="shared" si="13"/>
        <v>19.25</v>
      </c>
    </row>
    <row r="408" spans="1:8" x14ac:dyDescent="0.25">
      <c r="A408" s="14">
        <v>43814</v>
      </c>
      <c r="B408" s="15">
        <v>154661935</v>
      </c>
      <c r="C408" s="1" t="s">
        <v>12</v>
      </c>
      <c r="D408" s="16">
        <v>9.3182060280524337E-2</v>
      </c>
      <c r="E408" s="17">
        <v>662</v>
      </c>
      <c r="F408" s="16">
        <f t="shared" si="12"/>
        <v>7.6620370370370366E-3</v>
      </c>
      <c r="G408" s="18">
        <v>1.4999999999999999E-2</v>
      </c>
      <c r="H408" s="19">
        <f t="shared" si="13"/>
        <v>9.93</v>
      </c>
    </row>
    <row r="409" spans="1:8" x14ac:dyDescent="0.25">
      <c r="A409" s="14">
        <v>43810</v>
      </c>
      <c r="B409" s="15">
        <v>154820320</v>
      </c>
      <c r="C409" s="1" t="s">
        <v>12</v>
      </c>
      <c r="D409" s="16">
        <v>0.16700170618533827</v>
      </c>
      <c r="E409" s="17">
        <v>528</v>
      </c>
      <c r="F409" s="16">
        <f t="shared" si="12"/>
        <v>6.1111111111111114E-3</v>
      </c>
      <c r="G409" s="18">
        <v>1.4999999999999999E-2</v>
      </c>
      <c r="H409" s="19">
        <f t="shared" si="13"/>
        <v>7.92</v>
      </c>
    </row>
    <row r="410" spans="1:8" x14ac:dyDescent="0.25">
      <c r="A410" s="14">
        <v>43800</v>
      </c>
      <c r="B410" s="15">
        <v>154758514</v>
      </c>
      <c r="C410" s="1" t="s">
        <v>16</v>
      </c>
      <c r="D410" s="16">
        <v>0.85748935160979545</v>
      </c>
      <c r="E410" s="17">
        <v>307</v>
      </c>
      <c r="F410" s="16">
        <f t="shared" si="12"/>
        <v>3.5532407407407409E-3</v>
      </c>
      <c r="G410" s="18">
        <v>2.5000000000000001E-2</v>
      </c>
      <c r="H410" s="19">
        <f t="shared" si="13"/>
        <v>7.6750000000000007</v>
      </c>
    </row>
    <row r="411" spans="1:8" x14ac:dyDescent="0.25">
      <c r="A411" s="14">
        <v>43801</v>
      </c>
      <c r="B411" s="15">
        <v>156066871</v>
      </c>
      <c r="C411" s="1" t="s">
        <v>28</v>
      </c>
      <c r="D411" s="16">
        <v>0.70215733209970455</v>
      </c>
      <c r="E411" s="17">
        <v>429</v>
      </c>
      <c r="F411" s="16">
        <f t="shared" si="12"/>
        <v>4.9652777777777777E-3</v>
      </c>
      <c r="G411" s="18">
        <v>2.5000000000000001E-2</v>
      </c>
      <c r="H411" s="19">
        <f t="shared" si="13"/>
        <v>10.725000000000001</v>
      </c>
    </row>
    <row r="412" spans="1:8" x14ac:dyDescent="0.25">
      <c r="A412" s="14">
        <v>43816</v>
      </c>
      <c r="B412" s="15">
        <v>155788026</v>
      </c>
      <c r="C412" s="1" t="s">
        <v>12</v>
      </c>
      <c r="D412" s="16">
        <v>0.94603214717278994</v>
      </c>
      <c r="E412" s="17">
        <v>539</v>
      </c>
      <c r="F412" s="16">
        <f t="shared" si="12"/>
        <v>6.2384259259259259E-3</v>
      </c>
      <c r="G412" s="18">
        <v>2.5000000000000001E-2</v>
      </c>
      <c r="H412" s="19">
        <f t="shared" si="13"/>
        <v>13.475000000000001</v>
      </c>
    </row>
    <row r="413" spans="1:8" x14ac:dyDescent="0.25">
      <c r="A413" s="14">
        <v>43816</v>
      </c>
      <c r="B413" s="15">
        <v>155091993</v>
      </c>
      <c r="C413" s="1" t="s">
        <v>16</v>
      </c>
      <c r="D413" s="16">
        <v>0.34710787934396914</v>
      </c>
      <c r="E413" s="17">
        <v>714</v>
      </c>
      <c r="F413" s="16">
        <f t="shared" si="12"/>
        <v>8.2638888888888883E-3</v>
      </c>
      <c r="G413" s="18">
        <v>3.7999999999999999E-2</v>
      </c>
      <c r="H413" s="19">
        <f t="shared" si="13"/>
        <v>27.131999999999998</v>
      </c>
    </row>
    <row r="414" spans="1:8" x14ac:dyDescent="0.25">
      <c r="A414" s="14">
        <v>43829</v>
      </c>
      <c r="B414" s="15">
        <v>156879767</v>
      </c>
      <c r="C414" s="1" t="s">
        <v>16</v>
      </c>
      <c r="D414" s="16">
        <v>4.6051491503618647E-2</v>
      </c>
      <c r="E414" s="17">
        <v>497</v>
      </c>
      <c r="F414" s="16">
        <f t="shared" si="12"/>
        <v>5.7523148148148151E-3</v>
      </c>
      <c r="G414" s="18">
        <v>1.4999999999999999E-2</v>
      </c>
      <c r="H414" s="19">
        <f t="shared" si="13"/>
        <v>7.4550000000000001</v>
      </c>
    </row>
    <row r="415" spans="1:8" x14ac:dyDescent="0.25">
      <c r="A415" s="14">
        <v>43802</v>
      </c>
      <c r="B415" s="15">
        <v>154829888</v>
      </c>
      <c r="C415" s="1" t="s">
        <v>16</v>
      </c>
      <c r="D415" s="16">
        <v>0.61999592205053777</v>
      </c>
      <c r="E415" s="17">
        <v>422</v>
      </c>
      <c r="F415" s="16">
        <f t="shared" si="12"/>
        <v>4.8842592592592592E-3</v>
      </c>
      <c r="G415" s="18">
        <v>2.5000000000000001E-2</v>
      </c>
      <c r="H415" s="19">
        <f t="shared" si="13"/>
        <v>10.55</v>
      </c>
    </row>
    <row r="416" spans="1:8" x14ac:dyDescent="0.25">
      <c r="A416" s="14">
        <v>43802</v>
      </c>
      <c r="B416" s="15">
        <v>154212953</v>
      </c>
      <c r="C416" s="1" t="s">
        <v>28</v>
      </c>
      <c r="D416" s="16">
        <v>3.5854072497084055E-2</v>
      </c>
      <c r="E416" s="17">
        <v>215</v>
      </c>
      <c r="F416" s="16">
        <f t="shared" si="12"/>
        <v>2.488425925925926E-3</v>
      </c>
      <c r="G416" s="18">
        <v>1.4999999999999999E-2</v>
      </c>
      <c r="H416" s="19">
        <f t="shared" si="13"/>
        <v>3.2250000000000001</v>
      </c>
    </row>
    <row r="417" spans="1:8" x14ac:dyDescent="0.25">
      <c r="A417" s="14">
        <v>43815</v>
      </c>
      <c r="B417" s="15">
        <v>156614719</v>
      </c>
      <c r="C417" s="1" t="s">
        <v>28</v>
      </c>
      <c r="D417" s="16">
        <v>0.66920275681057839</v>
      </c>
      <c r="E417" s="17">
        <v>872</v>
      </c>
      <c r="F417" s="16">
        <f t="shared" si="12"/>
        <v>1.0092592592592592E-2</v>
      </c>
      <c r="G417" s="18">
        <v>2.5000000000000001E-2</v>
      </c>
      <c r="H417" s="19">
        <f t="shared" si="13"/>
        <v>21.8</v>
      </c>
    </row>
    <row r="418" spans="1:8" x14ac:dyDescent="0.25">
      <c r="A418" s="14">
        <v>43825</v>
      </c>
      <c r="B418" s="15">
        <v>156995763</v>
      </c>
      <c r="C418" s="1" t="s">
        <v>28</v>
      </c>
      <c r="D418" s="16">
        <v>0.94167528064060402</v>
      </c>
      <c r="E418" s="17">
        <v>714</v>
      </c>
      <c r="F418" s="16">
        <f t="shared" si="12"/>
        <v>8.2638888888888883E-3</v>
      </c>
      <c r="G418" s="18">
        <v>2.5000000000000001E-2</v>
      </c>
      <c r="H418" s="19">
        <f t="shared" si="13"/>
        <v>17.850000000000001</v>
      </c>
    </row>
    <row r="419" spans="1:8" x14ac:dyDescent="0.25">
      <c r="A419" s="14">
        <v>43826</v>
      </c>
      <c r="B419" s="15">
        <v>155856501</v>
      </c>
      <c r="C419" s="1" t="s">
        <v>12</v>
      </c>
      <c r="D419" s="16">
        <v>0.71922837774168324</v>
      </c>
      <c r="E419" s="17">
        <v>671</v>
      </c>
      <c r="F419" s="16">
        <f t="shared" si="12"/>
        <v>7.766203703703704E-3</v>
      </c>
      <c r="G419" s="18">
        <v>2.5000000000000001E-2</v>
      </c>
      <c r="H419" s="19">
        <f t="shared" si="13"/>
        <v>16.775000000000002</v>
      </c>
    </row>
    <row r="420" spans="1:8" x14ac:dyDescent="0.25">
      <c r="A420" s="14">
        <v>43814</v>
      </c>
      <c r="B420" s="15">
        <v>156038733</v>
      </c>
      <c r="C420" s="1" t="s">
        <v>12</v>
      </c>
      <c r="D420" s="16">
        <v>0.59907005886468734</v>
      </c>
      <c r="E420" s="17">
        <v>283</v>
      </c>
      <c r="F420" s="16">
        <f t="shared" si="12"/>
        <v>3.2754629629629631E-3</v>
      </c>
      <c r="G420" s="18">
        <v>2.5000000000000001E-2</v>
      </c>
      <c r="H420" s="19">
        <f t="shared" si="13"/>
        <v>7.0750000000000002</v>
      </c>
    </row>
    <row r="421" spans="1:8" x14ac:dyDescent="0.25">
      <c r="A421" s="14">
        <v>43811</v>
      </c>
      <c r="B421" s="15">
        <v>155358867</v>
      </c>
      <c r="C421" s="1" t="s">
        <v>12</v>
      </c>
      <c r="D421" s="16">
        <v>0.16284890517576234</v>
      </c>
      <c r="E421" s="17">
        <v>174</v>
      </c>
      <c r="F421" s="16">
        <f t="shared" si="12"/>
        <v>2.0138888888888888E-3</v>
      </c>
      <c r="G421" s="18">
        <v>1.4999999999999999E-2</v>
      </c>
      <c r="H421" s="19">
        <f t="shared" si="13"/>
        <v>2.61</v>
      </c>
    </row>
    <row r="422" spans="1:8" x14ac:dyDescent="0.25">
      <c r="A422" s="14">
        <v>43802</v>
      </c>
      <c r="B422" s="15">
        <v>154248012</v>
      </c>
      <c r="C422" s="1" t="s">
        <v>12</v>
      </c>
      <c r="D422" s="16">
        <v>0.53362369559107858</v>
      </c>
      <c r="E422" s="17">
        <v>783</v>
      </c>
      <c r="F422" s="16">
        <f t="shared" si="12"/>
        <v>9.0624999999999994E-3</v>
      </c>
      <c r="G422" s="18">
        <v>3.7999999999999999E-2</v>
      </c>
      <c r="H422" s="19">
        <f t="shared" si="13"/>
        <v>29.753999999999998</v>
      </c>
    </row>
    <row r="423" spans="1:8" x14ac:dyDescent="0.25">
      <c r="A423" s="14">
        <v>43817</v>
      </c>
      <c r="B423" s="15">
        <v>155371026</v>
      </c>
      <c r="C423" s="1" t="s">
        <v>12</v>
      </c>
      <c r="D423" s="16">
        <v>0.45831942905878176</v>
      </c>
      <c r="E423" s="17">
        <v>245</v>
      </c>
      <c r="F423" s="16">
        <f t="shared" si="12"/>
        <v>2.8356481481481483E-3</v>
      </c>
      <c r="G423" s="18">
        <v>3.7999999999999999E-2</v>
      </c>
      <c r="H423" s="19">
        <f t="shared" si="13"/>
        <v>9.31</v>
      </c>
    </row>
    <row r="424" spans="1:8" x14ac:dyDescent="0.25">
      <c r="A424" s="14">
        <v>43817</v>
      </c>
      <c r="B424" s="15">
        <v>155371026</v>
      </c>
      <c r="C424" s="1" t="s">
        <v>12</v>
      </c>
      <c r="D424" s="16">
        <v>0.63076629985995014</v>
      </c>
      <c r="E424" s="17">
        <v>194</v>
      </c>
      <c r="F424" s="16">
        <f t="shared" si="12"/>
        <v>2.2453703703703702E-3</v>
      </c>
      <c r="G424" s="18">
        <v>2.5000000000000001E-2</v>
      </c>
      <c r="H424" s="19">
        <f t="shared" si="13"/>
        <v>4.8500000000000005</v>
      </c>
    </row>
    <row r="425" spans="1:8" x14ac:dyDescent="0.25">
      <c r="A425" s="14">
        <v>43808</v>
      </c>
      <c r="B425" s="15">
        <v>155306526</v>
      </c>
      <c r="C425" s="1" t="s">
        <v>16</v>
      </c>
      <c r="D425" s="16">
        <v>0.28370686432520742</v>
      </c>
      <c r="E425" s="17">
        <v>726</v>
      </c>
      <c r="F425" s="16">
        <f t="shared" si="12"/>
        <v>8.4027777777777781E-3</v>
      </c>
      <c r="G425" s="18">
        <v>1.4999999999999999E-2</v>
      </c>
      <c r="H425" s="19">
        <f t="shared" si="13"/>
        <v>10.889999999999999</v>
      </c>
    </row>
    <row r="426" spans="1:8" x14ac:dyDescent="0.25">
      <c r="A426" s="14">
        <v>43822</v>
      </c>
      <c r="B426" s="15">
        <v>155296548</v>
      </c>
      <c r="C426" s="1" t="s">
        <v>16</v>
      </c>
      <c r="D426" s="16">
        <v>0.9199201722818604</v>
      </c>
      <c r="E426" s="17">
        <v>119</v>
      </c>
      <c r="F426" s="16">
        <f t="shared" si="12"/>
        <v>1.3773148148148147E-3</v>
      </c>
      <c r="G426" s="18">
        <v>2.5000000000000001E-2</v>
      </c>
      <c r="H426" s="19">
        <f t="shared" si="13"/>
        <v>2.9750000000000001</v>
      </c>
    </row>
    <row r="427" spans="1:8" x14ac:dyDescent="0.25">
      <c r="A427" s="14">
        <v>43804</v>
      </c>
      <c r="B427" s="15">
        <v>154242060</v>
      </c>
      <c r="C427" s="1" t="s">
        <v>16</v>
      </c>
      <c r="D427" s="16">
        <v>0.81709797136266471</v>
      </c>
      <c r="E427" s="17">
        <v>886</v>
      </c>
      <c r="F427" s="16">
        <f t="shared" si="12"/>
        <v>1.0254629629629629E-2</v>
      </c>
      <c r="G427" s="18">
        <v>2.5000000000000001E-2</v>
      </c>
      <c r="H427" s="19">
        <f t="shared" si="13"/>
        <v>22.150000000000002</v>
      </c>
    </row>
    <row r="428" spans="1:8" x14ac:dyDescent="0.25">
      <c r="A428" s="14">
        <v>43817</v>
      </c>
      <c r="B428" s="15">
        <v>155639443</v>
      </c>
      <c r="C428" s="1" t="s">
        <v>12</v>
      </c>
      <c r="D428" s="16">
        <v>0.77066798957232086</v>
      </c>
      <c r="E428" s="17">
        <v>116</v>
      </c>
      <c r="F428" s="16">
        <f t="shared" si="12"/>
        <v>1.3425925925925925E-3</v>
      </c>
      <c r="G428" s="18">
        <v>2.5000000000000001E-2</v>
      </c>
      <c r="H428" s="19">
        <f t="shared" si="13"/>
        <v>2.9000000000000004</v>
      </c>
    </row>
    <row r="429" spans="1:8" x14ac:dyDescent="0.25">
      <c r="A429" s="14">
        <v>43817</v>
      </c>
      <c r="B429" s="15">
        <v>155639443</v>
      </c>
      <c r="C429" s="1" t="s">
        <v>12</v>
      </c>
      <c r="D429" s="16">
        <v>0.43067632670095168</v>
      </c>
      <c r="E429" s="17">
        <v>564</v>
      </c>
      <c r="F429" s="16">
        <f t="shared" si="12"/>
        <v>6.5277777777777782E-3</v>
      </c>
      <c r="G429" s="18">
        <v>3.7999999999999999E-2</v>
      </c>
      <c r="H429" s="19">
        <f t="shared" si="13"/>
        <v>21.431999999999999</v>
      </c>
    </row>
    <row r="430" spans="1:8" x14ac:dyDescent="0.25">
      <c r="A430" s="14">
        <v>43826</v>
      </c>
      <c r="B430" s="15">
        <v>155856450</v>
      </c>
      <c r="C430" s="1" t="s">
        <v>28</v>
      </c>
      <c r="D430" s="16">
        <v>0.12865243911170454</v>
      </c>
      <c r="E430" s="17">
        <v>611</v>
      </c>
      <c r="F430" s="16">
        <f t="shared" si="12"/>
        <v>7.0717592592592594E-3</v>
      </c>
      <c r="G430" s="18">
        <v>1.4999999999999999E-2</v>
      </c>
      <c r="H430" s="19">
        <f t="shared" si="13"/>
        <v>9.1649999999999991</v>
      </c>
    </row>
    <row r="431" spans="1:8" x14ac:dyDescent="0.25">
      <c r="A431" s="14">
        <v>43817</v>
      </c>
      <c r="B431" s="15">
        <v>156121080</v>
      </c>
      <c r="C431" s="1" t="s">
        <v>16</v>
      </c>
      <c r="D431" s="16">
        <v>0.3571833424896077</v>
      </c>
      <c r="E431" s="17">
        <v>752</v>
      </c>
      <c r="F431" s="16">
        <f t="shared" si="12"/>
        <v>8.7037037037037031E-3</v>
      </c>
      <c r="G431" s="18">
        <v>3.7999999999999999E-2</v>
      </c>
      <c r="H431" s="19">
        <f t="shared" si="13"/>
        <v>28.576000000000001</v>
      </c>
    </row>
    <row r="432" spans="1:8" x14ac:dyDescent="0.25">
      <c r="A432" s="14">
        <v>43801</v>
      </c>
      <c r="B432" s="15">
        <v>155430469</v>
      </c>
      <c r="C432" s="1" t="s">
        <v>28</v>
      </c>
      <c r="D432" s="16">
        <v>0.48057867539039212</v>
      </c>
      <c r="E432" s="17">
        <v>939</v>
      </c>
      <c r="F432" s="16">
        <f t="shared" si="12"/>
        <v>1.0868055555555556E-2</v>
      </c>
      <c r="G432" s="18">
        <v>3.7999999999999999E-2</v>
      </c>
      <c r="H432" s="19">
        <f t="shared" si="13"/>
        <v>35.682000000000002</v>
      </c>
    </row>
    <row r="433" spans="1:8" x14ac:dyDescent="0.25">
      <c r="A433" s="14">
        <v>43827</v>
      </c>
      <c r="B433" s="15">
        <v>154753140</v>
      </c>
      <c r="C433" s="1" t="s">
        <v>12</v>
      </c>
      <c r="D433" s="16">
        <v>0.65513705032578962</v>
      </c>
      <c r="E433" s="17">
        <v>255</v>
      </c>
      <c r="F433" s="16">
        <f t="shared" si="12"/>
        <v>2.9513888888888888E-3</v>
      </c>
      <c r="G433" s="18">
        <v>2.5000000000000001E-2</v>
      </c>
      <c r="H433" s="19">
        <f t="shared" si="13"/>
        <v>6.375</v>
      </c>
    </row>
    <row r="434" spans="1:8" x14ac:dyDescent="0.25">
      <c r="A434" s="14">
        <v>43814</v>
      </c>
      <c r="B434" s="15">
        <v>154820320</v>
      </c>
      <c r="C434" s="1" t="s">
        <v>12</v>
      </c>
      <c r="D434" s="16">
        <v>0.47601277635341144</v>
      </c>
      <c r="E434" s="17">
        <v>292</v>
      </c>
      <c r="F434" s="16">
        <f t="shared" si="12"/>
        <v>3.3796296296296296E-3</v>
      </c>
      <c r="G434" s="18">
        <v>3.7999999999999999E-2</v>
      </c>
      <c r="H434" s="19">
        <f t="shared" si="13"/>
        <v>11.096</v>
      </c>
    </row>
    <row r="435" spans="1:8" x14ac:dyDescent="0.25">
      <c r="A435" s="14">
        <v>43827</v>
      </c>
      <c r="B435" s="15">
        <v>156156988</v>
      </c>
      <c r="C435" s="1" t="s">
        <v>28</v>
      </c>
      <c r="D435" s="16">
        <v>0.13675284888563721</v>
      </c>
      <c r="E435" s="17">
        <v>304</v>
      </c>
      <c r="F435" s="16">
        <f t="shared" si="12"/>
        <v>3.5185185185185185E-3</v>
      </c>
      <c r="G435" s="18">
        <v>1.4999999999999999E-2</v>
      </c>
      <c r="H435" s="19">
        <f t="shared" si="13"/>
        <v>4.5599999999999996</v>
      </c>
    </row>
    <row r="436" spans="1:8" x14ac:dyDescent="0.25">
      <c r="A436" s="14">
        <v>43817</v>
      </c>
      <c r="B436" s="15">
        <v>156121080</v>
      </c>
      <c r="C436" s="1" t="s">
        <v>16</v>
      </c>
      <c r="D436" s="16">
        <v>0.59043144925713498</v>
      </c>
      <c r="E436" s="17">
        <v>452</v>
      </c>
      <c r="F436" s="16">
        <f t="shared" si="12"/>
        <v>5.2314814814814811E-3</v>
      </c>
      <c r="G436" s="18">
        <v>2.5000000000000001E-2</v>
      </c>
      <c r="H436" s="19">
        <f t="shared" si="13"/>
        <v>11.3</v>
      </c>
    </row>
    <row r="437" spans="1:8" x14ac:dyDescent="0.25">
      <c r="A437" s="14">
        <v>43818</v>
      </c>
      <c r="B437" s="15">
        <v>154580133</v>
      </c>
      <c r="C437" s="1" t="s">
        <v>12</v>
      </c>
      <c r="D437" s="16">
        <v>0.55360741553831061</v>
      </c>
      <c r="E437" s="17">
        <v>222</v>
      </c>
      <c r="F437" s="16">
        <f t="shared" si="12"/>
        <v>2.5694444444444445E-3</v>
      </c>
      <c r="G437" s="18">
        <v>3.7999999999999999E-2</v>
      </c>
      <c r="H437" s="19">
        <f t="shared" si="13"/>
        <v>8.4359999999999999</v>
      </c>
    </row>
    <row r="438" spans="1:8" x14ac:dyDescent="0.25">
      <c r="A438" s="14">
        <v>43811</v>
      </c>
      <c r="B438" s="15">
        <v>156879767</v>
      </c>
      <c r="C438" s="1" t="s">
        <v>16</v>
      </c>
      <c r="D438" s="16">
        <v>0.74627403509272072</v>
      </c>
      <c r="E438" s="17">
        <v>855</v>
      </c>
      <c r="F438" s="16">
        <f t="shared" si="12"/>
        <v>9.8958333333333329E-3</v>
      </c>
      <c r="G438" s="18">
        <v>2.5000000000000001E-2</v>
      </c>
      <c r="H438" s="19">
        <f t="shared" si="13"/>
        <v>21.375</v>
      </c>
    </row>
    <row r="439" spans="1:8" x14ac:dyDescent="0.25">
      <c r="A439" s="14">
        <v>43801</v>
      </c>
      <c r="B439" s="15">
        <v>155856450</v>
      </c>
      <c r="C439" s="1" t="s">
        <v>28</v>
      </c>
      <c r="D439" s="16">
        <v>0.89105491427678518</v>
      </c>
      <c r="E439" s="17">
        <v>631</v>
      </c>
      <c r="F439" s="16">
        <f t="shared" si="12"/>
        <v>7.3032407407407404E-3</v>
      </c>
      <c r="G439" s="18">
        <v>2.5000000000000001E-2</v>
      </c>
      <c r="H439" s="19">
        <f t="shared" si="13"/>
        <v>15.775</v>
      </c>
    </row>
    <row r="440" spans="1:8" x14ac:dyDescent="0.25">
      <c r="A440" s="14">
        <v>43818</v>
      </c>
      <c r="B440" s="15">
        <v>154580133</v>
      </c>
      <c r="C440" s="1" t="s">
        <v>12</v>
      </c>
      <c r="D440" s="16">
        <v>0.81325593517768768</v>
      </c>
      <c r="E440" s="17">
        <v>895</v>
      </c>
      <c r="F440" s="16">
        <f t="shared" si="12"/>
        <v>1.0358796296296297E-2</v>
      </c>
      <c r="G440" s="18">
        <v>2.5000000000000001E-2</v>
      </c>
      <c r="H440" s="19">
        <f t="shared" si="13"/>
        <v>22.375</v>
      </c>
    </row>
    <row r="441" spans="1:8" x14ac:dyDescent="0.25">
      <c r="A441" s="14">
        <v>43822</v>
      </c>
      <c r="B441" s="15">
        <v>156614719</v>
      </c>
      <c r="C441" s="1" t="s">
        <v>28</v>
      </c>
      <c r="D441" s="16">
        <v>5.1250623405489137E-2</v>
      </c>
      <c r="E441" s="17">
        <v>163</v>
      </c>
      <c r="F441" s="16">
        <f t="shared" si="12"/>
        <v>1.8865740740740742E-3</v>
      </c>
      <c r="G441" s="18">
        <v>1.4999999999999999E-2</v>
      </c>
      <c r="H441" s="19">
        <f t="shared" si="13"/>
        <v>2.4449999999999998</v>
      </c>
    </row>
    <row r="442" spans="1:8" x14ac:dyDescent="0.25">
      <c r="A442" s="14">
        <v>43800</v>
      </c>
      <c r="B442" s="15">
        <v>154693917</v>
      </c>
      <c r="C442" s="1" t="s">
        <v>28</v>
      </c>
      <c r="D442" s="16">
        <v>0.82699956244538264</v>
      </c>
      <c r="E442" s="17">
        <v>396</v>
      </c>
      <c r="F442" s="16">
        <f t="shared" si="12"/>
        <v>4.5833333333333334E-3</v>
      </c>
      <c r="G442" s="18">
        <v>2.5000000000000001E-2</v>
      </c>
      <c r="H442" s="19">
        <f t="shared" si="13"/>
        <v>9.9</v>
      </c>
    </row>
    <row r="443" spans="1:8" x14ac:dyDescent="0.25">
      <c r="A443" s="14">
        <v>43810</v>
      </c>
      <c r="B443" s="15">
        <v>154124440</v>
      </c>
      <c r="C443" s="1" t="s">
        <v>16</v>
      </c>
      <c r="D443" s="16">
        <v>0.33649855504549331</v>
      </c>
      <c r="E443" s="17">
        <v>583</v>
      </c>
      <c r="F443" s="16">
        <f t="shared" si="12"/>
        <v>6.7476851851851856E-3</v>
      </c>
      <c r="G443" s="18">
        <v>3.7999999999999999E-2</v>
      </c>
      <c r="H443" s="19">
        <f t="shared" si="13"/>
        <v>22.154</v>
      </c>
    </row>
    <row r="444" spans="1:8" x14ac:dyDescent="0.25">
      <c r="A444" s="14">
        <v>43827</v>
      </c>
      <c r="B444" s="15">
        <v>155624585</v>
      </c>
      <c r="C444" s="1" t="s">
        <v>16</v>
      </c>
      <c r="D444" s="16">
        <v>0.10424441413370866</v>
      </c>
      <c r="E444" s="17">
        <v>862</v>
      </c>
      <c r="F444" s="16">
        <f t="shared" si="12"/>
        <v>9.9768518518518513E-3</v>
      </c>
      <c r="G444" s="18">
        <v>1.4999999999999999E-2</v>
      </c>
      <c r="H444" s="19">
        <f t="shared" si="13"/>
        <v>12.93</v>
      </c>
    </row>
    <row r="445" spans="1:8" x14ac:dyDescent="0.25">
      <c r="A445" s="14">
        <v>43822</v>
      </c>
      <c r="B445" s="15">
        <v>155788026</v>
      </c>
      <c r="C445" s="1" t="s">
        <v>12</v>
      </c>
      <c r="D445" s="16">
        <v>0.75026180545775434</v>
      </c>
      <c r="E445" s="17">
        <v>541</v>
      </c>
      <c r="F445" s="16">
        <f t="shared" si="12"/>
        <v>6.2615740740740739E-3</v>
      </c>
      <c r="G445" s="18">
        <v>2.5000000000000001E-2</v>
      </c>
      <c r="H445" s="19">
        <f t="shared" si="13"/>
        <v>13.525</v>
      </c>
    </row>
    <row r="446" spans="1:8" x14ac:dyDescent="0.25">
      <c r="A446" s="14">
        <v>43824</v>
      </c>
      <c r="B446" s="15">
        <v>154566483</v>
      </c>
      <c r="C446" s="1" t="s">
        <v>12</v>
      </c>
      <c r="D446" s="16">
        <v>0.84140627511925403</v>
      </c>
      <c r="E446" s="17">
        <v>769</v>
      </c>
      <c r="F446" s="16">
        <f t="shared" si="12"/>
        <v>8.9004629629629625E-3</v>
      </c>
      <c r="G446" s="18">
        <v>2.5000000000000001E-2</v>
      </c>
      <c r="H446" s="19">
        <f t="shared" si="13"/>
        <v>19.225000000000001</v>
      </c>
    </row>
    <row r="447" spans="1:8" x14ac:dyDescent="0.25">
      <c r="A447" s="14">
        <v>43825</v>
      </c>
      <c r="B447" s="15">
        <v>156196844</v>
      </c>
      <c r="C447" s="1" t="s">
        <v>12</v>
      </c>
      <c r="D447" s="16">
        <v>0.87081985794725891</v>
      </c>
      <c r="E447" s="17">
        <v>357</v>
      </c>
      <c r="F447" s="16">
        <f t="shared" si="12"/>
        <v>4.1319444444444442E-3</v>
      </c>
      <c r="G447" s="18">
        <v>2.5000000000000001E-2</v>
      </c>
      <c r="H447" s="19">
        <f t="shared" si="13"/>
        <v>8.9250000000000007</v>
      </c>
    </row>
    <row r="448" spans="1:8" x14ac:dyDescent="0.25">
      <c r="A448" s="14">
        <v>43818</v>
      </c>
      <c r="B448" s="15">
        <v>154728626</v>
      </c>
      <c r="C448" s="1" t="s">
        <v>28</v>
      </c>
      <c r="D448" s="16">
        <v>0.8917614261413882</v>
      </c>
      <c r="E448" s="17">
        <v>131</v>
      </c>
      <c r="F448" s="16">
        <f t="shared" si="12"/>
        <v>1.5162037037037036E-3</v>
      </c>
      <c r="G448" s="18">
        <v>2.5000000000000001E-2</v>
      </c>
      <c r="H448" s="19">
        <f t="shared" si="13"/>
        <v>3.2750000000000004</v>
      </c>
    </row>
    <row r="449" spans="1:8" x14ac:dyDescent="0.25">
      <c r="A449" s="14">
        <v>43807</v>
      </c>
      <c r="B449" s="15">
        <v>154393639</v>
      </c>
      <c r="C449" s="1" t="s">
        <v>28</v>
      </c>
      <c r="D449" s="16">
        <v>0.94366963430974227</v>
      </c>
      <c r="E449" s="17">
        <v>621</v>
      </c>
      <c r="F449" s="16">
        <f t="shared" si="12"/>
        <v>7.1875000000000003E-3</v>
      </c>
      <c r="G449" s="18">
        <v>2.5000000000000001E-2</v>
      </c>
      <c r="H449" s="19">
        <f t="shared" si="13"/>
        <v>15.525</v>
      </c>
    </row>
    <row r="450" spans="1:8" x14ac:dyDescent="0.25">
      <c r="A450" s="14">
        <v>43804</v>
      </c>
      <c r="B450" s="15">
        <v>154611467</v>
      </c>
      <c r="C450" s="1" t="s">
        <v>12</v>
      </c>
      <c r="D450" s="16">
        <v>0.43587732377945254</v>
      </c>
      <c r="E450" s="17">
        <v>643</v>
      </c>
      <c r="F450" s="16">
        <f t="shared" ref="F450:F513" si="14">E450/86400</f>
        <v>7.4421296296296293E-3</v>
      </c>
      <c r="G450" s="18">
        <v>3.7999999999999999E-2</v>
      </c>
      <c r="H450" s="19">
        <f t="shared" ref="H450:H513" si="15">E450*G450</f>
        <v>24.434000000000001</v>
      </c>
    </row>
    <row r="451" spans="1:8" x14ac:dyDescent="0.25">
      <c r="A451" s="14">
        <v>43816</v>
      </c>
      <c r="B451" s="15">
        <v>156240201</v>
      </c>
      <c r="C451" s="1" t="s">
        <v>16</v>
      </c>
      <c r="D451" s="16">
        <v>0.89830223418738708</v>
      </c>
      <c r="E451" s="17">
        <v>284</v>
      </c>
      <c r="F451" s="16">
        <f t="shared" si="14"/>
        <v>3.2870370370370371E-3</v>
      </c>
      <c r="G451" s="18">
        <v>2.5000000000000001E-2</v>
      </c>
      <c r="H451" s="19">
        <f t="shared" si="15"/>
        <v>7.1000000000000005</v>
      </c>
    </row>
    <row r="452" spans="1:8" x14ac:dyDescent="0.25">
      <c r="A452" s="14">
        <v>43829</v>
      </c>
      <c r="B452" s="15">
        <v>154143998</v>
      </c>
      <c r="C452" s="1" t="s">
        <v>12</v>
      </c>
      <c r="D452" s="16">
        <v>0.86254034506901567</v>
      </c>
      <c r="E452" s="17">
        <v>580</v>
      </c>
      <c r="F452" s="16">
        <f t="shared" si="14"/>
        <v>6.7129629629629631E-3</v>
      </c>
      <c r="G452" s="18">
        <v>2.5000000000000001E-2</v>
      </c>
      <c r="H452" s="19">
        <f t="shared" si="15"/>
        <v>14.5</v>
      </c>
    </row>
    <row r="453" spans="1:8" x14ac:dyDescent="0.25">
      <c r="A453" s="14">
        <v>43823</v>
      </c>
      <c r="B453" s="15">
        <v>156256581</v>
      </c>
      <c r="C453" s="1" t="s">
        <v>16</v>
      </c>
      <c r="D453" s="16">
        <v>0.74735827688777667</v>
      </c>
      <c r="E453" s="17">
        <v>475</v>
      </c>
      <c r="F453" s="16">
        <f t="shared" si="14"/>
        <v>5.4976851851851853E-3</v>
      </c>
      <c r="G453" s="18">
        <v>2.5000000000000001E-2</v>
      </c>
      <c r="H453" s="19">
        <f t="shared" si="15"/>
        <v>11.875</v>
      </c>
    </row>
    <row r="454" spans="1:8" x14ac:dyDescent="0.25">
      <c r="A454" s="14">
        <v>43810</v>
      </c>
      <c r="B454" s="15">
        <v>156623288</v>
      </c>
      <c r="C454" s="1" t="s">
        <v>12</v>
      </c>
      <c r="D454" s="16">
        <v>0.74719058939314131</v>
      </c>
      <c r="E454" s="17">
        <v>124</v>
      </c>
      <c r="F454" s="16">
        <f t="shared" si="14"/>
        <v>1.4351851851851852E-3</v>
      </c>
      <c r="G454" s="18">
        <v>2.5000000000000001E-2</v>
      </c>
      <c r="H454" s="19">
        <f t="shared" si="15"/>
        <v>3.1</v>
      </c>
    </row>
    <row r="455" spans="1:8" x14ac:dyDescent="0.25">
      <c r="A455" s="14">
        <v>43815</v>
      </c>
      <c r="B455" s="15">
        <v>154568058</v>
      </c>
      <c r="C455" s="1" t="s">
        <v>12</v>
      </c>
      <c r="D455" s="16">
        <v>0.62606326238723298</v>
      </c>
      <c r="E455" s="17">
        <v>736</v>
      </c>
      <c r="F455" s="16">
        <f t="shared" si="14"/>
        <v>8.518518518518519E-3</v>
      </c>
      <c r="G455" s="18">
        <v>2.5000000000000001E-2</v>
      </c>
      <c r="H455" s="19">
        <f t="shared" si="15"/>
        <v>18.400000000000002</v>
      </c>
    </row>
    <row r="456" spans="1:8" x14ac:dyDescent="0.25">
      <c r="A456" s="14">
        <v>43812</v>
      </c>
      <c r="B456" s="15">
        <v>155624585</v>
      </c>
      <c r="C456" s="1" t="s">
        <v>16</v>
      </c>
      <c r="D456" s="16">
        <v>0.29094108239507654</v>
      </c>
      <c r="E456" s="17">
        <v>818</v>
      </c>
      <c r="F456" s="16">
        <f t="shared" si="14"/>
        <v>9.4675925925925934E-3</v>
      </c>
      <c r="G456" s="18">
        <v>1.4999999999999999E-2</v>
      </c>
      <c r="H456" s="19">
        <f t="shared" si="15"/>
        <v>12.27</v>
      </c>
    </row>
    <row r="457" spans="1:8" x14ac:dyDescent="0.25">
      <c r="A457" s="14">
        <v>43820</v>
      </c>
      <c r="B457" s="15">
        <v>154034901</v>
      </c>
      <c r="C457" s="1" t="s">
        <v>12</v>
      </c>
      <c r="D457" s="16">
        <v>0.50692876904145889</v>
      </c>
      <c r="E457" s="17">
        <v>331</v>
      </c>
      <c r="F457" s="16">
        <f t="shared" si="14"/>
        <v>3.8310185185185183E-3</v>
      </c>
      <c r="G457" s="18">
        <v>3.7999999999999999E-2</v>
      </c>
      <c r="H457" s="19">
        <f t="shared" si="15"/>
        <v>12.577999999999999</v>
      </c>
    </row>
    <row r="458" spans="1:8" x14ac:dyDescent="0.25">
      <c r="A458" s="14">
        <v>43818</v>
      </c>
      <c r="B458" s="15">
        <v>154728626</v>
      </c>
      <c r="C458" s="1" t="s">
        <v>28</v>
      </c>
      <c r="D458" s="16">
        <v>0.89907197225777846</v>
      </c>
      <c r="E458" s="17">
        <v>499</v>
      </c>
      <c r="F458" s="16">
        <f t="shared" si="14"/>
        <v>5.7754629629629631E-3</v>
      </c>
      <c r="G458" s="18">
        <v>2.5000000000000001E-2</v>
      </c>
      <c r="H458" s="19">
        <f t="shared" si="15"/>
        <v>12.475000000000001</v>
      </c>
    </row>
    <row r="459" spans="1:8" x14ac:dyDescent="0.25">
      <c r="A459" s="14">
        <v>43820</v>
      </c>
      <c r="B459" s="15">
        <v>155371026</v>
      </c>
      <c r="C459" s="1" t="s">
        <v>12</v>
      </c>
      <c r="D459" s="16">
        <v>9.8280283781573829E-2</v>
      </c>
      <c r="E459" s="17">
        <v>170</v>
      </c>
      <c r="F459" s="16">
        <f t="shared" si="14"/>
        <v>1.9675925925925924E-3</v>
      </c>
      <c r="G459" s="18">
        <v>1.4999999999999999E-2</v>
      </c>
      <c r="H459" s="19">
        <f t="shared" si="15"/>
        <v>2.5499999999999998</v>
      </c>
    </row>
    <row r="460" spans="1:8" x14ac:dyDescent="0.25">
      <c r="A460" s="14">
        <v>43818</v>
      </c>
      <c r="B460" s="15">
        <v>155576710</v>
      </c>
      <c r="C460" s="1" t="s">
        <v>12</v>
      </c>
      <c r="D460" s="16">
        <v>0.65385916758895779</v>
      </c>
      <c r="E460" s="17">
        <v>674</v>
      </c>
      <c r="F460" s="16">
        <f t="shared" si="14"/>
        <v>7.8009259259259256E-3</v>
      </c>
      <c r="G460" s="18">
        <v>2.5000000000000001E-2</v>
      </c>
      <c r="H460" s="19">
        <f t="shared" si="15"/>
        <v>16.850000000000001</v>
      </c>
    </row>
    <row r="461" spans="1:8" x14ac:dyDescent="0.25">
      <c r="A461" s="14">
        <v>43800</v>
      </c>
      <c r="B461" s="15">
        <v>156770806</v>
      </c>
      <c r="C461" s="1" t="s">
        <v>16</v>
      </c>
      <c r="D461" s="16">
        <v>0.84615274072641744</v>
      </c>
      <c r="E461" s="17">
        <v>674</v>
      </c>
      <c r="F461" s="16">
        <f t="shared" si="14"/>
        <v>7.8009259259259256E-3</v>
      </c>
      <c r="G461" s="18">
        <v>2.5000000000000001E-2</v>
      </c>
      <c r="H461" s="19">
        <f t="shared" si="15"/>
        <v>16.850000000000001</v>
      </c>
    </row>
    <row r="462" spans="1:8" x14ac:dyDescent="0.25">
      <c r="A462" s="14">
        <v>43818</v>
      </c>
      <c r="B462" s="15">
        <v>155576710</v>
      </c>
      <c r="C462" s="1" t="s">
        <v>12</v>
      </c>
      <c r="D462" s="16">
        <v>0.35323274330896992</v>
      </c>
      <c r="E462" s="17">
        <v>633</v>
      </c>
      <c r="F462" s="16">
        <f t="shared" si="14"/>
        <v>7.3263888888888892E-3</v>
      </c>
      <c r="G462" s="18">
        <v>3.7999999999999999E-2</v>
      </c>
      <c r="H462" s="19">
        <f t="shared" si="15"/>
        <v>24.053999999999998</v>
      </c>
    </row>
    <row r="463" spans="1:8" x14ac:dyDescent="0.25">
      <c r="A463" s="14">
        <v>43828</v>
      </c>
      <c r="B463" s="15">
        <v>156140487</v>
      </c>
      <c r="C463" s="1" t="s">
        <v>28</v>
      </c>
      <c r="D463" s="16">
        <v>0.61647920513884069</v>
      </c>
      <c r="E463" s="17">
        <v>267</v>
      </c>
      <c r="F463" s="16">
        <f t="shared" si="14"/>
        <v>3.0902777777777777E-3</v>
      </c>
      <c r="G463" s="18">
        <v>2.5000000000000001E-2</v>
      </c>
      <c r="H463" s="19">
        <f t="shared" si="15"/>
        <v>6.6750000000000007</v>
      </c>
    </row>
    <row r="464" spans="1:8" x14ac:dyDescent="0.25">
      <c r="A464" s="14">
        <v>43806</v>
      </c>
      <c r="B464" s="15">
        <v>156196844</v>
      </c>
      <c r="C464" s="1" t="s">
        <v>12</v>
      </c>
      <c r="D464" s="16">
        <v>0.68018769445742955</v>
      </c>
      <c r="E464" s="17">
        <v>373</v>
      </c>
      <c r="F464" s="16">
        <f t="shared" si="14"/>
        <v>4.31712962962963E-3</v>
      </c>
      <c r="G464" s="18">
        <v>2.5000000000000001E-2</v>
      </c>
      <c r="H464" s="19">
        <f t="shared" si="15"/>
        <v>9.3250000000000011</v>
      </c>
    </row>
    <row r="465" spans="1:8" x14ac:dyDescent="0.25">
      <c r="A465" s="14">
        <v>43824</v>
      </c>
      <c r="B465" s="15">
        <v>154154639</v>
      </c>
      <c r="C465" s="1" t="s">
        <v>16</v>
      </c>
      <c r="D465" s="16">
        <v>0.5776224809536824</v>
      </c>
      <c r="E465" s="17">
        <v>406</v>
      </c>
      <c r="F465" s="16">
        <f t="shared" si="14"/>
        <v>4.6990740740740743E-3</v>
      </c>
      <c r="G465" s="18">
        <v>3.7999999999999999E-2</v>
      </c>
      <c r="H465" s="19">
        <f t="shared" si="15"/>
        <v>15.427999999999999</v>
      </c>
    </row>
    <row r="466" spans="1:8" x14ac:dyDescent="0.25">
      <c r="A466" s="14">
        <v>43818</v>
      </c>
      <c r="B466" s="15">
        <v>156172144</v>
      </c>
      <c r="C466" s="1" t="s">
        <v>28</v>
      </c>
      <c r="D466" s="16">
        <v>0.91659747725918483</v>
      </c>
      <c r="E466" s="17">
        <v>136</v>
      </c>
      <c r="F466" s="16">
        <f t="shared" si="14"/>
        <v>1.5740740740740741E-3</v>
      </c>
      <c r="G466" s="18">
        <v>2.5000000000000001E-2</v>
      </c>
      <c r="H466" s="19">
        <f t="shared" si="15"/>
        <v>3.4000000000000004</v>
      </c>
    </row>
    <row r="467" spans="1:8" x14ac:dyDescent="0.25">
      <c r="A467" s="14">
        <v>43818</v>
      </c>
      <c r="B467" s="15">
        <v>156172144</v>
      </c>
      <c r="C467" s="1" t="s">
        <v>28</v>
      </c>
      <c r="D467" s="16">
        <v>0.62062637076266014</v>
      </c>
      <c r="E467" s="17">
        <v>682</v>
      </c>
      <c r="F467" s="16">
        <f t="shared" si="14"/>
        <v>7.8935185185185185E-3</v>
      </c>
      <c r="G467" s="18">
        <v>2.5000000000000001E-2</v>
      </c>
      <c r="H467" s="19">
        <f t="shared" si="15"/>
        <v>17.05</v>
      </c>
    </row>
    <row r="468" spans="1:8" x14ac:dyDescent="0.25">
      <c r="A468" s="14">
        <v>43818</v>
      </c>
      <c r="B468" s="15">
        <v>156190624</v>
      </c>
      <c r="C468" s="1" t="s">
        <v>12</v>
      </c>
      <c r="D468" s="16">
        <v>0.44339551884008488</v>
      </c>
      <c r="E468" s="17">
        <v>979</v>
      </c>
      <c r="F468" s="16">
        <f t="shared" si="14"/>
        <v>1.1331018518518518E-2</v>
      </c>
      <c r="G468" s="18">
        <v>3.7999999999999999E-2</v>
      </c>
      <c r="H468" s="19">
        <f t="shared" si="15"/>
        <v>37.201999999999998</v>
      </c>
    </row>
    <row r="469" spans="1:8" x14ac:dyDescent="0.25">
      <c r="A469" s="14">
        <v>43810</v>
      </c>
      <c r="B469" s="15">
        <v>154154639</v>
      </c>
      <c r="C469" s="1" t="s">
        <v>16</v>
      </c>
      <c r="D469" s="16">
        <v>0.68979086727370076</v>
      </c>
      <c r="E469" s="17">
        <v>232</v>
      </c>
      <c r="F469" s="16">
        <f t="shared" si="14"/>
        <v>2.685185185185185E-3</v>
      </c>
      <c r="G469" s="18">
        <v>2.5000000000000001E-2</v>
      </c>
      <c r="H469" s="19">
        <f t="shared" si="15"/>
        <v>5.8000000000000007</v>
      </c>
    </row>
    <row r="470" spans="1:8" x14ac:dyDescent="0.25">
      <c r="A470" s="14">
        <v>43818</v>
      </c>
      <c r="B470" s="15">
        <v>156190624</v>
      </c>
      <c r="C470" s="1" t="s">
        <v>12</v>
      </c>
      <c r="D470" s="16">
        <v>0.8764088453609038</v>
      </c>
      <c r="E470" s="17">
        <v>236</v>
      </c>
      <c r="F470" s="16">
        <f t="shared" si="14"/>
        <v>2.7314814814814814E-3</v>
      </c>
      <c r="G470" s="18">
        <v>2.5000000000000001E-2</v>
      </c>
      <c r="H470" s="19">
        <f t="shared" si="15"/>
        <v>5.9</v>
      </c>
    </row>
    <row r="471" spans="1:8" x14ac:dyDescent="0.25">
      <c r="A471" s="14">
        <v>43806</v>
      </c>
      <c r="B471" s="15">
        <v>154034901</v>
      </c>
      <c r="C471" s="1" t="s">
        <v>12</v>
      </c>
      <c r="D471" s="16">
        <v>0.86795925375864214</v>
      </c>
      <c r="E471" s="17">
        <v>436</v>
      </c>
      <c r="F471" s="16">
        <f t="shared" si="14"/>
        <v>5.0462962962962961E-3</v>
      </c>
      <c r="G471" s="18">
        <v>2.5000000000000001E-2</v>
      </c>
      <c r="H471" s="19">
        <f t="shared" si="15"/>
        <v>10.9</v>
      </c>
    </row>
    <row r="472" spans="1:8" x14ac:dyDescent="0.25">
      <c r="A472" s="14">
        <v>43803</v>
      </c>
      <c r="B472" s="15">
        <v>156912208</v>
      </c>
      <c r="C472" s="1" t="s">
        <v>16</v>
      </c>
      <c r="D472" s="16">
        <v>0.40115938666262096</v>
      </c>
      <c r="E472" s="17">
        <v>293</v>
      </c>
      <c r="F472" s="16">
        <f t="shared" si="14"/>
        <v>3.3912037037037036E-3</v>
      </c>
      <c r="G472" s="18">
        <v>3.7999999999999999E-2</v>
      </c>
      <c r="H472" s="19">
        <f t="shared" si="15"/>
        <v>11.134</v>
      </c>
    </row>
    <row r="473" spans="1:8" x14ac:dyDescent="0.25">
      <c r="A473" s="14">
        <v>43825</v>
      </c>
      <c r="B473" s="15">
        <v>154974869</v>
      </c>
      <c r="C473" s="1" t="s">
        <v>28</v>
      </c>
      <c r="D473" s="16">
        <v>0.99570585544248391</v>
      </c>
      <c r="E473" s="17">
        <v>451</v>
      </c>
      <c r="F473" s="16">
        <f t="shared" si="14"/>
        <v>5.2199074074074075E-3</v>
      </c>
      <c r="G473" s="18">
        <v>2.5000000000000001E-2</v>
      </c>
      <c r="H473" s="19">
        <f t="shared" si="15"/>
        <v>11.275</v>
      </c>
    </row>
    <row r="474" spans="1:8" x14ac:dyDescent="0.25">
      <c r="A474" s="14">
        <v>43805</v>
      </c>
      <c r="B474" s="15">
        <v>155371026</v>
      </c>
      <c r="C474" s="1" t="s">
        <v>12</v>
      </c>
      <c r="D474" s="16">
        <v>0.56730420041555396</v>
      </c>
      <c r="E474" s="17">
        <v>430</v>
      </c>
      <c r="F474" s="16">
        <f t="shared" si="14"/>
        <v>4.9768518518518521E-3</v>
      </c>
      <c r="G474" s="18">
        <v>3.7999999999999999E-2</v>
      </c>
      <c r="H474" s="19">
        <f t="shared" si="15"/>
        <v>16.34</v>
      </c>
    </row>
    <row r="475" spans="1:8" x14ac:dyDescent="0.25">
      <c r="A475" s="14">
        <v>43809</v>
      </c>
      <c r="B475" s="15">
        <v>154623175</v>
      </c>
      <c r="C475" s="1" t="s">
        <v>12</v>
      </c>
      <c r="D475" s="16">
        <v>0.51155548573645393</v>
      </c>
      <c r="E475" s="17">
        <v>284</v>
      </c>
      <c r="F475" s="16">
        <f t="shared" si="14"/>
        <v>3.2870370370370371E-3</v>
      </c>
      <c r="G475" s="18">
        <v>3.7999999999999999E-2</v>
      </c>
      <c r="H475" s="19">
        <f t="shared" si="15"/>
        <v>10.792</v>
      </c>
    </row>
    <row r="476" spans="1:8" x14ac:dyDescent="0.25">
      <c r="A476" s="14">
        <v>43818</v>
      </c>
      <c r="B476" s="15">
        <v>154565805</v>
      </c>
      <c r="C476" s="1" t="s">
        <v>16</v>
      </c>
      <c r="D476" s="16">
        <v>0.14008102505588338</v>
      </c>
      <c r="E476" s="17">
        <v>889</v>
      </c>
      <c r="F476" s="16">
        <f t="shared" si="14"/>
        <v>1.0289351851851852E-2</v>
      </c>
      <c r="G476" s="18">
        <v>1.4999999999999999E-2</v>
      </c>
      <c r="H476" s="19">
        <f t="shared" si="15"/>
        <v>13.334999999999999</v>
      </c>
    </row>
    <row r="477" spans="1:8" x14ac:dyDescent="0.25">
      <c r="A477" s="14">
        <v>43827</v>
      </c>
      <c r="B477" s="15">
        <v>154565805</v>
      </c>
      <c r="C477" s="1" t="s">
        <v>16</v>
      </c>
      <c r="D477" s="16">
        <v>0.72237080015058242</v>
      </c>
      <c r="E477" s="17">
        <v>627</v>
      </c>
      <c r="F477" s="16">
        <f t="shared" si="14"/>
        <v>7.2569444444444443E-3</v>
      </c>
      <c r="G477" s="18">
        <v>2.5000000000000001E-2</v>
      </c>
      <c r="H477" s="19">
        <f t="shared" si="15"/>
        <v>15.675000000000001</v>
      </c>
    </row>
    <row r="478" spans="1:8" x14ac:dyDescent="0.25">
      <c r="A478" s="14">
        <v>43826</v>
      </c>
      <c r="B478" s="15">
        <v>154493714</v>
      </c>
      <c r="C478" s="1" t="s">
        <v>12</v>
      </c>
      <c r="D478" s="16">
        <v>0.58566235611315831</v>
      </c>
      <c r="E478" s="17">
        <v>308</v>
      </c>
      <c r="F478" s="16">
        <f t="shared" si="14"/>
        <v>3.5648148148148149E-3</v>
      </c>
      <c r="G478" s="18">
        <v>2.5000000000000001E-2</v>
      </c>
      <c r="H478" s="19">
        <f t="shared" si="15"/>
        <v>7.7</v>
      </c>
    </row>
    <row r="479" spans="1:8" x14ac:dyDescent="0.25">
      <c r="A479" s="14">
        <v>43815</v>
      </c>
      <c r="B479" s="15">
        <v>154820320</v>
      </c>
      <c r="C479" s="1" t="s">
        <v>12</v>
      </c>
      <c r="D479" s="16">
        <v>0.93523149303501318</v>
      </c>
      <c r="E479" s="17">
        <v>964</v>
      </c>
      <c r="F479" s="16">
        <f t="shared" si="14"/>
        <v>1.1157407407407408E-2</v>
      </c>
      <c r="G479" s="18">
        <v>2.5000000000000001E-2</v>
      </c>
      <c r="H479" s="19">
        <f t="shared" si="15"/>
        <v>24.1</v>
      </c>
    </row>
    <row r="480" spans="1:8" x14ac:dyDescent="0.25">
      <c r="A480" s="14">
        <v>43830</v>
      </c>
      <c r="B480" s="15">
        <v>154682550</v>
      </c>
      <c r="C480" s="1" t="s">
        <v>12</v>
      </c>
      <c r="D480" s="16">
        <v>0.75945711736754118</v>
      </c>
      <c r="E480" s="17">
        <v>289</v>
      </c>
      <c r="F480" s="16">
        <f t="shared" si="14"/>
        <v>3.3449074074074076E-3</v>
      </c>
      <c r="G480" s="18">
        <v>2.5000000000000001E-2</v>
      </c>
      <c r="H480" s="19">
        <f t="shared" si="15"/>
        <v>7.2250000000000005</v>
      </c>
    </row>
    <row r="481" spans="1:8" x14ac:dyDescent="0.25">
      <c r="A481" s="14">
        <v>43806</v>
      </c>
      <c r="B481" s="15">
        <v>154228962</v>
      </c>
      <c r="C481" s="1" t="s">
        <v>12</v>
      </c>
      <c r="D481" s="16">
        <v>0.98337354106061514</v>
      </c>
      <c r="E481" s="17">
        <v>962</v>
      </c>
      <c r="F481" s="16">
        <f t="shared" si="14"/>
        <v>1.1134259259259259E-2</v>
      </c>
      <c r="G481" s="18">
        <v>2.5000000000000001E-2</v>
      </c>
      <c r="H481" s="19">
        <f t="shared" si="15"/>
        <v>24.05</v>
      </c>
    </row>
    <row r="482" spans="1:8" x14ac:dyDescent="0.25">
      <c r="A482" s="14">
        <v>43828</v>
      </c>
      <c r="B482" s="15">
        <v>156105128</v>
      </c>
      <c r="C482" s="1" t="s">
        <v>16</v>
      </c>
      <c r="D482" s="16">
        <v>3.3450876766156212E-2</v>
      </c>
      <c r="E482" s="17">
        <v>792</v>
      </c>
      <c r="F482" s="16">
        <f t="shared" si="14"/>
        <v>9.1666666666666667E-3</v>
      </c>
      <c r="G482" s="18">
        <v>1.4999999999999999E-2</v>
      </c>
      <c r="H482" s="19">
        <f t="shared" si="15"/>
        <v>11.879999999999999</v>
      </c>
    </row>
    <row r="483" spans="1:8" x14ac:dyDescent="0.25">
      <c r="A483" s="14">
        <v>43806</v>
      </c>
      <c r="B483" s="15">
        <v>154974869</v>
      </c>
      <c r="C483" s="1" t="s">
        <v>28</v>
      </c>
      <c r="D483" s="16">
        <v>0.4163383004655109</v>
      </c>
      <c r="E483" s="17">
        <v>750</v>
      </c>
      <c r="F483" s="16">
        <f t="shared" si="14"/>
        <v>8.6805555555555559E-3</v>
      </c>
      <c r="G483" s="18">
        <v>3.7999999999999999E-2</v>
      </c>
      <c r="H483" s="19">
        <f t="shared" si="15"/>
        <v>28.5</v>
      </c>
    </row>
    <row r="484" spans="1:8" x14ac:dyDescent="0.25">
      <c r="A484" s="14">
        <v>43821</v>
      </c>
      <c r="B484" s="15">
        <v>154638848</v>
      </c>
      <c r="C484" s="1" t="s">
        <v>16</v>
      </c>
      <c r="D484" s="16">
        <v>0.1036107478267585</v>
      </c>
      <c r="E484" s="17">
        <v>883</v>
      </c>
      <c r="F484" s="16">
        <f t="shared" si="14"/>
        <v>1.0219907407407407E-2</v>
      </c>
      <c r="G484" s="18">
        <v>1.4999999999999999E-2</v>
      </c>
      <c r="H484" s="19">
        <f t="shared" si="15"/>
        <v>13.244999999999999</v>
      </c>
    </row>
    <row r="485" spans="1:8" x14ac:dyDescent="0.25">
      <c r="A485" s="14">
        <v>43807</v>
      </c>
      <c r="B485" s="15">
        <v>155115739</v>
      </c>
      <c r="C485" s="1" t="s">
        <v>28</v>
      </c>
      <c r="D485" s="16">
        <v>0.91615309965727165</v>
      </c>
      <c r="E485" s="17">
        <v>713</v>
      </c>
      <c r="F485" s="16">
        <f t="shared" si="14"/>
        <v>8.2523148148148148E-3</v>
      </c>
      <c r="G485" s="18">
        <v>2.5000000000000001E-2</v>
      </c>
      <c r="H485" s="19">
        <f t="shared" si="15"/>
        <v>17.824999999999999</v>
      </c>
    </row>
    <row r="486" spans="1:8" x14ac:dyDescent="0.25">
      <c r="A486" s="14">
        <v>43818</v>
      </c>
      <c r="B486" s="15">
        <v>156912208</v>
      </c>
      <c r="C486" s="1" t="s">
        <v>16</v>
      </c>
      <c r="D486" s="16">
        <v>8.4788069793267473E-2</v>
      </c>
      <c r="E486" s="17">
        <v>889</v>
      </c>
      <c r="F486" s="16">
        <f t="shared" si="14"/>
        <v>1.0289351851851852E-2</v>
      </c>
      <c r="G486" s="18">
        <v>1.4999999999999999E-2</v>
      </c>
      <c r="H486" s="19">
        <f t="shared" si="15"/>
        <v>13.334999999999999</v>
      </c>
    </row>
    <row r="487" spans="1:8" x14ac:dyDescent="0.25">
      <c r="A487" s="14">
        <v>43829</v>
      </c>
      <c r="B487" s="15">
        <v>155691212</v>
      </c>
      <c r="C487" s="1" t="s">
        <v>12</v>
      </c>
      <c r="D487" s="16">
        <v>0.42486771278003355</v>
      </c>
      <c r="E487" s="17">
        <v>491</v>
      </c>
      <c r="F487" s="16">
        <f t="shared" si="14"/>
        <v>5.6828703703703702E-3</v>
      </c>
      <c r="G487" s="18">
        <v>3.7999999999999999E-2</v>
      </c>
      <c r="H487" s="19">
        <f t="shared" si="15"/>
        <v>18.658000000000001</v>
      </c>
    </row>
    <row r="488" spans="1:8" x14ac:dyDescent="0.25">
      <c r="A488" s="14">
        <v>43814</v>
      </c>
      <c r="B488" s="15">
        <v>156140487</v>
      </c>
      <c r="C488" s="1" t="s">
        <v>28</v>
      </c>
      <c r="D488" s="16">
        <v>0.77046723163819497</v>
      </c>
      <c r="E488" s="17">
        <v>463</v>
      </c>
      <c r="F488" s="16">
        <f t="shared" si="14"/>
        <v>5.3587962962962964E-3</v>
      </c>
      <c r="G488" s="18">
        <v>2.5000000000000001E-2</v>
      </c>
      <c r="H488" s="19">
        <f t="shared" si="15"/>
        <v>11.575000000000001</v>
      </c>
    </row>
    <row r="489" spans="1:8" x14ac:dyDescent="0.25">
      <c r="A489" s="14">
        <v>43812</v>
      </c>
      <c r="B489" s="15">
        <v>156196844</v>
      </c>
      <c r="C489" s="1" t="s">
        <v>12</v>
      </c>
      <c r="D489" s="16">
        <v>0.19937494380091325</v>
      </c>
      <c r="E489" s="17">
        <v>782</v>
      </c>
      <c r="F489" s="16">
        <f t="shared" si="14"/>
        <v>9.0509259259259258E-3</v>
      </c>
      <c r="G489" s="18">
        <v>1.4999999999999999E-2</v>
      </c>
      <c r="H489" s="19">
        <f t="shared" si="15"/>
        <v>11.73</v>
      </c>
    </row>
    <row r="490" spans="1:8" x14ac:dyDescent="0.25">
      <c r="A490" s="14">
        <v>43827</v>
      </c>
      <c r="B490" s="15">
        <v>156233327</v>
      </c>
      <c r="C490" s="1" t="s">
        <v>16</v>
      </c>
      <c r="D490" s="16">
        <v>0.67332204564921116</v>
      </c>
      <c r="E490" s="17">
        <v>198</v>
      </c>
      <c r="F490" s="16">
        <f t="shared" si="14"/>
        <v>2.2916666666666667E-3</v>
      </c>
      <c r="G490" s="18">
        <v>2.5000000000000001E-2</v>
      </c>
      <c r="H490" s="19">
        <f t="shared" si="15"/>
        <v>4.95</v>
      </c>
    </row>
    <row r="491" spans="1:8" x14ac:dyDescent="0.25">
      <c r="A491" s="14">
        <v>43826</v>
      </c>
      <c r="B491" s="15">
        <v>156986994</v>
      </c>
      <c r="C491" s="1" t="s">
        <v>16</v>
      </c>
      <c r="D491" s="16">
        <v>0.34313547678146994</v>
      </c>
      <c r="E491" s="17">
        <v>931</v>
      </c>
      <c r="F491" s="16">
        <f t="shared" si="14"/>
        <v>1.0775462962962962E-2</v>
      </c>
      <c r="G491" s="18">
        <v>3.7999999999999999E-2</v>
      </c>
      <c r="H491" s="19">
        <f t="shared" si="15"/>
        <v>35.378</v>
      </c>
    </row>
    <row r="492" spans="1:8" x14ac:dyDescent="0.25">
      <c r="A492" s="14">
        <v>43829</v>
      </c>
      <c r="B492" s="15">
        <v>155189318</v>
      </c>
      <c r="C492" s="1" t="s">
        <v>16</v>
      </c>
      <c r="D492" s="16">
        <v>0.37100312698543902</v>
      </c>
      <c r="E492" s="17">
        <v>780</v>
      </c>
      <c r="F492" s="16">
        <f t="shared" si="14"/>
        <v>9.0277777777777769E-3</v>
      </c>
      <c r="G492" s="18">
        <v>3.7999999999999999E-2</v>
      </c>
      <c r="H492" s="19">
        <f t="shared" si="15"/>
        <v>29.64</v>
      </c>
    </row>
    <row r="493" spans="1:8" x14ac:dyDescent="0.25">
      <c r="A493" s="14">
        <v>43814</v>
      </c>
      <c r="B493" s="15">
        <v>155252548</v>
      </c>
      <c r="C493" s="1" t="s">
        <v>28</v>
      </c>
      <c r="D493" s="16">
        <v>0.67305632643845381</v>
      </c>
      <c r="E493" s="17">
        <v>381</v>
      </c>
      <c r="F493" s="16">
        <f t="shared" si="14"/>
        <v>4.409722222222222E-3</v>
      </c>
      <c r="G493" s="18">
        <v>2.5000000000000001E-2</v>
      </c>
      <c r="H493" s="19">
        <f t="shared" si="15"/>
        <v>9.5250000000000004</v>
      </c>
    </row>
    <row r="494" spans="1:8" x14ac:dyDescent="0.25">
      <c r="A494" s="14">
        <v>43824</v>
      </c>
      <c r="B494" s="15">
        <v>156859701</v>
      </c>
      <c r="C494" s="1" t="s">
        <v>12</v>
      </c>
      <c r="D494" s="16">
        <v>0.45582826504328522</v>
      </c>
      <c r="E494" s="17">
        <v>423</v>
      </c>
      <c r="F494" s="16">
        <f t="shared" si="14"/>
        <v>4.8958333333333336E-3</v>
      </c>
      <c r="G494" s="18">
        <v>3.7999999999999999E-2</v>
      </c>
      <c r="H494" s="19">
        <f t="shared" si="15"/>
        <v>16.073999999999998</v>
      </c>
    </row>
    <row r="495" spans="1:8" x14ac:dyDescent="0.25">
      <c r="A495" s="14">
        <v>43805</v>
      </c>
      <c r="B495" s="15">
        <v>154693917</v>
      </c>
      <c r="C495" s="1" t="s">
        <v>28</v>
      </c>
      <c r="D495" s="16">
        <v>0.2662984410118644</v>
      </c>
      <c r="E495" s="17">
        <v>243</v>
      </c>
      <c r="F495" s="16">
        <f t="shared" si="14"/>
        <v>2.8124999999999999E-3</v>
      </c>
      <c r="G495" s="18">
        <v>1.4999999999999999E-2</v>
      </c>
      <c r="H495" s="19">
        <f t="shared" si="15"/>
        <v>3.645</v>
      </c>
    </row>
    <row r="496" spans="1:8" x14ac:dyDescent="0.25">
      <c r="A496" s="14">
        <v>43820</v>
      </c>
      <c r="B496" s="15">
        <v>154910798</v>
      </c>
      <c r="C496" s="1" t="s">
        <v>28</v>
      </c>
      <c r="D496" s="16">
        <v>0.65553811813665464</v>
      </c>
      <c r="E496" s="17">
        <v>529</v>
      </c>
      <c r="F496" s="16">
        <f t="shared" si="14"/>
        <v>6.122685185185185E-3</v>
      </c>
      <c r="G496" s="18">
        <v>2.5000000000000001E-2</v>
      </c>
      <c r="H496" s="19">
        <f t="shared" si="15"/>
        <v>13.225000000000001</v>
      </c>
    </row>
    <row r="497" spans="1:8" x14ac:dyDescent="0.25">
      <c r="A497" s="14">
        <v>43816</v>
      </c>
      <c r="B497" s="15">
        <v>154242060</v>
      </c>
      <c r="C497" s="1" t="s">
        <v>16</v>
      </c>
      <c r="D497" s="16">
        <v>0.7481856022808292</v>
      </c>
      <c r="E497" s="17">
        <v>514</v>
      </c>
      <c r="F497" s="16">
        <f t="shared" si="14"/>
        <v>5.9490740740740745E-3</v>
      </c>
      <c r="G497" s="18">
        <v>2.5000000000000001E-2</v>
      </c>
      <c r="H497" s="19">
        <f t="shared" si="15"/>
        <v>12.850000000000001</v>
      </c>
    </row>
    <row r="498" spans="1:8" x14ac:dyDescent="0.25">
      <c r="A498" s="14">
        <v>43818</v>
      </c>
      <c r="B498" s="15">
        <v>156912208</v>
      </c>
      <c r="C498" s="1" t="s">
        <v>16</v>
      </c>
      <c r="D498" s="16">
        <v>0.90474304176132525</v>
      </c>
      <c r="E498" s="17">
        <v>490</v>
      </c>
      <c r="F498" s="16">
        <f t="shared" si="14"/>
        <v>5.6712962962962967E-3</v>
      </c>
      <c r="G498" s="18">
        <v>2.5000000000000001E-2</v>
      </c>
      <c r="H498" s="19">
        <f t="shared" si="15"/>
        <v>12.25</v>
      </c>
    </row>
    <row r="499" spans="1:8" x14ac:dyDescent="0.25">
      <c r="A499" s="14">
        <v>43813</v>
      </c>
      <c r="B499" s="15">
        <v>156879767</v>
      </c>
      <c r="C499" s="1" t="s">
        <v>16</v>
      </c>
      <c r="D499" s="16">
        <v>0.7732736093254563</v>
      </c>
      <c r="E499" s="17">
        <v>747</v>
      </c>
      <c r="F499" s="16">
        <f t="shared" si="14"/>
        <v>8.6458333333333335E-3</v>
      </c>
      <c r="G499" s="18">
        <v>2.5000000000000001E-2</v>
      </c>
      <c r="H499" s="19">
        <f t="shared" si="15"/>
        <v>18.675000000000001</v>
      </c>
    </row>
    <row r="500" spans="1:8" x14ac:dyDescent="0.25">
      <c r="A500" s="14">
        <v>43813</v>
      </c>
      <c r="B500" s="15">
        <v>155856450</v>
      </c>
      <c r="C500" s="1" t="s">
        <v>28</v>
      </c>
      <c r="D500" s="16">
        <v>0.35214645913672149</v>
      </c>
      <c r="E500" s="17">
        <v>746</v>
      </c>
      <c r="F500" s="16">
        <f t="shared" si="14"/>
        <v>8.6342592592592599E-3</v>
      </c>
      <c r="G500" s="18">
        <v>3.7999999999999999E-2</v>
      </c>
      <c r="H500" s="19">
        <f t="shared" si="15"/>
        <v>28.347999999999999</v>
      </c>
    </row>
    <row r="501" spans="1:8" x14ac:dyDescent="0.25">
      <c r="A501" s="14">
        <v>43815</v>
      </c>
      <c r="B501" s="15">
        <v>154008386</v>
      </c>
      <c r="C501" s="1" t="s">
        <v>28</v>
      </c>
      <c r="D501" s="16">
        <v>0.51296605718874477</v>
      </c>
      <c r="E501" s="17">
        <v>708</v>
      </c>
      <c r="F501" s="16">
        <f t="shared" si="14"/>
        <v>8.1944444444444452E-3</v>
      </c>
      <c r="G501" s="18">
        <v>3.7999999999999999E-2</v>
      </c>
      <c r="H501" s="19">
        <f t="shared" si="15"/>
        <v>26.904</v>
      </c>
    </row>
    <row r="502" spans="1:8" x14ac:dyDescent="0.25">
      <c r="A502" s="14">
        <v>43803</v>
      </c>
      <c r="B502" s="15">
        <v>156879767</v>
      </c>
      <c r="C502" s="1" t="s">
        <v>16</v>
      </c>
      <c r="D502" s="16">
        <v>0.40337183189900028</v>
      </c>
      <c r="E502" s="17">
        <v>658</v>
      </c>
      <c r="F502" s="16">
        <f t="shared" si="14"/>
        <v>7.6157407407407406E-3</v>
      </c>
      <c r="G502" s="18">
        <v>3.7999999999999999E-2</v>
      </c>
      <c r="H502" s="19">
        <f t="shared" si="15"/>
        <v>25.003999999999998</v>
      </c>
    </row>
    <row r="503" spans="1:8" x14ac:dyDescent="0.25">
      <c r="A503" s="14">
        <v>43827</v>
      </c>
      <c r="B503" s="15">
        <v>155225027</v>
      </c>
      <c r="C503" s="1" t="s">
        <v>12</v>
      </c>
      <c r="D503" s="16">
        <v>0.66735982191071597</v>
      </c>
      <c r="E503" s="17">
        <v>465</v>
      </c>
      <c r="F503" s="16">
        <f t="shared" si="14"/>
        <v>5.3819444444444444E-3</v>
      </c>
      <c r="G503" s="18">
        <v>2.5000000000000001E-2</v>
      </c>
      <c r="H503" s="19">
        <f t="shared" si="15"/>
        <v>11.625</v>
      </c>
    </row>
    <row r="504" spans="1:8" x14ac:dyDescent="0.25">
      <c r="A504" s="14">
        <v>43819</v>
      </c>
      <c r="B504" s="15">
        <v>154557432</v>
      </c>
      <c r="C504" s="1" t="s">
        <v>28</v>
      </c>
      <c r="D504" s="16">
        <v>0.62830046039609477</v>
      </c>
      <c r="E504" s="17">
        <v>849</v>
      </c>
      <c r="F504" s="16">
        <f t="shared" si="14"/>
        <v>9.8263888888888897E-3</v>
      </c>
      <c r="G504" s="18">
        <v>2.5000000000000001E-2</v>
      </c>
      <c r="H504" s="19">
        <f t="shared" si="15"/>
        <v>21.225000000000001</v>
      </c>
    </row>
    <row r="505" spans="1:8" x14ac:dyDescent="0.25">
      <c r="A505" s="14">
        <v>43814</v>
      </c>
      <c r="B505" s="15">
        <v>154876620</v>
      </c>
      <c r="C505" s="1" t="s">
        <v>12</v>
      </c>
      <c r="D505" s="16">
        <v>0.60746349257679855</v>
      </c>
      <c r="E505" s="17">
        <v>176</v>
      </c>
      <c r="F505" s="16">
        <f t="shared" si="14"/>
        <v>2.0370370370370369E-3</v>
      </c>
      <c r="G505" s="18">
        <v>2.5000000000000001E-2</v>
      </c>
      <c r="H505" s="19">
        <f t="shared" si="15"/>
        <v>4.4000000000000004</v>
      </c>
    </row>
    <row r="506" spans="1:8" x14ac:dyDescent="0.25">
      <c r="A506" s="14">
        <v>43808</v>
      </c>
      <c r="B506" s="15">
        <v>154228962</v>
      </c>
      <c r="C506" s="1" t="s">
        <v>12</v>
      </c>
      <c r="D506" s="16">
        <v>0.11262348911094644</v>
      </c>
      <c r="E506" s="17">
        <v>442</v>
      </c>
      <c r="F506" s="16">
        <f t="shared" si="14"/>
        <v>5.115740740740741E-3</v>
      </c>
      <c r="G506" s="18">
        <v>1.4999999999999999E-2</v>
      </c>
      <c r="H506" s="19">
        <f t="shared" si="15"/>
        <v>6.63</v>
      </c>
    </row>
    <row r="507" spans="1:8" x14ac:dyDescent="0.25">
      <c r="A507" s="14">
        <v>43802</v>
      </c>
      <c r="B507" s="15">
        <v>155842761</v>
      </c>
      <c r="C507" s="1" t="s">
        <v>12</v>
      </c>
      <c r="D507" s="16">
        <v>0.18801448245527053</v>
      </c>
      <c r="E507" s="17">
        <v>988</v>
      </c>
      <c r="F507" s="16">
        <f t="shared" si="14"/>
        <v>1.1435185185185185E-2</v>
      </c>
      <c r="G507" s="18">
        <v>1.4999999999999999E-2</v>
      </c>
      <c r="H507" s="19">
        <f t="shared" si="15"/>
        <v>14.82</v>
      </c>
    </row>
    <row r="508" spans="1:8" x14ac:dyDescent="0.25">
      <c r="A508" s="14">
        <v>43828</v>
      </c>
      <c r="B508" s="15">
        <v>154992218</v>
      </c>
      <c r="C508" s="1" t="s">
        <v>28</v>
      </c>
      <c r="D508" s="16">
        <v>0.78587434424305469</v>
      </c>
      <c r="E508" s="17">
        <v>328</v>
      </c>
      <c r="F508" s="16">
        <f t="shared" si="14"/>
        <v>3.7962962962962963E-3</v>
      </c>
      <c r="G508" s="18">
        <v>2.5000000000000001E-2</v>
      </c>
      <c r="H508" s="19">
        <f t="shared" si="15"/>
        <v>8.2000000000000011</v>
      </c>
    </row>
    <row r="509" spans="1:8" x14ac:dyDescent="0.25">
      <c r="A509" s="14">
        <v>43810</v>
      </c>
      <c r="B509" s="15">
        <v>156644828</v>
      </c>
      <c r="C509" s="1" t="s">
        <v>16</v>
      </c>
      <c r="D509" s="16">
        <v>0.53230125343216816</v>
      </c>
      <c r="E509" s="17">
        <v>941</v>
      </c>
      <c r="F509" s="16">
        <f t="shared" si="14"/>
        <v>1.0891203703703703E-2</v>
      </c>
      <c r="G509" s="18">
        <v>3.7999999999999999E-2</v>
      </c>
      <c r="H509" s="19">
        <f t="shared" si="15"/>
        <v>35.757999999999996</v>
      </c>
    </row>
    <row r="510" spans="1:8" x14ac:dyDescent="0.25">
      <c r="A510" s="14">
        <v>43804</v>
      </c>
      <c r="B510" s="15">
        <v>155576710</v>
      </c>
      <c r="C510" s="1" t="s">
        <v>12</v>
      </c>
      <c r="D510" s="16">
        <v>0.50057757672957359</v>
      </c>
      <c r="E510" s="17">
        <v>968</v>
      </c>
      <c r="F510" s="16">
        <f t="shared" si="14"/>
        <v>1.1203703703703704E-2</v>
      </c>
      <c r="G510" s="18">
        <v>3.7999999999999999E-2</v>
      </c>
      <c r="H510" s="19">
        <f t="shared" si="15"/>
        <v>36.783999999999999</v>
      </c>
    </row>
    <row r="511" spans="1:8" x14ac:dyDescent="0.25">
      <c r="A511" s="14">
        <v>43819</v>
      </c>
      <c r="B511" s="15">
        <v>154557432</v>
      </c>
      <c r="C511" s="1" t="s">
        <v>28</v>
      </c>
      <c r="D511" s="16">
        <v>0.46090617470131701</v>
      </c>
      <c r="E511" s="17">
        <v>625</v>
      </c>
      <c r="F511" s="16">
        <f t="shared" si="14"/>
        <v>7.2337962962962963E-3</v>
      </c>
      <c r="G511" s="18">
        <v>3.7999999999999999E-2</v>
      </c>
      <c r="H511" s="19">
        <f t="shared" si="15"/>
        <v>23.75</v>
      </c>
    </row>
    <row r="512" spans="1:8" x14ac:dyDescent="0.25">
      <c r="A512" s="14">
        <v>43824</v>
      </c>
      <c r="B512" s="15">
        <v>156770806</v>
      </c>
      <c r="C512" s="1" t="s">
        <v>16</v>
      </c>
      <c r="D512" s="16">
        <v>0.13892020747646783</v>
      </c>
      <c r="E512" s="17">
        <v>259</v>
      </c>
      <c r="F512" s="16">
        <f t="shared" si="14"/>
        <v>2.9976851851851853E-3</v>
      </c>
      <c r="G512" s="18">
        <v>1.4999999999999999E-2</v>
      </c>
      <c r="H512" s="19">
        <f t="shared" si="15"/>
        <v>3.8849999999999998</v>
      </c>
    </row>
    <row r="513" spans="1:8" x14ac:dyDescent="0.25">
      <c r="A513" s="14">
        <v>43819</v>
      </c>
      <c r="B513" s="15">
        <v>155091993</v>
      </c>
      <c r="C513" s="1" t="s">
        <v>16</v>
      </c>
      <c r="D513" s="16">
        <v>0.7185311179081435</v>
      </c>
      <c r="E513" s="17">
        <v>366</v>
      </c>
      <c r="F513" s="16">
        <f t="shared" si="14"/>
        <v>4.2361111111111115E-3</v>
      </c>
      <c r="G513" s="18">
        <v>2.5000000000000001E-2</v>
      </c>
      <c r="H513" s="19">
        <f t="shared" si="15"/>
        <v>9.15</v>
      </c>
    </row>
    <row r="514" spans="1:8" x14ac:dyDescent="0.25">
      <c r="A514" s="14">
        <v>43828</v>
      </c>
      <c r="B514" s="15">
        <v>155653968</v>
      </c>
      <c r="C514" s="1" t="s">
        <v>28</v>
      </c>
      <c r="D514" s="16">
        <v>6.6007817317734974E-2</v>
      </c>
      <c r="E514" s="17">
        <v>111</v>
      </c>
      <c r="F514" s="16">
        <f t="shared" ref="F514:F577" si="16">E514/86400</f>
        <v>1.2847222222222223E-3</v>
      </c>
      <c r="G514" s="18">
        <v>1.4999999999999999E-2</v>
      </c>
      <c r="H514" s="19">
        <f t="shared" ref="H514:H577" si="17">E514*G514</f>
        <v>1.665</v>
      </c>
    </row>
    <row r="515" spans="1:8" x14ac:dyDescent="0.25">
      <c r="A515" s="14">
        <v>43815</v>
      </c>
      <c r="B515" s="15">
        <v>155389929</v>
      </c>
      <c r="C515" s="1" t="s">
        <v>12</v>
      </c>
      <c r="D515" s="16">
        <v>0.93308921998190308</v>
      </c>
      <c r="E515" s="17">
        <v>653</v>
      </c>
      <c r="F515" s="16">
        <f t="shared" si="16"/>
        <v>7.5578703703703702E-3</v>
      </c>
      <c r="G515" s="18">
        <v>2.5000000000000001E-2</v>
      </c>
      <c r="H515" s="19">
        <f t="shared" si="17"/>
        <v>16.324999999999999</v>
      </c>
    </row>
    <row r="516" spans="1:8" x14ac:dyDescent="0.25">
      <c r="A516" s="14">
        <v>43816</v>
      </c>
      <c r="B516" s="15">
        <v>155599276</v>
      </c>
      <c r="C516" s="1" t="s">
        <v>16</v>
      </c>
      <c r="D516" s="16">
        <v>0.76291415686115882</v>
      </c>
      <c r="E516" s="17">
        <v>428</v>
      </c>
      <c r="F516" s="16">
        <f t="shared" si="16"/>
        <v>4.9537037037037041E-3</v>
      </c>
      <c r="G516" s="18">
        <v>2.5000000000000001E-2</v>
      </c>
      <c r="H516" s="19">
        <f t="shared" si="17"/>
        <v>10.700000000000001</v>
      </c>
    </row>
    <row r="517" spans="1:8" x14ac:dyDescent="0.25">
      <c r="A517" s="14">
        <v>43830</v>
      </c>
      <c r="B517" s="15">
        <v>154389830</v>
      </c>
      <c r="C517" s="1" t="s">
        <v>28</v>
      </c>
      <c r="D517" s="16">
        <v>0.16411825739947572</v>
      </c>
      <c r="E517" s="17">
        <v>712</v>
      </c>
      <c r="F517" s="16">
        <f t="shared" si="16"/>
        <v>8.2407407407407412E-3</v>
      </c>
      <c r="G517" s="18">
        <v>1.4999999999999999E-2</v>
      </c>
      <c r="H517" s="19">
        <f t="shared" si="17"/>
        <v>10.68</v>
      </c>
    </row>
    <row r="518" spans="1:8" x14ac:dyDescent="0.25">
      <c r="A518" s="14">
        <v>43819</v>
      </c>
      <c r="B518" s="15">
        <v>155091993</v>
      </c>
      <c r="C518" s="1" t="s">
        <v>16</v>
      </c>
      <c r="D518" s="16">
        <v>0.5757041742067347</v>
      </c>
      <c r="E518" s="17">
        <v>173</v>
      </c>
      <c r="F518" s="16">
        <f t="shared" si="16"/>
        <v>2.0023148148148148E-3</v>
      </c>
      <c r="G518" s="18">
        <v>3.7999999999999999E-2</v>
      </c>
      <c r="H518" s="19">
        <f t="shared" si="17"/>
        <v>6.5739999999999998</v>
      </c>
    </row>
    <row r="519" spans="1:8" x14ac:dyDescent="0.25">
      <c r="A519" s="14">
        <v>43815</v>
      </c>
      <c r="B519" s="15">
        <v>154566483</v>
      </c>
      <c r="C519" s="1" t="s">
        <v>12</v>
      </c>
      <c r="D519" s="16">
        <v>0.94866631865114781</v>
      </c>
      <c r="E519" s="17">
        <v>702</v>
      </c>
      <c r="F519" s="16">
        <f t="shared" si="16"/>
        <v>8.1250000000000003E-3</v>
      </c>
      <c r="G519" s="18">
        <v>2.5000000000000001E-2</v>
      </c>
      <c r="H519" s="19">
        <f t="shared" si="17"/>
        <v>17.55</v>
      </c>
    </row>
    <row r="520" spans="1:8" x14ac:dyDescent="0.25">
      <c r="A520" s="14">
        <v>43819</v>
      </c>
      <c r="B520" s="15">
        <v>155295609</v>
      </c>
      <c r="C520" s="1" t="s">
        <v>28</v>
      </c>
      <c r="D520" s="16">
        <v>0.97165301931973724</v>
      </c>
      <c r="E520" s="17">
        <v>937</v>
      </c>
      <c r="F520" s="16">
        <f t="shared" si="16"/>
        <v>1.0844907407407407E-2</v>
      </c>
      <c r="G520" s="18">
        <v>2.5000000000000001E-2</v>
      </c>
      <c r="H520" s="19">
        <f t="shared" si="17"/>
        <v>23.425000000000001</v>
      </c>
    </row>
    <row r="521" spans="1:8" x14ac:dyDescent="0.25">
      <c r="A521" s="14">
        <v>43824</v>
      </c>
      <c r="B521" s="15">
        <v>155856501</v>
      </c>
      <c r="C521" s="1" t="s">
        <v>12</v>
      </c>
      <c r="D521" s="16">
        <v>0.39510300163106737</v>
      </c>
      <c r="E521" s="17">
        <v>931</v>
      </c>
      <c r="F521" s="16">
        <f t="shared" si="16"/>
        <v>1.0775462962962962E-2</v>
      </c>
      <c r="G521" s="18">
        <v>3.7999999999999999E-2</v>
      </c>
      <c r="H521" s="19">
        <f t="shared" si="17"/>
        <v>35.378</v>
      </c>
    </row>
    <row r="522" spans="1:8" x14ac:dyDescent="0.25">
      <c r="A522" s="14">
        <v>43820</v>
      </c>
      <c r="B522" s="15">
        <v>155936941</v>
      </c>
      <c r="C522" s="1" t="s">
        <v>28</v>
      </c>
      <c r="D522" s="16">
        <v>0.41316563053227406</v>
      </c>
      <c r="E522" s="17">
        <v>680</v>
      </c>
      <c r="F522" s="16">
        <f t="shared" si="16"/>
        <v>7.8703703703703696E-3</v>
      </c>
      <c r="G522" s="18">
        <v>3.7999999999999999E-2</v>
      </c>
      <c r="H522" s="19">
        <f t="shared" si="17"/>
        <v>25.84</v>
      </c>
    </row>
    <row r="523" spans="1:8" x14ac:dyDescent="0.25">
      <c r="A523" s="14">
        <v>43812</v>
      </c>
      <c r="B523" s="15">
        <v>154305381</v>
      </c>
      <c r="C523" s="1" t="s">
        <v>12</v>
      </c>
      <c r="D523" s="16">
        <v>0.86511798354607228</v>
      </c>
      <c r="E523" s="17">
        <v>392</v>
      </c>
      <c r="F523" s="16">
        <f t="shared" si="16"/>
        <v>4.5370370370370373E-3</v>
      </c>
      <c r="G523" s="18">
        <v>2.5000000000000001E-2</v>
      </c>
      <c r="H523" s="19">
        <f t="shared" si="17"/>
        <v>9.8000000000000007</v>
      </c>
    </row>
    <row r="524" spans="1:8" x14ac:dyDescent="0.25">
      <c r="A524" s="14">
        <v>43817</v>
      </c>
      <c r="B524" s="15">
        <v>155257306</v>
      </c>
      <c r="C524" s="1" t="s">
        <v>12</v>
      </c>
      <c r="D524" s="16">
        <v>0.26869948701845681</v>
      </c>
      <c r="E524" s="17">
        <v>371</v>
      </c>
      <c r="F524" s="16">
        <f t="shared" si="16"/>
        <v>4.2939814814814811E-3</v>
      </c>
      <c r="G524" s="18">
        <v>1.4999999999999999E-2</v>
      </c>
      <c r="H524" s="19">
        <f t="shared" si="17"/>
        <v>5.5649999999999995</v>
      </c>
    </row>
    <row r="525" spans="1:8" x14ac:dyDescent="0.25">
      <c r="A525" s="14">
        <v>43809</v>
      </c>
      <c r="B525" s="15">
        <v>156472196</v>
      </c>
      <c r="C525" s="1" t="s">
        <v>12</v>
      </c>
      <c r="D525" s="16">
        <v>0.30770675645027223</v>
      </c>
      <c r="E525" s="17">
        <v>853</v>
      </c>
      <c r="F525" s="16">
        <f t="shared" si="16"/>
        <v>9.8726851851851857E-3</v>
      </c>
      <c r="G525" s="18">
        <v>1.4999999999999999E-2</v>
      </c>
      <c r="H525" s="19">
        <f t="shared" si="17"/>
        <v>12.795</v>
      </c>
    </row>
    <row r="526" spans="1:8" x14ac:dyDescent="0.25">
      <c r="A526" s="14">
        <v>43828</v>
      </c>
      <c r="B526" s="15">
        <v>155140648</v>
      </c>
      <c r="C526" s="1" t="s">
        <v>12</v>
      </c>
      <c r="D526" s="16">
        <v>0.50904956524457157</v>
      </c>
      <c r="E526" s="17">
        <v>215</v>
      </c>
      <c r="F526" s="16">
        <f t="shared" si="16"/>
        <v>2.488425925925926E-3</v>
      </c>
      <c r="G526" s="18">
        <v>3.7999999999999999E-2</v>
      </c>
      <c r="H526" s="19">
        <f t="shared" si="17"/>
        <v>8.17</v>
      </c>
    </row>
    <row r="527" spans="1:8" x14ac:dyDescent="0.25">
      <c r="A527" s="14">
        <v>43823</v>
      </c>
      <c r="B527" s="15">
        <v>155139987</v>
      </c>
      <c r="C527" s="1" t="s">
        <v>28</v>
      </c>
      <c r="D527" s="16">
        <v>0.89849106290581249</v>
      </c>
      <c r="E527" s="17">
        <v>897</v>
      </c>
      <c r="F527" s="16">
        <f t="shared" si="16"/>
        <v>1.0381944444444444E-2</v>
      </c>
      <c r="G527" s="18">
        <v>2.5000000000000001E-2</v>
      </c>
      <c r="H527" s="19">
        <f t="shared" si="17"/>
        <v>22.425000000000001</v>
      </c>
    </row>
    <row r="528" spans="1:8" x14ac:dyDescent="0.25">
      <c r="A528" s="14">
        <v>43821</v>
      </c>
      <c r="B528" s="15">
        <v>154992218</v>
      </c>
      <c r="C528" s="1" t="s">
        <v>28</v>
      </c>
      <c r="D528" s="16">
        <v>0.57442240377325782</v>
      </c>
      <c r="E528" s="17">
        <v>945</v>
      </c>
      <c r="F528" s="16">
        <f t="shared" si="16"/>
        <v>1.0937499999999999E-2</v>
      </c>
      <c r="G528" s="18">
        <v>3.7999999999999999E-2</v>
      </c>
      <c r="H528" s="19">
        <f t="shared" si="17"/>
        <v>35.909999999999997</v>
      </c>
    </row>
    <row r="529" spans="1:8" x14ac:dyDescent="0.25">
      <c r="A529" s="14">
        <v>43808</v>
      </c>
      <c r="B529" s="15">
        <v>156066871</v>
      </c>
      <c r="C529" s="1" t="s">
        <v>28</v>
      </c>
      <c r="D529" s="16">
        <v>0.88443793415706617</v>
      </c>
      <c r="E529" s="17">
        <v>686</v>
      </c>
      <c r="F529" s="16">
        <f t="shared" si="16"/>
        <v>7.9398148148148145E-3</v>
      </c>
      <c r="G529" s="18">
        <v>2.5000000000000001E-2</v>
      </c>
      <c r="H529" s="19">
        <f t="shared" si="17"/>
        <v>17.150000000000002</v>
      </c>
    </row>
    <row r="530" spans="1:8" x14ac:dyDescent="0.25">
      <c r="A530" s="14">
        <v>43819</v>
      </c>
      <c r="B530" s="15">
        <v>155252548</v>
      </c>
      <c r="C530" s="1" t="s">
        <v>28</v>
      </c>
      <c r="D530" s="16">
        <v>0.91977458868587991</v>
      </c>
      <c r="E530" s="17">
        <v>170</v>
      </c>
      <c r="F530" s="16">
        <f t="shared" si="16"/>
        <v>1.9675925925925924E-3</v>
      </c>
      <c r="G530" s="18">
        <v>2.5000000000000001E-2</v>
      </c>
      <c r="H530" s="19">
        <f t="shared" si="17"/>
        <v>4.25</v>
      </c>
    </row>
    <row r="531" spans="1:8" x14ac:dyDescent="0.25">
      <c r="A531" s="14">
        <v>43816</v>
      </c>
      <c r="B531" s="15">
        <v>155575828</v>
      </c>
      <c r="C531" s="1" t="s">
        <v>28</v>
      </c>
      <c r="D531" s="16">
        <v>0.85880886291753977</v>
      </c>
      <c r="E531" s="17">
        <v>725</v>
      </c>
      <c r="F531" s="16">
        <f t="shared" si="16"/>
        <v>8.3912037037037045E-3</v>
      </c>
      <c r="G531" s="18">
        <v>2.5000000000000001E-2</v>
      </c>
      <c r="H531" s="19">
        <f t="shared" si="17"/>
        <v>18.125</v>
      </c>
    </row>
    <row r="532" spans="1:8" x14ac:dyDescent="0.25">
      <c r="A532" s="14">
        <v>43811</v>
      </c>
      <c r="B532" s="15">
        <v>155196264</v>
      </c>
      <c r="C532" s="1" t="s">
        <v>16</v>
      </c>
      <c r="D532" s="16">
        <v>0.1988041270188412</v>
      </c>
      <c r="E532" s="17">
        <v>977</v>
      </c>
      <c r="F532" s="16">
        <f t="shared" si="16"/>
        <v>1.1307870370370371E-2</v>
      </c>
      <c r="G532" s="18">
        <v>1.4999999999999999E-2</v>
      </c>
      <c r="H532" s="19">
        <f t="shared" si="17"/>
        <v>14.654999999999999</v>
      </c>
    </row>
    <row r="533" spans="1:8" x14ac:dyDescent="0.25">
      <c r="A533" s="14">
        <v>43829</v>
      </c>
      <c r="B533" s="15">
        <v>156816622</v>
      </c>
      <c r="C533" s="1" t="s">
        <v>28</v>
      </c>
      <c r="D533" s="16">
        <v>0.98551532021955934</v>
      </c>
      <c r="E533" s="17">
        <v>648</v>
      </c>
      <c r="F533" s="16">
        <f t="shared" si="16"/>
        <v>7.4999999999999997E-3</v>
      </c>
      <c r="G533" s="18">
        <v>2.5000000000000001E-2</v>
      </c>
      <c r="H533" s="19">
        <f t="shared" si="17"/>
        <v>16.2</v>
      </c>
    </row>
    <row r="534" spans="1:8" x14ac:dyDescent="0.25">
      <c r="A534" s="14">
        <v>43819</v>
      </c>
      <c r="B534" s="15">
        <v>155252548</v>
      </c>
      <c r="C534" s="1" t="s">
        <v>28</v>
      </c>
      <c r="D534" s="16">
        <v>0.12045900635934437</v>
      </c>
      <c r="E534" s="17">
        <v>902</v>
      </c>
      <c r="F534" s="16">
        <f t="shared" si="16"/>
        <v>1.0439814814814815E-2</v>
      </c>
      <c r="G534" s="18">
        <v>1.4999999999999999E-2</v>
      </c>
      <c r="H534" s="19">
        <f t="shared" si="17"/>
        <v>13.53</v>
      </c>
    </row>
    <row r="535" spans="1:8" x14ac:dyDescent="0.25">
      <c r="A535" s="14">
        <v>43813</v>
      </c>
      <c r="B535" s="15">
        <v>154034901</v>
      </c>
      <c r="C535" s="1" t="s">
        <v>12</v>
      </c>
      <c r="D535" s="16">
        <v>0.73551290103770239</v>
      </c>
      <c r="E535" s="17">
        <v>441</v>
      </c>
      <c r="F535" s="16">
        <f t="shared" si="16"/>
        <v>5.1041666666666666E-3</v>
      </c>
      <c r="G535" s="18">
        <v>2.5000000000000001E-2</v>
      </c>
      <c r="H535" s="19">
        <f t="shared" si="17"/>
        <v>11.025</v>
      </c>
    </row>
    <row r="536" spans="1:8" x14ac:dyDescent="0.25">
      <c r="A536" s="14">
        <v>43804</v>
      </c>
      <c r="B536" s="15">
        <v>154034901</v>
      </c>
      <c r="C536" s="1" t="s">
        <v>12</v>
      </c>
      <c r="D536" s="16">
        <v>0.47920727283102404</v>
      </c>
      <c r="E536" s="17">
        <v>415</v>
      </c>
      <c r="F536" s="16">
        <f t="shared" si="16"/>
        <v>4.8032407407407407E-3</v>
      </c>
      <c r="G536" s="18">
        <v>3.7999999999999999E-2</v>
      </c>
      <c r="H536" s="19">
        <f t="shared" si="17"/>
        <v>15.77</v>
      </c>
    </row>
    <row r="537" spans="1:8" x14ac:dyDescent="0.25">
      <c r="A537" s="14">
        <v>43804</v>
      </c>
      <c r="B537" s="15">
        <v>155621192</v>
      </c>
      <c r="C537" s="1" t="s">
        <v>16</v>
      </c>
      <c r="D537" s="16">
        <v>0.79204993806124324</v>
      </c>
      <c r="E537" s="17">
        <v>275</v>
      </c>
      <c r="F537" s="16">
        <f t="shared" si="16"/>
        <v>3.1828703703703702E-3</v>
      </c>
      <c r="G537" s="18">
        <v>2.5000000000000001E-2</v>
      </c>
      <c r="H537" s="19">
        <f t="shared" si="17"/>
        <v>6.875</v>
      </c>
    </row>
    <row r="538" spans="1:8" x14ac:dyDescent="0.25">
      <c r="A538" s="14">
        <v>43803</v>
      </c>
      <c r="B538" s="15">
        <v>154242060</v>
      </c>
      <c r="C538" s="1" t="s">
        <v>16</v>
      </c>
      <c r="D538" s="16">
        <v>0.52907992410617277</v>
      </c>
      <c r="E538" s="17">
        <v>820</v>
      </c>
      <c r="F538" s="16">
        <f t="shared" si="16"/>
        <v>9.4907407407407406E-3</v>
      </c>
      <c r="G538" s="18">
        <v>3.7999999999999999E-2</v>
      </c>
      <c r="H538" s="19">
        <f t="shared" si="17"/>
        <v>31.16</v>
      </c>
    </row>
    <row r="539" spans="1:8" x14ac:dyDescent="0.25">
      <c r="A539" s="14">
        <v>43817</v>
      </c>
      <c r="B539" s="15">
        <v>156120965</v>
      </c>
      <c r="C539" s="1" t="s">
        <v>28</v>
      </c>
      <c r="D539" s="16">
        <v>0.52025778036839043</v>
      </c>
      <c r="E539" s="17">
        <v>804</v>
      </c>
      <c r="F539" s="16">
        <f t="shared" si="16"/>
        <v>9.3055555555555548E-3</v>
      </c>
      <c r="G539" s="18">
        <v>3.7999999999999999E-2</v>
      </c>
      <c r="H539" s="19">
        <f t="shared" si="17"/>
        <v>30.552</v>
      </c>
    </row>
    <row r="540" spans="1:8" x14ac:dyDescent="0.25">
      <c r="A540" s="14">
        <v>43821</v>
      </c>
      <c r="B540" s="15">
        <v>154389830</v>
      </c>
      <c r="C540" s="1" t="s">
        <v>28</v>
      </c>
      <c r="D540" s="16">
        <v>0.18925225870430273</v>
      </c>
      <c r="E540" s="17">
        <v>331</v>
      </c>
      <c r="F540" s="16">
        <f t="shared" si="16"/>
        <v>3.8310185185185183E-3</v>
      </c>
      <c r="G540" s="18">
        <v>1.4999999999999999E-2</v>
      </c>
      <c r="H540" s="19">
        <f t="shared" si="17"/>
        <v>4.9649999999999999</v>
      </c>
    </row>
    <row r="541" spans="1:8" x14ac:dyDescent="0.25">
      <c r="A541" s="14">
        <v>43820</v>
      </c>
      <c r="B541" s="15">
        <v>156770806</v>
      </c>
      <c r="C541" s="1" t="s">
        <v>16</v>
      </c>
      <c r="D541" s="16">
        <v>4.0721976205356003E-2</v>
      </c>
      <c r="E541" s="17">
        <v>864</v>
      </c>
      <c r="F541" s="16">
        <f t="shared" si="16"/>
        <v>0.01</v>
      </c>
      <c r="G541" s="18">
        <v>1.4999999999999999E-2</v>
      </c>
      <c r="H541" s="19">
        <f t="shared" si="17"/>
        <v>12.959999999999999</v>
      </c>
    </row>
    <row r="542" spans="1:8" x14ac:dyDescent="0.25">
      <c r="A542" s="14">
        <v>43823</v>
      </c>
      <c r="B542" s="15">
        <v>156770806</v>
      </c>
      <c r="C542" s="1" t="s">
        <v>16</v>
      </c>
      <c r="D542" s="16">
        <v>0.53211746505481494</v>
      </c>
      <c r="E542" s="17">
        <v>730</v>
      </c>
      <c r="F542" s="16">
        <f t="shared" si="16"/>
        <v>8.4490740740740741E-3</v>
      </c>
      <c r="G542" s="18">
        <v>3.7999999999999999E-2</v>
      </c>
      <c r="H542" s="19">
        <f t="shared" si="17"/>
        <v>27.74</v>
      </c>
    </row>
    <row r="543" spans="1:8" x14ac:dyDescent="0.25">
      <c r="A543" s="14">
        <v>43814</v>
      </c>
      <c r="B543" s="15">
        <v>156662560</v>
      </c>
      <c r="C543" s="1" t="s">
        <v>28</v>
      </c>
      <c r="D543" s="16">
        <v>0.39944760753047248</v>
      </c>
      <c r="E543" s="17">
        <v>468</v>
      </c>
      <c r="F543" s="16">
        <f t="shared" si="16"/>
        <v>5.4166666666666669E-3</v>
      </c>
      <c r="G543" s="18">
        <v>3.7999999999999999E-2</v>
      </c>
      <c r="H543" s="19">
        <f t="shared" si="17"/>
        <v>17.783999999999999</v>
      </c>
    </row>
    <row r="544" spans="1:8" x14ac:dyDescent="0.25">
      <c r="A544" s="14">
        <v>43821</v>
      </c>
      <c r="B544" s="15">
        <v>155856501</v>
      </c>
      <c r="C544" s="1" t="s">
        <v>12</v>
      </c>
      <c r="D544" s="16">
        <v>4.8265304229974659E-2</v>
      </c>
      <c r="E544" s="17">
        <v>249</v>
      </c>
      <c r="F544" s="16">
        <f t="shared" si="16"/>
        <v>2.8819444444444444E-3</v>
      </c>
      <c r="G544" s="18">
        <v>1.4999999999999999E-2</v>
      </c>
      <c r="H544" s="19">
        <f t="shared" si="17"/>
        <v>3.7349999999999999</v>
      </c>
    </row>
    <row r="545" spans="1:8" x14ac:dyDescent="0.25">
      <c r="A545" s="14">
        <v>43811</v>
      </c>
      <c r="B545" s="15">
        <v>155660821</v>
      </c>
      <c r="C545" s="1" t="s">
        <v>12</v>
      </c>
      <c r="D545" s="16">
        <v>0.28132423066145784</v>
      </c>
      <c r="E545" s="17">
        <v>943</v>
      </c>
      <c r="F545" s="16">
        <f t="shared" si="16"/>
        <v>1.0914351851851852E-2</v>
      </c>
      <c r="G545" s="18">
        <v>1.4999999999999999E-2</v>
      </c>
      <c r="H545" s="19">
        <f t="shared" si="17"/>
        <v>14.145</v>
      </c>
    </row>
    <row r="546" spans="1:8" x14ac:dyDescent="0.25">
      <c r="A546" s="14">
        <v>43828</v>
      </c>
      <c r="B546" s="15">
        <v>154580133</v>
      </c>
      <c r="C546" s="1" t="s">
        <v>12</v>
      </c>
      <c r="D546" s="16">
        <v>0.65414290043375278</v>
      </c>
      <c r="E546" s="17">
        <v>767</v>
      </c>
      <c r="F546" s="16">
        <f t="shared" si="16"/>
        <v>8.8773148148148153E-3</v>
      </c>
      <c r="G546" s="18">
        <v>2.5000000000000001E-2</v>
      </c>
      <c r="H546" s="19">
        <f t="shared" si="17"/>
        <v>19.175000000000001</v>
      </c>
    </row>
    <row r="547" spans="1:8" x14ac:dyDescent="0.25">
      <c r="A547" s="14">
        <v>43801</v>
      </c>
      <c r="B547" s="15">
        <v>155296548</v>
      </c>
      <c r="C547" s="1" t="s">
        <v>16</v>
      </c>
      <c r="D547" s="16">
        <v>0.65736054362665297</v>
      </c>
      <c r="E547" s="17">
        <v>381</v>
      </c>
      <c r="F547" s="16">
        <f t="shared" si="16"/>
        <v>4.409722222222222E-3</v>
      </c>
      <c r="G547" s="18">
        <v>2.5000000000000001E-2</v>
      </c>
      <c r="H547" s="19">
        <f t="shared" si="17"/>
        <v>9.5250000000000004</v>
      </c>
    </row>
    <row r="548" spans="1:8" x14ac:dyDescent="0.25">
      <c r="A548" s="14">
        <v>43808</v>
      </c>
      <c r="B548" s="15">
        <v>154407759</v>
      </c>
      <c r="C548" s="1" t="s">
        <v>28</v>
      </c>
      <c r="D548" s="16">
        <v>0.39920991429588293</v>
      </c>
      <c r="E548" s="17">
        <v>212</v>
      </c>
      <c r="F548" s="16">
        <f t="shared" si="16"/>
        <v>2.4537037037037036E-3</v>
      </c>
      <c r="G548" s="18">
        <v>3.7999999999999999E-2</v>
      </c>
      <c r="H548" s="19">
        <f t="shared" si="17"/>
        <v>8.0559999999999992</v>
      </c>
    </row>
    <row r="549" spans="1:8" x14ac:dyDescent="0.25">
      <c r="A549" s="14">
        <v>43816</v>
      </c>
      <c r="B549" s="15">
        <v>154154639</v>
      </c>
      <c r="C549" s="1" t="s">
        <v>16</v>
      </c>
      <c r="D549" s="16">
        <v>0.62692181805623726</v>
      </c>
      <c r="E549" s="17">
        <v>490</v>
      </c>
      <c r="F549" s="16">
        <f t="shared" si="16"/>
        <v>5.6712962962962967E-3</v>
      </c>
      <c r="G549" s="18">
        <v>2.5000000000000001E-2</v>
      </c>
      <c r="H549" s="19">
        <f t="shared" si="17"/>
        <v>12.25</v>
      </c>
    </row>
    <row r="550" spans="1:8" x14ac:dyDescent="0.25">
      <c r="A550" s="14">
        <v>43803</v>
      </c>
      <c r="B550" s="15">
        <v>155389929</v>
      </c>
      <c r="C550" s="1" t="s">
        <v>12</v>
      </c>
      <c r="D550" s="16">
        <v>6.6210831971366679E-2</v>
      </c>
      <c r="E550" s="17">
        <v>214</v>
      </c>
      <c r="F550" s="16">
        <f t="shared" si="16"/>
        <v>2.476851851851852E-3</v>
      </c>
      <c r="G550" s="18">
        <v>1.4999999999999999E-2</v>
      </c>
      <c r="H550" s="19">
        <f t="shared" si="17"/>
        <v>3.21</v>
      </c>
    </row>
    <row r="551" spans="1:8" x14ac:dyDescent="0.25">
      <c r="A551" s="14">
        <v>43800</v>
      </c>
      <c r="B551" s="15">
        <v>154566483</v>
      </c>
      <c r="C551" s="1" t="s">
        <v>12</v>
      </c>
      <c r="D551" s="16">
        <v>0.61620380896757254</v>
      </c>
      <c r="E551" s="17">
        <v>197</v>
      </c>
      <c r="F551" s="16">
        <f t="shared" si="16"/>
        <v>2.2800925925925927E-3</v>
      </c>
      <c r="G551" s="18">
        <v>2.5000000000000001E-2</v>
      </c>
      <c r="H551" s="19">
        <f t="shared" si="17"/>
        <v>4.9250000000000007</v>
      </c>
    </row>
    <row r="552" spans="1:8" x14ac:dyDescent="0.25">
      <c r="A552" s="14">
        <v>43800</v>
      </c>
      <c r="B552" s="15">
        <v>156038733</v>
      </c>
      <c r="C552" s="1" t="s">
        <v>12</v>
      </c>
      <c r="D552" s="16">
        <v>0.35106418718006438</v>
      </c>
      <c r="E552" s="17">
        <v>587</v>
      </c>
      <c r="F552" s="16">
        <f t="shared" si="16"/>
        <v>6.7939814814814816E-3</v>
      </c>
      <c r="G552" s="18">
        <v>3.7999999999999999E-2</v>
      </c>
      <c r="H552" s="19">
        <f t="shared" si="17"/>
        <v>22.306000000000001</v>
      </c>
    </row>
    <row r="553" spans="1:8" x14ac:dyDescent="0.25">
      <c r="A553" s="14">
        <v>43815</v>
      </c>
      <c r="B553" s="15">
        <v>154431895</v>
      </c>
      <c r="C553" s="1" t="s">
        <v>16</v>
      </c>
      <c r="D553" s="16">
        <v>0.31430596393650967</v>
      </c>
      <c r="E553" s="17">
        <v>140</v>
      </c>
      <c r="F553" s="16">
        <f t="shared" si="16"/>
        <v>1.6203703703703703E-3</v>
      </c>
      <c r="G553" s="18">
        <v>1.4999999999999999E-2</v>
      </c>
      <c r="H553" s="19">
        <f t="shared" si="17"/>
        <v>2.1</v>
      </c>
    </row>
    <row r="554" spans="1:8" x14ac:dyDescent="0.25">
      <c r="A554" s="14">
        <v>43819</v>
      </c>
      <c r="B554" s="15">
        <v>155599276</v>
      </c>
      <c r="C554" s="1" t="s">
        <v>16</v>
      </c>
      <c r="D554" s="16">
        <v>0.53729847540854048</v>
      </c>
      <c r="E554" s="17">
        <v>846</v>
      </c>
      <c r="F554" s="16">
        <f t="shared" si="16"/>
        <v>9.7916666666666673E-3</v>
      </c>
      <c r="G554" s="18">
        <v>3.7999999999999999E-2</v>
      </c>
      <c r="H554" s="19">
        <f t="shared" si="17"/>
        <v>32.147999999999996</v>
      </c>
    </row>
    <row r="555" spans="1:8" x14ac:dyDescent="0.25">
      <c r="A555" s="14">
        <v>43819</v>
      </c>
      <c r="B555" s="15">
        <v>155599276</v>
      </c>
      <c r="C555" s="1" t="s">
        <v>16</v>
      </c>
      <c r="D555" s="16">
        <v>0.67833494680443929</v>
      </c>
      <c r="E555" s="17">
        <v>179</v>
      </c>
      <c r="F555" s="16">
        <f t="shared" si="16"/>
        <v>2.0717592592592593E-3</v>
      </c>
      <c r="G555" s="18">
        <v>2.5000000000000001E-2</v>
      </c>
      <c r="H555" s="19">
        <f t="shared" si="17"/>
        <v>4.4750000000000005</v>
      </c>
    </row>
    <row r="556" spans="1:8" x14ac:dyDescent="0.25">
      <c r="A556" s="14">
        <v>43819</v>
      </c>
      <c r="B556" s="15">
        <v>156681533</v>
      </c>
      <c r="C556" s="1" t="s">
        <v>12</v>
      </c>
      <c r="D556" s="16">
        <v>0.85336930668563027</v>
      </c>
      <c r="E556" s="17">
        <v>749</v>
      </c>
      <c r="F556" s="16">
        <f t="shared" si="16"/>
        <v>8.6689814814814806E-3</v>
      </c>
      <c r="G556" s="18">
        <v>2.5000000000000001E-2</v>
      </c>
      <c r="H556" s="19">
        <f t="shared" si="17"/>
        <v>18.725000000000001</v>
      </c>
    </row>
    <row r="557" spans="1:8" x14ac:dyDescent="0.25">
      <c r="A557" s="14">
        <v>43807</v>
      </c>
      <c r="B557" s="15">
        <v>154729075</v>
      </c>
      <c r="C557" s="1" t="s">
        <v>16</v>
      </c>
      <c r="D557" s="16">
        <v>0.97915570752483805</v>
      </c>
      <c r="E557" s="17">
        <v>695</v>
      </c>
      <c r="F557" s="16">
        <f t="shared" si="16"/>
        <v>8.0439814814814818E-3</v>
      </c>
      <c r="G557" s="18">
        <v>2.5000000000000001E-2</v>
      </c>
      <c r="H557" s="19">
        <f t="shared" si="17"/>
        <v>17.375</v>
      </c>
    </row>
    <row r="558" spans="1:8" x14ac:dyDescent="0.25">
      <c r="A558" s="14">
        <v>43814</v>
      </c>
      <c r="B558" s="15">
        <v>155140648</v>
      </c>
      <c r="C558" s="1" t="s">
        <v>12</v>
      </c>
      <c r="D558" s="16">
        <v>0.80349176186356064</v>
      </c>
      <c r="E558" s="17">
        <v>457</v>
      </c>
      <c r="F558" s="16">
        <f t="shared" si="16"/>
        <v>5.2893518518518515E-3</v>
      </c>
      <c r="G558" s="18">
        <v>2.5000000000000001E-2</v>
      </c>
      <c r="H558" s="19">
        <f t="shared" si="17"/>
        <v>11.425000000000001</v>
      </c>
    </row>
    <row r="559" spans="1:8" x14ac:dyDescent="0.25">
      <c r="A559" s="14">
        <v>43819</v>
      </c>
      <c r="B559" s="15">
        <v>156681533</v>
      </c>
      <c r="C559" s="1" t="s">
        <v>12</v>
      </c>
      <c r="D559" s="16">
        <v>0.99433477404396486</v>
      </c>
      <c r="E559" s="17">
        <v>105</v>
      </c>
      <c r="F559" s="16">
        <f t="shared" si="16"/>
        <v>1.2152777777777778E-3</v>
      </c>
      <c r="G559" s="18">
        <v>2.5000000000000001E-2</v>
      </c>
      <c r="H559" s="19">
        <f t="shared" si="17"/>
        <v>2.625</v>
      </c>
    </row>
    <row r="560" spans="1:8" x14ac:dyDescent="0.25">
      <c r="A560" s="14">
        <v>43829</v>
      </c>
      <c r="B560" s="15">
        <v>154611467</v>
      </c>
      <c r="C560" s="1" t="s">
        <v>12</v>
      </c>
      <c r="D560" s="16">
        <v>0.20090613137433277</v>
      </c>
      <c r="E560" s="17">
        <v>671</v>
      </c>
      <c r="F560" s="16">
        <f t="shared" si="16"/>
        <v>7.766203703703704E-3</v>
      </c>
      <c r="G560" s="18">
        <v>1.4999999999999999E-2</v>
      </c>
      <c r="H560" s="19">
        <f t="shared" si="17"/>
        <v>10.065</v>
      </c>
    </row>
    <row r="561" spans="1:8" x14ac:dyDescent="0.25">
      <c r="A561" s="14">
        <v>43820</v>
      </c>
      <c r="B561" s="15">
        <v>155389929</v>
      </c>
      <c r="C561" s="1" t="s">
        <v>12</v>
      </c>
      <c r="D561" s="16">
        <v>0.9461988557735016</v>
      </c>
      <c r="E561" s="17">
        <v>853</v>
      </c>
      <c r="F561" s="16">
        <f t="shared" si="16"/>
        <v>9.8726851851851857E-3</v>
      </c>
      <c r="G561" s="18">
        <v>2.5000000000000001E-2</v>
      </c>
      <c r="H561" s="19">
        <f t="shared" si="17"/>
        <v>21.325000000000003</v>
      </c>
    </row>
    <row r="562" spans="1:8" x14ac:dyDescent="0.25">
      <c r="A562" s="14">
        <v>43825</v>
      </c>
      <c r="B562" s="15">
        <v>155389929</v>
      </c>
      <c r="C562" s="1" t="s">
        <v>12</v>
      </c>
      <c r="D562" s="16">
        <v>0.76574912038285259</v>
      </c>
      <c r="E562" s="17">
        <v>155</v>
      </c>
      <c r="F562" s="16">
        <f t="shared" si="16"/>
        <v>1.7939814814814815E-3</v>
      </c>
      <c r="G562" s="18">
        <v>2.5000000000000001E-2</v>
      </c>
      <c r="H562" s="19">
        <f t="shared" si="17"/>
        <v>3.875</v>
      </c>
    </row>
    <row r="563" spans="1:8" x14ac:dyDescent="0.25">
      <c r="A563" s="14">
        <v>43820</v>
      </c>
      <c r="B563" s="15">
        <v>155091993</v>
      </c>
      <c r="C563" s="1" t="s">
        <v>16</v>
      </c>
      <c r="D563" s="16">
        <v>1.3759782159726397E-2</v>
      </c>
      <c r="E563" s="17">
        <v>811</v>
      </c>
      <c r="F563" s="16">
        <f t="shared" si="16"/>
        <v>9.3865740740740732E-3</v>
      </c>
      <c r="G563" s="18">
        <v>1.4999999999999999E-2</v>
      </c>
      <c r="H563" s="19">
        <f t="shared" si="17"/>
        <v>12.164999999999999</v>
      </c>
    </row>
    <row r="564" spans="1:8" x14ac:dyDescent="0.25">
      <c r="A564" s="14">
        <v>43801</v>
      </c>
      <c r="B564" s="15">
        <v>155317864</v>
      </c>
      <c r="C564" s="1" t="s">
        <v>28</v>
      </c>
      <c r="D564" s="16">
        <v>0.76830305277286004</v>
      </c>
      <c r="E564" s="17">
        <v>591</v>
      </c>
      <c r="F564" s="16">
        <f t="shared" si="16"/>
        <v>6.8402777777777776E-3</v>
      </c>
      <c r="G564" s="18">
        <v>2.5000000000000001E-2</v>
      </c>
      <c r="H564" s="19">
        <f t="shared" si="17"/>
        <v>14.775</v>
      </c>
    </row>
    <row r="565" spans="1:8" x14ac:dyDescent="0.25">
      <c r="A565" s="14">
        <v>43816</v>
      </c>
      <c r="B565" s="15">
        <v>154212953</v>
      </c>
      <c r="C565" s="1" t="s">
        <v>28</v>
      </c>
      <c r="D565" s="16">
        <v>0.18308550740117213</v>
      </c>
      <c r="E565" s="17">
        <v>481</v>
      </c>
      <c r="F565" s="16">
        <f t="shared" si="16"/>
        <v>5.5671296296296293E-3</v>
      </c>
      <c r="G565" s="18">
        <v>1.4999999999999999E-2</v>
      </c>
      <c r="H565" s="19">
        <f t="shared" si="17"/>
        <v>7.2149999999999999</v>
      </c>
    </row>
    <row r="566" spans="1:8" x14ac:dyDescent="0.25">
      <c r="A566" s="14">
        <v>43828</v>
      </c>
      <c r="B566" s="15">
        <v>155469155</v>
      </c>
      <c r="C566" s="1" t="s">
        <v>16</v>
      </c>
      <c r="D566" s="16">
        <v>4.0258955013197428E-2</v>
      </c>
      <c r="E566" s="17">
        <v>985</v>
      </c>
      <c r="F566" s="16">
        <f t="shared" si="16"/>
        <v>1.1400462962962963E-2</v>
      </c>
      <c r="G566" s="18">
        <v>1.4999999999999999E-2</v>
      </c>
      <c r="H566" s="19">
        <f t="shared" si="17"/>
        <v>14.774999999999999</v>
      </c>
    </row>
    <row r="567" spans="1:8" x14ac:dyDescent="0.25">
      <c r="A567" s="14">
        <v>43820</v>
      </c>
      <c r="B567" s="15">
        <v>155091993</v>
      </c>
      <c r="C567" s="1" t="s">
        <v>16</v>
      </c>
      <c r="D567" s="16">
        <v>0.88776898374801649</v>
      </c>
      <c r="E567" s="17">
        <v>363</v>
      </c>
      <c r="F567" s="16">
        <f t="shared" si="16"/>
        <v>4.2013888888888891E-3</v>
      </c>
      <c r="G567" s="18">
        <v>2.5000000000000001E-2</v>
      </c>
      <c r="H567" s="19">
        <f t="shared" si="17"/>
        <v>9.0750000000000011</v>
      </c>
    </row>
    <row r="568" spans="1:8" x14ac:dyDescent="0.25">
      <c r="A568" s="14">
        <v>43820</v>
      </c>
      <c r="B568" s="15">
        <v>156644828</v>
      </c>
      <c r="C568" s="1" t="s">
        <v>16</v>
      </c>
      <c r="D568" s="16">
        <v>0.48598213699252613</v>
      </c>
      <c r="E568" s="17">
        <v>181</v>
      </c>
      <c r="F568" s="16">
        <f t="shared" si="16"/>
        <v>2.0949074074074073E-3</v>
      </c>
      <c r="G568" s="18">
        <v>3.7999999999999999E-2</v>
      </c>
      <c r="H568" s="19">
        <f t="shared" si="17"/>
        <v>6.8780000000000001</v>
      </c>
    </row>
    <row r="569" spans="1:8" x14ac:dyDescent="0.25">
      <c r="A569" s="14">
        <v>43804</v>
      </c>
      <c r="B569" s="15">
        <v>156995763</v>
      </c>
      <c r="C569" s="1" t="s">
        <v>28</v>
      </c>
      <c r="D569" s="16">
        <v>0.24802027939162719</v>
      </c>
      <c r="E569" s="17">
        <v>407</v>
      </c>
      <c r="F569" s="16">
        <f t="shared" si="16"/>
        <v>4.7106481481481478E-3</v>
      </c>
      <c r="G569" s="18">
        <v>1.4999999999999999E-2</v>
      </c>
      <c r="H569" s="19">
        <f t="shared" si="17"/>
        <v>6.1049999999999995</v>
      </c>
    </row>
    <row r="570" spans="1:8" x14ac:dyDescent="0.25">
      <c r="A570" s="14">
        <v>43817</v>
      </c>
      <c r="B570" s="15">
        <v>154565805</v>
      </c>
      <c r="C570" s="1" t="s">
        <v>16</v>
      </c>
      <c r="D570" s="16">
        <v>0.46544337615417175</v>
      </c>
      <c r="E570" s="17">
        <v>624</v>
      </c>
      <c r="F570" s="16">
        <f t="shared" si="16"/>
        <v>7.2222222222222219E-3</v>
      </c>
      <c r="G570" s="18">
        <v>3.7999999999999999E-2</v>
      </c>
      <c r="H570" s="19">
        <f t="shared" si="17"/>
        <v>23.712</v>
      </c>
    </row>
    <row r="571" spans="1:8" x14ac:dyDescent="0.25">
      <c r="A571" s="14">
        <v>43805</v>
      </c>
      <c r="B571" s="15">
        <v>154611467</v>
      </c>
      <c r="C571" s="1" t="s">
        <v>12</v>
      </c>
      <c r="D571" s="16">
        <v>0.76830311277002294</v>
      </c>
      <c r="E571" s="17">
        <v>474</v>
      </c>
      <c r="F571" s="16">
        <f t="shared" si="16"/>
        <v>5.4861111111111109E-3</v>
      </c>
      <c r="G571" s="18">
        <v>2.5000000000000001E-2</v>
      </c>
      <c r="H571" s="19">
        <f t="shared" si="17"/>
        <v>11.850000000000001</v>
      </c>
    </row>
    <row r="572" spans="1:8" x14ac:dyDescent="0.25">
      <c r="A572" s="14">
        <v>43800</v>
      </c>
      <c r="B572" s="15">
        <v>156959109</v>
      </c>
      <c r="C572" s="1" t="s">
        <v>12</v>
      </c>
      <c r="D572" s="16">
        <v>0.51597771353701782</v>
      </c>
      <c r="E572" s="17">
        <v>253</v>
      </c>
      <c r="F572" s="16">
        <f t="shared" si="16"/>
        <v>2.9282407407407408E-3</v>
      </c>
      <c r="G572" s="18">
        <v>3.7999999999999999E-2</v>
      </c>
      <c r="H572" s="19">
        <f t="shared" si="17"/>
        <v>9.613999999999999</v>
      </c>
    </row>
    <row r="573" spans="1:8" x14ac:dyDescent="0.25">
      <c r="A573" s="14">
        <v>43810</v>
      </c>
      <c r="B573" s="15">
        <v>155624585</v>
      </c>
      <c r="C573" s="1" t="s">
        <v>16</v>
      </c>
      <c r="D573" s="16">
        <v>0.16495554608124441</v>
      </c>
      <c r="E573" s="17">
        <v>267</v>
      </c>
      <c r="F573" s="16">
        <f t="shared" si="16"/>
        <v>3.0902777777777777E-3</v>
      </c>
      <c r="G573" s="18">
        <v>1.4999999999999999E-2</v>
      </c>
      <c r="H573" s="19">
        <f t="shared" si="17"/>
        <v>4.0049999999999999</v>
      </c>
    </row>
    <row r="574" spans="1:8" x14ac:dyDescent="0.25">
      <c r="A574" s="14">
        <v>43820</v>
      </c>
      <c r="B574" s="15">
        <v>156644828</v>
      </c>
      <c r="C574" s="1" t="s">
        <v>16</v>
      </c>
      <c r="D574" s="16">
        <v>0.11341853917661515</v>
      </c>
      <c r="E574" s="17">
        <v>255</v>
      </c>
      <c r="F574" s="16">
        <f t="shared" si="16"/>
        <v>2.9513888888888888E-3</v>
      </c>
      <c r="G574" s="18">
        <v>1.4999999999999999E-2</v>
      </c>
      <c r="H574" s="19">
        <f t="shared" si="17"/>
        <v>3.8249999999999997</v>
      </c>
    </row>
    <row r="575" spans="1:8" x14ac:dyDescent="0.25">
      <c r="A575" s="14">
        <v>43820</v>
      </c>
      <c r="B575" s="15">
        <v>156690979</v>
      </c>
      <c r="C575" s="1" t="s">
        <v>28</v>
      </c>
      <c r="D575" s="16">
        <v>0.87781255583568296</v>
      </c>
      <c r="E575" s="17">
        <v>750</v>
      </c>
      <c r="F575" s="16">
        <f t="shared" si="16"/>
        <v>8.6805555555555559E-3</v>
      </c>
      <c r="G575" s="18">
        <v>2.5000000000000001E-2</v>
      </c>
      <c r="H575" s="19">
        <f t="shared" si="17"/>
        <v>18.75</v>
      </c>
    </row>
    <row r="576" spans="1:8" x14ac:dyDescent="0.25">
      <c r="A576" s="14">
        <v>43811</v>
      </c>
      <c r="B576" s="15">
        <v>155788026</v>
      </c>
      <c r="C576" s="1" t="s">
        <v>12</v>
      </c>
      <c r="D576" s="16">
        <v>0.98665868561440007</v>
      </c>
      <c r="E576" s="17">
        <v>782</v>
      </c>
      <c r="F576" s="16">
        <f t="shared" si="16"/>
        <v>9.0509259259259258E-3</v>
      </c>
      <c r="G576" s="18">
        <v>2.5000000000000001E-2</v>
      </c>
      <c r="H576" s="19">
        <f t="shared" si="17"/>
        <v>19.55</v>
      </c>
    </row>
    <row r="577" spans="1:8" x14ac:dyDescent="0.25">
      <c r="A577" s="14">
        <v>43810</v>
      </c>
      <c r="B577" s="15">
        <v>155091993</v>
      </c>
      <c r="C577" s="1" t="s">
        <v>16</v>
      </c>
      <c r="D577" s="16">
        <v>0.14411664726467666</v>
      </c>
      <c r="E577" s="17">
        <v>579</v>
      </c>
      <c r="F577" s="16">
        <f t="shared" si="16"/>
        <v>6.7013888888888887E-3</v>
      </c>
      <c r="G577" s="18">
        <v>1.4999999999999999E-2</v>
      </c>
      <c r="H577" s="19">
        <f t="shared" si="17"/>
        <v>8.6850000000000005</v>
      </c>
    </row>
    <row r="578" spans="1:8" x14ac:dyDescent="0.25">
      <c r="A578" s="14">
        <v>43820</v>
      </c>
      <c r="B578" s="15">
        <v>155115739</v>
      </c>
      <c r="C578" s="1" t="s">
        <v>28</v>
      </c>
      <c r="D578" s="16">
        <v>0.33650700830750857</v>
      </c>
      <c r="E578" s="17">
        <v>280</v>
      </c>
      <c r="F578" s="16">
        <f t="shared" ref="F578:F641" si="18">E578/86400</f>
        <v>3.2407407407407406E-3</v>
      </c>
      <c r="G578" s="18">
        <v>3.7999999999999999E-2</v>
      </c>
      <c r="H578" s="19">
        <f t="shared" ref="H578:H641" si="19">E578*G578</f>
        <v>10.64</v>
      </c>
    </row>
    <row r="579" spans="1:8" x14ac:dyDescent="0.25">
      <c r="A579" s="14">
        <v>43824</v>
      </c>
      <c r="B579" s="15">
        <v>156681533</v>
      </c>
      <c r="C579" s="1" t="s">
        <v>12</v>
      </c>
      <c r="D579" s="16">
        <v>7.9969900048148967E-2</v>
      </c>
      <c r="E579" s="17">
        <v>153</v>
      </c>
      <c r="F579" s="16">
        <f t="shared" si="18"/>
        <v>1.7708333333333332E-3</v>
      </c>
      <c r="G579" s="18">
        <v>1.4999999999999999E-2</v>
      </c>
      <c r="H579" s="19">
        <f t="shared" si="19"/>
        <v>2.2949999999999999</v>
      </c>
    </row>
    <row r="580" spans="1:8" x14ac:dyDescent="0.25">
      <c r="A580" s="14">
        <v>43820</v>
      </c>
      <c r="B580" s="15">
        <v>156690979</v>
      </c>
      <c r="C580" s="1" t="s">
        <v>28</v>
      </c>
      <c r="D580" s="16">
        <v>0.93439539003065875</v>
      </c>
      <c r="E580" s="17">
        <v>549</v>
      </c>
      <c r="F580" s="16">
        <f t="shared" si="18"/>
        <v>6.3541666666666668E-3</v>
      </c>
      <c r="G580" s="18">
        <v>2.5000000000000001E-2</v>
      </c>
      <c r="H580" s="19">
        <f t="shared" si="19"/>
        <v>13.725000000000001</v>
      </c>
    </row>
    <row r="581" spans="1:8" x14ac:dyDescent="0.25">
      <c r="A581" s="14">
        <v>43821</v>
      </c>
      <c r="B581" s="15">
        <v>155072479</v>
      </c>
      <c r="C581" s="1" t="s">
        <v>16</v>
      </c>
      <c r="D581" s="16">
        <v>0.29688505919180452</v>
      </c>
      <c r="E581" s="17">
        <v>692</v>
      </c>
      <c r="F581" s="16">
        <f t="shared" si="18"/>
        <v>8.0092592592592594E-3</v>
      </c>
      <c r="G581" s="18">
        <v>1.4999999999999999E-2</v>
      </c>
      <c r="H581" s="19">
        <f t="shared" si="19"/>
        <v>10.379999999999999</v>
      </c>
    </row>
    <row r="582" spans="1:8" x14ac:dyDescent="0.25">
      <c r="A582" s="14">
        <v>43821</v>
      </c>
      <c r="B582" s="15">
        <v>155072479</v>
      </c>
      <c r="C582" s="1" t="s">
        <v>16</v>
      </c>
      <c r="D582" s="16">
        <v>0.91019025820178567</v>
      </c>
      <c r="E582" s="17">
        <v>677</v>
      </c>
      <c r="F582" s="16">
        <f t="shared" si="18"/>
        <v>7.8356481481481489E-3</v>
      </c>
      <c r="G582" s="18">
        <v>2.5000000000000001E-2</v>
      </c>
      <c r="H582" s="19">
        <f t="shared" si="19"/>
        <v>16.925000000000001</v>
      </c>
    </row>
    <row r="583" spans="1:8" x14ac:dyDescent="0.25">
      <c r="A583" s="14">
        <v>43802</v>
      </c>
      <c r="B583" s="15">
        <v>155430469</v>
      </c>
      <c r="C583" s="1" t="s">
        <v>28</v>
      </c>
      <c r="D583" s="16">
        <v>0.19168553998165472</v>
      </c>
      <c r="E583" s="17">
        <v>415</v>
      </c>
      <c r="F583" s="16">
        <f t="shared" si="18"/>
        <v>4.8032407407407407E-3</v>
      </c>
      <c r="G583" s="18">
        <v>1.4999999999999999E-2</v>
      </c>
      <c r="H583" s="19">
        <f t="shared" si="19"/>
        <v>6.2249999999999996</v>
      </c>
    </row>
    <row r="584" spans="1:8" x14ac:dyDescent="0.25">
      <c r="A584" s="14">
        <v>43819</v>
      </c>
      <c r="B584" s="15">
        <v>156623288</v>
      </c>
      <c r="C584" s="1" t="s">
        <v>12</v>
      </c>
      <c r="D584" s="16">
        <v>0.55780967603459164</v>
      </c>
      <c r="E584" s="17">
        <v>293</v>
      </c>
      <c r="F584" s="16">
        <f t="shared" si="18"/>
        <v>3.3912037037037036E-3</v>
      </c>
      <c r="G584" s="18">
        <v>3.7999999999999999E-2</v>
      </c>
      <c r="H584" s="19">
        <f t="shared" si="19"/>
        <v>11.134</v>
      </c>
    </row>
    <row r="585" spans="1:8" x14ac:dyDescent="0.25">
      <c r="A585" s="14">
        <v>43815</v>
      </c>
      <c r="B585" s="15">
        <v>154557926</v>
      </c>
      <c r="C585" s="1" t="s">
        <v>16</v>
      </c>
      <c r="D585" s="16">
        <v>0.76689315143028092</v>
      </c>
      <c r="E585" s="17">
        <v>234</v>
      </c>
      <c r="F585" s="16">
        <f t="shared" si="18"/>
        <v>2.7083333333333334E-3</v>
      </c>
      <c r="G585" s="18">
        <v>2.5000000000000001E-2</v>
      </c>
      <c r="H585" s="19">
        <f t="shared" si="19"/>
        <v>5.8500000000000005</v>
      </c>
    </row>
    <row r="586" spans="1:8" x14ac:dyDescent="0.25">
      <c r="A586" s="14">
        <v>43826</v>
      </c>
      <c r="B586" s="15">
        <v>156172144</v>
      </c>
      <c r="C586" s="1" t="s">
        <v>28</v>
      </c>
      <c r="D586" s="16">
        <v>0.22848880727666598</v>
      </c>
      <c r="E586" s="17">
        <v>967</v>
      </c>
      <c r="F586" s="16">
        <f t="shared" si="18"/>
        <v>1.119212962962963E-2</v>
      </c>
      <c r="G586" s="18">
        <v>1.4999999999999999E-2</v>
      </c>
      <c r="H586" s="19">
        <f t="shared" si="19"/>
        <v>14.504999999999999</v>
      </c>
    </row>
    <row r="587" spans="1:8" x14ac:dyDescent="0.25">
      <c r="A587" s="14">
        <v>43828</v>
      </c>
      <c r="B587" s="15">
        <v>154682550</v>
      </c>
      <c r="C587" s="1" t="s">
        <v>12</v>
      </c>
      <c r="D587" s="16">
        <v>0.80572046360910532</v>
      </c>
      <c r="E587" s="17">
        <v>247</v>
      </c>
      <c r="F587" s="16">
        <f t="shared" si="18"/>
        <v>2.8587962962962963E-3</v>
      </c>
      <c r="G587" s="18">
        <v>2.5000000000000001E-2</v>
      </c>
      <c r="H587" s="19">
        <f t="shared" si="19"/>
        <v>6.1750000000000007</v>
      </c>
    </row>
    <row r="588" spans="1:8" x14ac:dyDescent="0.25">
      <c r="A588" s="14">
        <v>43829</v>
      </c>
      <c r="B588" s="15">
        <v>154693917</v>
      </c>
      <c r="C588" s="1" t="s">
        <v>28</v>
      </c>
      <c r="D588" s="16">
        <v>0.42561260422687353</v>
      </c>
      <c r="E588" s="17">
        <v>235</v>
      </c>
      <c r="F588" s="16">
        <f t="shared" si="18"/>
        <v>2.7199074074074074E-3</v>
      </c>
      <c r="G588" s="18">
        <v>3.7999999999999999E-2</v>
      </c>
      <c r="H588" s="19">
        <f t="shared" si="19"/>
        <v>8.93</v>
      </c>
    </row>
    <row r="589" spans="1:8" x14ac:dyDescent="0.25">
      <c r="A589" s="14">
        <v>43819</v>
      </c>
      <c r="B589" s="15">
        <v>154918343</v>
      </c>
      <c r="C589" s="1" t="s">
        <v>16</v>
      </c>
      <c r="D589" s="16">
        <v>0.94000376337512459</v>
      </c>
      <c r="E589" s="17">
        <v>224</v>
      </c>
      <c r="F589" s="16">
        <f t="shared" si="18"/>
        <v>2.5925925925925925E-3</v>
      </c>
      <c r="G589" s="18">
        <v>2.5000000000000001E-2</v>
      </c>
      <c r="H589" s="19">
        <f t="shared" si="19"/>
        <v>5.6000000000000005</v>
      </c>
    </row>
    <row r="590" spans="1:8" x14ac:dyDescent="0.25">
      <c r="A590" s="14">
        <v>43822</v>
      </c>
      <c r="B590" s="15">
        <v>154034901</v>
      </c>
      <c r="C590" s="1" t="s">
        <v>12</v>
      </c>
      <c r="D590" s="16">
        <v>0.70662745325833742</v>
      </c>
      <c r="E590" s="17">
        <v>717</v>
      </c>
      <c r="F590" s="16">
        <f t="shared" si="18"/>
        <v>8.2986111111111108E-3</v>
      </c>
      <c r="G590" s="18">
        <v>2.5000000000000001E-2</v>
      </c>
      <c r="H590" s="19">
        <f t="shared" si="19"/>
        <v>17.925000000000001</v>
      </c>
    </row>
    <row r="591" spans="1:8" x14ac:dyDescent="0.25">
      <c r="A591" s="14">
        <v>43821</v>
      </c>
      <c r="B591" s="15">
        <v>155575828</v>
      </c>
      <c r="C591" s="1" t="s">
        <v>28</v>
      </c>
      <c r="D591" s="16">
        <v>0.42167890864224356</v>
      </c>
      <c r="E591" s="17">
        <v>305</v>
      </c>
      <c r="F591" s="16">
        <f t="shared" si="18"/>
        <v>3.5300925925925925E-3</v>
      </c>
      <c r="G591" s="18">
        <v>3.7999999999999999E-2</v>
      </c>
      <c r="H591" s="19">
        <f t="shared" si="19"/>
        <v>11.59</v>
      </c>
    </row>
    <row r="592" spans="1:8" x14ac:dyDescent="0.25">
      <c r="A592" s="14">
        <v>43816</v>
      </c>
      <c r="B592" s="15">
        <v>155157402</v>
      </c>
      <c r="C592" s="1" t="s">
        <v>12</v>
      </c>
      <c r="D592" s="16">
        <v>0.1965143281914089</v>
      </c>
      <c r="E592" s="17">
        <v>697</v>
      </c>
      <c r="F592" s="16">
        <f t="shared" si="18"/>
        <v>8.067129629629629E-3</v>
      </c>
      <c r="G592" s="18">
        <v>1.4999999999999999E-2</v>
      </c>
      <c r="H592" s="19">
        <f t="shared" si="19"/>
        <v>10.455</v>
      </c>
    </row>
    <row r="593" spans="1:8" x14ac:dyDescent="0.25">
      <c r="A593" s="14">
        <v>43821</v>
      </c>
      <c r="B593" s="15">
        <v>155575828</v>
      </c>
      <c r="C593" s="1" t="s">
        <v>28</v>
      </c>
      <c r="D593" s="16">
        <v>0.47620997816929855</v>
      </c>
      <c r="E593" s="17">
        <v>818</v>
      </c>
      <c r="F593" s="16">
        <f t="shared" si="18"/>
        <v>9.4675925925925934E-3</v>
      </c>
      <c r="G593" s="18">
        <v>3.7999999999999999E-2</v>
      </c>
      <c r="H593" s="19">
        <f t="shared" si="19"/>
        <v>31.084</v>
      </c>
    </row>
    <row r="594" spans="1:8" x14ac:dyDescent="0.25">
      <c r="A594" s="14">
        <v>43802</v>
      </c>
      <c r="B594" s="15">
        <v>155469155</v>
      </c>
      <c r="C594" s="1" t="s">
        <v>16</v>
      </c>
      <c r="D594" s="16">
        <v>0.88122943915546936</v>
      </c>
      <c r="E594" s="17">
        <v>890</v>
      </c>
      <c r="F594" s="16">
        <f t="shared" si="18"/>
        <v>1.0300925925925925E-2</v>
      </c>
      <c r="G594" s="18">
        <v>2.5000000000000001E-2</v>
      </c>
      <c r="H594" s="19">
        <f t="shared" si="19"/>
        <v>22.25</v>
      </c>
    </row>
    <row r="595" spans="1:8" x14ac:dyDescent="0.25">
      <c r="A595" s="14">
        <v>43800</v>
      </c>
      <c r="B595" s="15">
        <v>155637384</v>
      </c>
      <c r="C595" s="1" t="s">
        <v>16</v>
      </c>
      <c r="D595" s="16">
        <v>5.9759099917039094E-2</v>
      </c>
      <c r="E595" s="17">
        <v>716</v>
      </c>
      <c r="F595" s="16">
        <f t="shared" si="18"/>
        <v>8.2870370370370372E-3</v>
      </c>
      <c r="G595" s="18">
        <v>1.4999999999999999E-2</v>
      </c>
      <c r="H595" s="19">
        <f t="shared" si="19"/>
        <v>10.74</v>
      </c>
    </row>
    <row r="596" spans="1:8" x14ac:dyDescent="0.25">
      <c r="A596" s="14">
        <v>43828</v>
      </c>
      <c r="B596" s="15">
        <v>154913441</v>
      </c>
      <c r="C596" s="1" t="s">
        <v>16</v>
      </c>
      <c r="D596" s="16">
        <v>0.62002197212466037</v>
      </c>
      <c r="E596" s="17">
        <v>568</v>
      </c>
      <c r="F596" s="16">
        <f t="shared" si="18"/>
        <v>6.5740740740740742E-3</v>
      </c>
      <c r="G596" s="18">
        <v>2.5000000000000001E-2</v>
      </c>
      <c r="H596" s="19">
        <f t="shared" si="19"/>
        <v>14.200000000000001</v>
      </c>
    </row>
    <row r="597" spans="1:8" x14ac:dyDescent="0.25">
      <c r="A597" s="14">
        <v>43810</v>
      </c>
      <c r="B597" s="15">
        <v>155189318</v>
      </c>
      <c r="C597" s="1" t="s">
        <v>16</v>
      </c>
      <c r="D597" s="16">
        <v>0.87297109115967786</v>
      </c>
      <c r="E597" s="17">
        <v>136</v>
      </c>
      <c r="F597" s="16">
        <f t="shared" si="18"/>
        <v>1.5740740740740741E-3</v>
      </c>
      <c r="G597" s="18">
        <v>2.5000000000000001E-2</v>
      </c>
      <c r="H597" s="19">
        <f t="shared" si="19"/>
        <v>3.4000000000000004</v>
      </c>
    </row>
    <row r="598" spans="1:8" x14ac:dyDescent="0.25">
      <c r="A598" s="14">
        <v>43815</v>
      </c>
      <c r="B598" s="15">
        <v>154910798</v>
      </c>
      <c r="C598" s="1" t="s">
        <v>28</v>
      </c>
      <c r="D598" s="16">
        <v>0.26550537159573506</v>
      </c>
      <c r="E598" s="17">
        <v>366</v>
      </c>
      <c r="F598" s="16">
        <f t="shared" si="18"/>
        <v>4.2361111111111115E-3</v>
      </c>
      <c r="G598" s="18">
        <v>1.4999999999999999E-2</v>
      </c>
      <c r="H598" s="19">
        <f t="shared" si="19"/>
        <v>5.49</v>
      </c>
    </row>
    <row r="599" spans="1:8" x14ac:dyDescent="0.25">
      <c r="A599" s="14">
        <v>43828</v>
      </c>
      <c r="B599" s="15">
        <v>154228952</v>
      </c>
      <c r="C599" s="1" t="s">
        <v>28</v>
      </c>
      <c r="D599" s="16">
        <v>0.98947933262943599</v>
      </c>
      <c r="E599" s="17">
        <v>798</v>
      </c>
      <c r="F599" s="16">
        <f t="shared" si="18"/>
        <v>9.2361111111111116E-3</v>
      </c>
      <c r="G599" s="18">
        <v>2.5000000000000001E-2</v>
      </c>
      <c r="H599" s="19">
        <f t="shared" si="19"/>
        <v>19.950000000000003</v>
      </c>
    </row>
    <row r="600" spans="1:8" x14ac:dyDescent="0.25">
      <c r="A600" s="14">
        <v>43820</v>
      </c>
      <c r="B600" s="15">
        <v>154154639</v>
      </c>
      <c r="C600" s="1" t="s">
        <v>16</v>
      </c>
      <c r="D600" s="16">
        <v>0.91398208641910006</v>
      </c>
      <c r="E600" s="17">
        <v>594</v>
      </c>
      <c r="F600" s="16">
        <f t="shared" si="18"/>
        <v>6.875E-3</v>
      </c>
      <c r="G600" s="18">
        <v>2.5000000000000001E-2</v>
      </c>
      <c r="H600" s="19">
        <f t="shared" si="19"/>
        <v>14.850000000000001</v>
      </c>
    </row>
    <row r="601" spans="1:8" x14ac:dyDescent="0.25">
      <c r="A601" s="14">
        <v>43805</v>
      </c>
      <c r="B601" s="15">
        <v>156105128</v>
      </c>
      <c r="C601" s="1" t="s">
        <v>16</v>
      </c>
      <c r="D601" s="16">
        <v>2.2930907363969966E-2</v>
      </c>
      <c r="E601" s="17">
        <v>782</v>
      </c>
      <c r="F601" s="16">
        <f t="shared" si="18"/>
        <v>9.0509259259259258E-3</v>
      </c>
      <c r="G601" s="18">
        <v>1.4999999999999999E-2</v>
      </c>
      <c r="H601" s="19">
        <f t="shared" si="19"/>
        <v>11.73</v>
      </c>
    </row>
    <row r="602" spans="1:8" x14ac:dyDescent="0.25">
      <c r="A602" s="14">
        <v>43807</v>
      </c>
      <c r="B602" s="15">
        <v>154974869</v>
      </c>
      <c r="C602" s="1" t="s">
        <v>28</v>
      </c>
      <c r="D602" s="16">
        <v>0.37157276512354098</v>
      </c>
      <c r="E602" s="17">
        <v>922</v>
      </c>
      <c r="F602" s="16">
        <f t="shared" si="18"/>
        <v>1.0671296296296297E-2</v>
      </c>
      <c r="G602" s="18">
        <v>3.7999999999999999E-2</v>
      </c>
      <c r="H602" s="19">
        <f t="shared" si="19"/>
        <v>35.036000000000001</v>
      </c>
    </row>
    <row r="603" spans="1:8" x14ac:dyDescent="0.25">
      <c r="A603" s="14">
        <v>43829</v>
      </c>
      <c r="B603" s="15">
        <v>156120965</v>
      </c>
      <c r="C603" s="1" t="s">
        <v>28</v>
      </c>
      <c r="D603" s="16">
        <v>0.81226012289437377</v>
      </c>
      <c r="E603" s="17">
        <v>940</v>
      </c>
      <c r="F603" s="16">
        <f t="shared" si="18"/>
        <v>1.087962962962963E-2</v>
      </c>
      <c r="G603" s="18">
        <v>2.5000000000000001E-2</v>
      </c>
      <c r="H603" s="19">
        <f t="shared" si="19"/>
        <v>23.5</v>
      </c>
    </row>
    <row r="604" spans="1:8" x14ac:dyDescent="0.25">
      <c r="A604" s="14">
        <v>43802</v>
      </c>
      <c r="B604" s="15">
        <v>154389830</v>
      </c>
      <c r="C604" s="1" t="s">
        <v>28</v>
      </c>
      <c r="D604" s="16">
        <v>0.19193838873284341</v>
      </c>
      <c r="E604" s="17">
        <v>308</v>
      </c>
      <c r="F604" s="16">
        <f t="shared" si="18"/>
        <v>3.5648148148148149E-3</v>
      </c>
      <c r="G604" s="18">
        <v>1.4999999999999999E-2</v>
      </c>
      <c r="H604" s="19">
        <f t="shared" si="19"/>
        <v>4.62</v>
      </c>
    </row>
    <row r="605" spans="1:8" x14ac:dyDescent="0.25">
      <c r="A605" s="14">
        <v>43822</v>
      </c>
      <c r="B605" s="15">
        <v>156770806</v>
      </c>
      <c r="C605" s="1" t="s">
        <v>16</v>
      </c>
      <c r="D605" s="16">
        <v>0.49404552895977139</v>
      </c>
      <c r="E605" s="17">
        <v>116</v>
      </c>
      <c r="F605" s="16">
        <f t="shared" si="18"/>
        <v>1.3425925925925925E-3</v>
      </c>
      <c r="G605" s="18">
        <v>3.7999999999999999E-2</v>
      </c>
      <c r="H605" s="19">
        <f t="shared" si="19"/>
        <v>4.4079999999999995</v>
      </c>
    </row>
    <row r="606" spans="1:8" x14ac:dyDescent="0.25">
      <c r="A606" s="14">
        <v>43821</v>
      </c>
      <c r="B606" s="15">
        <v>155936941</v>
      </c>
      <c r="C606" s="1" t="s">
        <v>28</v>
      </c>
      <c r="D606" s="16">
        <v>0.19057250213569987</v>
      </c>
      <c r="E606" s="17">
        <v>173</v>
      </c>
      <c r="F606" s="16">
        <f t="shared" si="18"/>
        <v>2.0023148148148148E-3</v>
      </c>
      <c r="G606" s="18">
        <v>1.4999999999999999E-2</v>
      </c>
      <c r="H606" s="19">
        <f t="shared" si="19"/>
        <v>2.5949999999999998</v>
      </c>
    </row>
    <row r="607" spans="1:8" x14ac:dyDescent="0.25">
      <c r="A607" s="14">
        <v>43802</v>
      </c>
      <c r="B607" s="15">
        <v>155812577</v>
      </c>
      <c r="C607" s="1" t="s">
        <v>16</v>
      </c>
      <c r="D607" s="16">
        <v>0.83359050001499135</v>
      </c>
      <c r="E607" s="17">
        <v>928</v>
      </c>
      <c r="F607" s="16">
        <f t="shared" si="18"/>
        <v>1.074074074074074E-2</v>
      </c>
      <c r="G607" s="18">
        <v>2.5000000000000001E-2</v>
      </c>
      <c r="H607" s="19">
        <f t="shared" si="19"/>
        <v>23.200000000000003</v>
      </c>
    </row>
    <row r="608" spans="1:8" x14ac:dyDescent="0.25">
      <c r="A608" s="14">
        <v>43821</v>
      </c>
      <c r="B608" s="15">
        <v>155936941</v>
      </c>
      <c r="C608" s="1" t="s">
        <v>28</v>
      </c>
      <c r="D608" s="16">
        <v>0.12591103478100973</v>
      </c>
      <c r="E608" s="17">
        <v>664</v>
      </c>
      <c r="F608" s="16">
        <f t="shared" si="18"/>
        <v>7.6851851851851855E-3</v>
      </c>
      <c r="G608" s="18">
        <v>1.4999999999999999E-2</v>
      </c>
      <c r="H608" s="19">
        <f t="shared" si="19"/>
        <v>9.9599999999999991</v>
      </c>
    </row>
    <row r="609" spans="1:8" x14ac:dyDescent="0.25">
      <c r="A609" s="14">
        <v>43822</v>
      </c>
      <c r="B609" s="15">
        <v>156162878</v>
      </c>
      <c r="C609" s="1" t="s">
        <v>16</v>
      </c>
      <c r="D609" s="16">
        <v>9.8432144380820041E-3</v>
      </c>
      <c r="E609" s="17">
        <v>459</v>
      </c>
      <c r="F609" s="16">
        <f t="shared" si="18"/>
        <v>5.3125000000000004E-3</v>
      </c>
      <c r="G609" s="18">
        <v>1.4999999999999999E-2</v>
      </c>
      <c r="H609" s="19">
        <f t="shared" si="19"/>
        <v>6.8849999999999998</v>
      </c>
    </row>
    <row r="610" spans="1:8" x14ac:dyDescent="0.25">
      <c r="A610" s="14">
        <v>43800</v>
      </c>
      <c r="B610" s="15">
        <v>155073092</v>
      </c>
      <c r="C610" s="1" t="s">
        <v>28</v>
      </c>
      <c r="D610" s="16">
        <v>0.11788084644690111</v>
      </c>
      <c r="E610" s="17">
        <v>224</v>
      </c>
      <c r="F610" s="16">
        <f t="shared" si="18"/>
        <v>2.5925925925925925E-3</v>
      </c>
      <c r="G610" s="18">
        <v>1.4999999999999999E-2</v>
      </c>
      <c r="H610" s="19">
        <f t="shared" si="19"/>
        <v>3.36</v>
      </c>
    </row>
    <row r="611" spans="1:8" x14ac:dyDescent="0.25">
      <c r="A611" s="14">
        <v>43800</v>
      </c>
      <c r="B611" s="15">
        <v>156581422</v>
      </c>
      <c r="C611" s="1" t="s">
        <v>16</v>
      </c>
      <c r="D611" s="16">
        <v>0.36214822527120016</v>
      </c>
      <c r="E611" s="17">
        <v>973</v>
      </c>
      <c r="F611" s="16">
        <f t="shared" si="18"/>
        <v>1.1261574074074075E-2</v>
      </c>
      <c r="G611" s="18">
        <v>3.7999999999999999E-2</v>
      </c>
      <c r="H611" s="19">
        <f t="shared" si="19"/>
        <v>36.973999999999997</v>
      </c>
    </row>
    <row r="612" spans="1:8" x14ac:dyDescent="0.25">
      <c r="A612" s="14">
        <v>43818</v>
      </c>
      <c r="B612" s="15">
        <v>155856450</v>
      </c>
      <c r="C612" s="1" t="s">
        <v>28</v>
      </c>
      <c r="D612" s="16">
        <v>0.68363036658356657</v>
      </c>
      <c r="E612" s="17">
        <v>803</v>
      </c>
      <c r="F612" s="16">
        <f t="shared" si="18"/>
        <v>9.2939814814814812E-3</v>
      </c>
      <c r="G612" s="18">
        <v>2.5000000000000001E-2</v>
      </c>
      <c r="H612" s="19">
        <f t="shared" si="19"/>
        <v>20.075000000000003</v>
      </c>
    </row>
    <row r="613" spans="1:8" x14ac:dyDescent="0.25">
      <c r="A613" s="14">
        <v>43803</v>
      </c>
      <c r="B613" s="15">
        <v>155115739</v>
      </c>
      <c r="C613" s="1" t="s">
        <v>28</v>
      </c>
      <c r="D613" s="16">
        <v>0.92037202363846882</v>
      </c>
      <c r="E613" s="17">
        <v>224</v>
      </c>
      <c r="F613" s="16">
        <f t="shared" si="18"/>
        <v>2.5925925925925925E-3</v>
      </c>
      <c r="G613" s="18">
        <v>2.5000000000000001E-2</v>
      </c>
      <c r="H613" s="19">
        <f t="shared" si="19"/>
        <v>5.6000000000000005</v>
      </c>
    </row>
    <row r="614" spans="1:8" x14ac:dyDescent="0.25">
      <c r="A614" s="14">
        <v>43828</v>
      </c>
      <c r="B614" s="15">
        <v>154728626</v>
      </c>
      <c r="C614" s="1" t="s">
        <v>28</v>
      </c>
      <c r="D614" s="16">
        <v>0.30028609482644453</v>
      </c>
      <c r="E614" s="17">
        <v>665</v>
      </c>
      <c r="F614" s="16">
        <f t="shared" si="18"/>
        <v>7.6967592592592591E-3</v>
      </c>
      <c r="G614" s="18">
        <v>1.4999999999999999E-2</v>
      </c>
      <c r="H614" s="19">
        <f t="shared" si="19"/>
        <v>9.9749999999999996</v>
      </c>
    </row>
    <row r="615" spans="1:8" x14ac:dyDescent="0.25">
      <c r="A615" s="14">
        <v>43808</v>
      </c>
      <c r="B615" s="15">
        <v>155072479</v>
      </c>
      <c r="C615" s="1" t="s">
        <v>16</v>
      </c>
      <c r="D615" s="16">
        <v>0.56243214352887483</v>
      </c>
      <c r="E615" s="17">
        <v>427</v>
      </c>
      <c r="F615" s="16">
        <f t="shared" si="18"/>
        <v>4.9421296296296297E-3</v>
      </c>
      <c r="G615" s="18">
        <v>3.7999999999999999E-2</v>
      </c>
      <c r="H615" s="19">
        <f t="shared" si="19"/>
        <v>16.225999999999999</v>
      </c>
    </row>
    <row r="616" spans="1:8" x14ac:dyDescent="0.25">
      <c r="A616" s="14">
        <v>43822</v>
      </c>
      <c r="B616" s="15">
        <v>154248012</v>
      </c>
      <c r="C616" s="1" t="s">
        <v>12</v>
      </c>
      <c r="D616" s="16">
        <v>0.63348977866134693</v>
      </c>
      <c r="E616" s="17">
        <v>862</v>
      </c>
      <c r="F616" s="16">
        <f t="shared" si="18"/>
        <v>9.9768518518518513E-3</v>
      </c>
      <c r="G616" s="18">
        <v>2.5000000000000001E-2</v>
      </c>
      <c r="H616" s="19">
        <f t="shared" si="19"/>
        <v>21.55</v>
      </c>
    </row>
    <row r="617" spans="1:8" x14ac:dyDescent="0.25">
      <c r="A617" s="14">
        <v>43809</v>
      </c>
      <c r="B617" s="15">
        <v>154701644</v>
      </c>
      <c r="C617" s="1" t="s">
        <v>16</v>
      </c>
      <c r="D617" s="16">
        <v>0.9115090188047944</v>
      </c>
      <c r="E617" s="17">
        <v>810</v>
      </c>
      <c r="F617" s="16">
        <f t="shared" si="18"/>
        <v>9.3749999999999997E-3</v>
      </c>
      <c r="G617" s="18">
        <v>2.5000000000000001E-2</v>
      </c>
      <c r="H617" s="19">
        <f t="shared" si="19"/>
        <v>20.25</v>
      </c>
    </row>
    <row r="618" spans="1:8" x14ac:dyDescent="0.25">
      <c r="A618" s="14">
        <v>43802</v>
      </c>
      <c r="B618" s="15">
        <v>156278061</v>
      </c>
      <c r="C618" s="1" t="s">
        <v>16</v>
      </c>
      <c r="D618" s="16">
        <v>0.97869917791117766</v>
      </c>
      <c r="E618" s="17">
        <v>198</v>
      </c>
      <c r="F618" s="16">
        <f t="shared" si="18"/>
        <v>2.2916666666666667E-3</v>
      </c>
      <c r="G618" s="18">
        <v>2.5000000000000001E-2</v>
      </c>
      <c r="H618" s="19">
        <f t="shared" si="19"/>
        <v>4.95</v>
      </c>
    </row>
    <row r="619" spans="1:8" x14ac:dyDescent="0.25">
      <c r="A619" s="14">
        <v>43826</v>
      </c>
      <c r="B619" s="15">
        <v>155371825</v>
      </c>
      <c r="C619" s="1" t="s">
        <v>28</v>
      </c>
      <c r="D619" s="16">
        <v>0.13424229842873703</v>
      </c>
      <c r="E619" s="17">
        <v>602</v>
      </c>
      <c r="F619" s="16">
        <f t="shared" si="18"/>
        <v>6.9675925925925929E-3</v>
      </c>
      <c r="G619" s="18">
        <v>1.4999999999999999E-2</v>
      </c>
      <c r="H619" s="19">
        <f t="shared" si="19"/>
        <v>9.0299999999999994</v>
      </c>
    </row>
    <row r="620" spans="1:8" x14ac:dyDescent="0.25">
      <c r="A620" s="14">
        <v>43815</v>
      </c>
      <c r="B620" s="15">
        <v>154547414</v>
      </c>
      <c r="C620" s="1" t="s">
        <v>16</v>
      </c>
      <c r="D620" s="16">
        <v>0.15753954501063083</v>
      </c>
      <c r="E620" s="17">
        <v>422</v>
      </c>
      <c r="F620" s="16">
        <f t="shared" si="18"/>
        <v>4.8842592592592592E-3</v>
      </c>
      <c r="G620" s="18">
        <v>1.4999999999999999E-2</v>
      </c>
      <c r="H620" s="19">
        <f t="shared" si="19"/>
        <v>6.33</v>
      </c>
    </row>
    <row r="621" spans="1:8" x14ac:dyDescent="0.25">
      <c r="A621" s="14">
        <v>43821</v>
      </c>
      <c r="B621" s="15">
        <v>155621192</v>
      </c>
      <c r="C621" s="1" t="s">
        <v>16</v>
      </c>
      <c r="D621" s="16">
        <v>0.40566962662520356</v>
      </c>
      <c r="E621" s="17">
        <v>386</v>
      </c>
      <c r="F621" s="16">
        <f t="shared" si="18"/>
        <v>4.4675925925925924E-3</v>
      </c>
      <c r="G621" s="18">
        <v>3.7999999999999999E-2</v>
      </c>
      <c r="H621" s="19">
        <f t="shared" si="19"/>
        <v>14.667999999999999</v>
      </c>
    </row>
    <row r="622" spans="1:8" x14ac:dyDescent="0.25">
      <c r="A622" s="14">
        <v>43810</v>
      </c>
      <c r="B622" s="15">
        <v>154906945</v>
      </c>
      <c r="C622" s="1" t="s">
        <v>16</v>
      </c>
      <c r="D622" s="16">
        <v>7.8494466398509322E-2</v>
      </c>
      <c r="E622" s="17">
        <v>339</v>
      </c>
      <c r="F622" s="16">
        <f t="shared" si="18"/>
        <v>3.9236111111111112E-3</v>
      </c>
      <c r="G622" s="18">
        <v>1.4999999999999999E-2</v>
      </c>
      <c r="H622" s="19">
        <f t="shared" si="19"/>
        <v>5.085</v>
      </c>
    </row>
    <row r="623" spans="1:8" x14ac:dyDescent="0.25">
      <c r="A623" s="14">
        <v>43805</v>
      </c>
      <c r="B623" s="15">
        <v>156681533</v>
      </c>
      <c r="C623" s="1" t="s">
        <v>12</v>
      </c>
      <c r="D623" s="16">
        <v>0.24158391546363911</v>
      </c>
      <c r="E623" s="17">
        <v>574</v>
      </c>
      <c r="F623" s="16">
        <f t="shared" si="18"/>
        <v>6.6435185185185182E-3</v>
      </c>
      <c r="G623" s="18">
        <v>1.4999999999999999E-2</v>
      </c>
      <c r="H623" s="19">
        <f t="shared" si="19"/>
        <v>8.61</v>
      </c>
    </row>
    <row r="624" spans="1:8" x14ac:dyDescent="0.25">
      <c r="A624" s="14">
        <v>43822</v>
      </c>
      <c r="B624" s="15">
        <v>156162878</v>
      </c>
      <c r="C624" s="1" t="s">
        <v>16</v>
      </c>
      <c r="D624" s="16">
        <v>0.86593996190476996</v>
      </c>
      <c r="E624" s="17">
        <v>910</v>
      </c>
      <c r="F624" s="16">
        <f t="shared" si="18"/>
        <v>1.0532407407407407E-2</v>
      </c>
      <c r="G624" s="18">
        <v>2.5000000000000001E-2</v>
      </c>
      <c r="H624" s="19">
        <f t="shared" si="19"/>
        <v>22.75</v>
      </c>
    </row>
    <row r="625" spans="1:8" x14ac:dyDescent="0.25">
      <c r="A625" s="14">
        <v>43804</v>
      </c>
      <c r="B625" s="15">
        <v>155936941</v>
      </c>
      <c r="C625" s="1" t="s">
        <v>28</v>
      </c>
      <c r="D625" s="16">
        <v>0.99971298296585553</v>
      </c>
      <c r="E625" s="17">
        <v>869</v>
      </c>
      <c r="F625" s="16">
        <f t="shared" si="18"/>
        <v>1.005787037037037E-2</v>
      </c>
      <c r="G625" s="18">
        <v>2.5000000000000001E-2</v>
      </c>
      <c r="H625" s="19">
        <f t="shared" si="19"/>
        <v>21.725000000000001</v>
      </c>
    </row>
    <row r="626" spans="1:8" x14ac:dyDescent="0.25">
      <c r="A626" s="14">
        <v>43806</v>
      </c>
      <c r="B626" s="15">
        <v>154305381</v>
      </c>
      <c r="C626" s="1" t="s">
        <v>12</v>
      </c>
      <c r="D626" s="16">
        <v>0.50615279072044617</v>
      </c>
      <c r="E626" s="17">
        <v>793</v>
      </c>
      <c r="F626" s="16">
        <f t="shared" si="18"/>
        <v>9.1782407407407403E-3</v>
      </c>
      <c r="G626" s="18">
        <v>3.7999999999999999E-2</v>
      </c>
      <c r="H626" s="19">
        <f t="shared" si="19"/>
        <v>30.134</v>
      </c>
    </row>
    <row r="627" spans="1:8" x14ac:dyDescent="0.25">
      <c r="A627" s="14">
        <v>43811</v>
      </c>
      <c r="B627" s="15">
        <v>154002328</v>
      </c>
      <c r="C627" s="1" t="s">
        <v>12</v>
      </c>
      <c r="D627" s="16">
        <v>0.10717966581666294</v>
      </c>
      <c r="E627" s="17">
        <v>772</v>
      </c>
      <c r="F627" s="16">
        <f t="shared" si="18"/>
        <v>8.9351851851851849E-3</v>
      </c>
      <c r="G627" s="18">
        <v>1.4999999999999999E-2</v>
      </c>
      <c r="H627" s="19">
        <f t="shared" si="19"/>
        <v>11.58</v>
      </c>
    </row>
    <row r="628" spans="1:8" x14ac:dyDescent="0.25">
      <c r="A628" s="14">
        <v>43823</v>
      </c>
      <c r="B628" s="15">
        <v>154249377</v>
      </c>
      <c r="C628" s="1" t="s">
        <v>16</v>
      </c>
      <c r="D628" s="16">
        <v>0.7463529430319229</v>
      </c>
      <c r="E628" s="17">
        <v>729</v>
      </c>
      <c r="F628" s="16">
        <f t="shared" si="18"/>
        <v>8.4375000000000006E-3</v>
      </c>
      <c r="G628" s="18">
        <v>2.5000000000000001E-2</v>
      </c>
      <c r="H628" s="19">
        <f t="shared" si="19"/>
        <v>18.225000000000001</v>
      </c>
    </row>
    <row r="629" spans="1:8" x14ac:dyDescent="0.25">
      <c r="A629" s="14">
        <v>43806</v>
      </c>
      <c r="B629" s="15">
        <v>156652168</v>
      </c>
      <c r="C629" s="1" t="s">
        <v>28</v>
      </c>
      <c r="D629" s="16">
        <v>0.71239352435488856</v>
      </c>
      <c r="E629" s="17">
        <v>937</v>
      </c>
      <c r="F629" s="16">
        <f t="shared" si="18"/>
        <v>1.0844907407407407E-2</v>
      </c>
      <c r="G629" s="18">
        <v>2.5000000000000001E-2</v>
      </c>
      <c r="H629" s="19">
        <f t="shared" si="19"/>
        <v>23.425000000000001</v>
      </c>
    </row>
    <row r="630" spans="1:8" x14ac:dyDescent="0.25">
      <c r="A630" s="14">
        <v>43826</v>
      </c>
      <c r="B630" s="15">
        <v>156800410</v>
      </c>
      <c r="C630" s="1" t="s">
        <v>16</v>
      </c>
      <c r="D630" s="16">
        <v>0.8317661290002285</v>
      </c>
      <c r="E630" s="17">
        <v>846</v>
      </c>
      <c r="F630" s="16">
        <f t="shared" si="18"/>
        <v>9.7916666666666673E-3</v>
      </c>
      <c r="G630" s="18">
        <v>2.5000000000000001E-2</v>
      </c>
      <c r="H630" s="19">
        <f t="shared" si="19"/>
        <v>21.150000000000002</v>
      </c>
    </row>
    <row r="631" spans="1:8" x14ac:dyDescent="0.25">
      <c r="A631" s="14">
        <v>43827</v>
      </c>
      <c r="B631" s="15">
        <v>156290879</v>
      </c>
      <c r="C631" s="1" t="s">
        <v>28</v>
      </c>
      <c r="D631" s="16">
        <v>2.4696495464744173E-2</v>
      </c>
      <c r="E631" s="17">
        <v>538</v>
      </c>
      <c r="F631" s="16">
        <f t="shared" si="18"/>
        <v>6.2268518518518515E-3</v>
      </c>
      <c r="G631" s="18">
        <v>1.4999999999999999E-2</v>
      </c>
      <c r="H631" s="19">
        <f t="shared" si="19"/>
        <v>8.07</v>
      </c>
    </row>
    <row r="632" spans="1:8" x14ac:dyDescent="0.25">
      <c r="A632" s="14">
        <v>43814</v>
      </c>
      <c r="B632" s="15">
        <v>154034901</v>
      </c>
      <c r="C632" s="1" t="s">
        <v>12</v>
      </c>
      <c r="D632" s="16">
        <v>0.12031805336820833</v>
      </c>
      <c r="E632" s="17">
        <v>838</v>
      </c>
      <c r="F632" s="16">
        <f t="shared" si="18"/>
        <v>9.6990740740740735E-3</v>
      </c>
      <c r="G632" s="18">
        <v>1.4999999999999999E-2</v>
      </c>
      <c r="H632" s="19">
        <f t="shared" si="19"/>
        <v>12.57</v>
      </c>
    </row>
    <row r="633" spans="1:8" x14ac:dyDescent="0.25">
      <c r="A633" s="14">
        <v>43808</v>
      </c>
      <c r="B633" s="15">
        <v>155389929</v>
      </c>
      <c r="C633" s="1" t="s">
        <v>12</v>
      </c>
      <c r="D633" s="16">
        <v>0.38211500387916753</v>
      </c>
      <c r="E633" s="17">
        <v>692</v>
      </c>
      <c r="F633" s="16">
        <f t="shared" si="18"/>
        <v>8.0092592592592594E-3</v>
      </c>
      <c r="G633" s="18">
        <v>3.7999999999999999E-2</v>
      </c>
      <c r="H633" s="19">
        <f t="shared" si="19"/>
        <v>26.295999999999999</v>
      </c>
    </row>
    <row r="634" spans="1:8" x14ac:dyDescent="0.25">
      <c r="A634" s="14">
        <v>43820</v>
      </c>
      <c r="B634" s="15">
        <v>155599276</v>
      </c>
      <c r="C634" s="1" t="s">
        <v>16</v>
      </c>
      <c r="D634" s="16">
        <v>0.78473815850663953</v>
      </c>
      <c r="E634" s="17">
        <v>966</v>
      </c>
      <c r="F634" s="16">
        <f t="shared" si="18"/>
        <v>1.1180555555555555E-2</v>
      </c>
      <c r="G634" s="18">
        <v>2.5000000000000001E-2</v>
      </c>
      <c r="H634" s="19">
        <f t="shared" si="19"/>
        <v>24.150000000000002</v>
      </c>
    </row>
    <row r="635" spans="1:8" x14ac:dyDescent="0.25">
      <c r="A635" s="14">
        <v>43823</v>
      </c>
      <c r="B635" s="15">
        <v>154249377</v>
      </c>
      <c r="C635" s="1" t="s">
        <v>16</v>
      </c>
      <c r="D635" s="16">
        <v>0.17570387637009333</v>
      </c>
      <c r="E635" s="17">
        <v>520</v>
      </c>
      <c r="F635" s="16">
        <f t="shared" si="18"/>
        <v>6.0185185185185185E-3</v>
      </c>
      <c r="G635" s="18">
        <v>1.4999999999999999E-2</v>
      </c>
      <c r="H635" s="19">
        <f t="shared" si="19"/>
        <v>7.8</v>
      </c>
    </row>
    <row r="636" spans="1:8" x14ac:dyDescent="0.25">
      <c r="A636" s="14">
        <v>43829</v>
      </c>
      <c r="B636" s="15">
        <v>155576710</v>
      </c>
      <c r="C636" s="1" t="s">
        <v>12</v>
      </c>
      <c r="D636" s="16">
        <v>0.38354279420226545</v>
      </c>
      <c r="E636" s="17">
        <v>524</v>
      </c>
      <c r="F636" s="16">
        <f t="shared" si="18"/>
        <v>6.0648148148148145E-3</v>
      </c>
      <c r="G636" s="18">
        <v>3.7999999999999999E-2</v>
      </c>
      <c r="H636" s="19">
        <f t="shared" si="19"/>
        <v>19.911999999999999</v>
      </c>
    </row>
    <row r="637" spans="1:8" x14ac:dyDescent="0.25">
      <c r="A637" s="14">
        <v>43829</v>
      </c>
      <c r="B637" s="15">
        <v>156038733</v>
      </c>
      <c r="C637" s="1" t="s">
        <v>12</v>
      </c>
      <c r="D637" s="16">
        <v>0.8751096004859471</v>
      </c>
      <c r="E637" s="17">
        <v>855</v>
      </c>
      <c r="F637" s="16">
        <f t="shared" si="18"/>
        <v>9.8958333333333329E-3</v>
      </c>
      <c r="G637" s="18">
        <v>2.5000000000000001E-2</v>
      </c>
      <c r="H637" s="19">
        <f t="shared" si="19"/>
        <v>21.375</v>
      </c>
    </row>
    <row r="638" spans="1:8" x14ac:dyDescent="0.25">
      <c r="A638" s="14">
        <v>43811</v>
      </c>
      <c r="B638" s="15">
        <v>154248012</v>
      </c>
      <c r="C638" s="1" t="s">
        <v>12</v>
      </c>
      <c r="D638" s="16">
        <v>0.17203523005223853</v>
      </c>
      <c r="E638" s="17">
        <v>901</v>
      </c>
      <c r="F638" s="16">
        <f t="shared" si="18"/>
        <v>1.0428240740740741E-2</v>
      </c>
      <c r="G638" s="18">
        <v>1.4999999999999999E-2</v>
      </c>
      <c r="H638" s="19">
        <f t="shared" si="19"/>
        <v>13.514999999999999</v>
      </c>
    </row>
    <row r="639" spans="1:8" x14ac:dyDescent="0.25">
      <c r="A639" s="14">
        <v>43801</v>
      </c>
      <c r="B639" s="15">
        <v>154876620</v>
      </c>
      <c r="C639" s="1" t="s">
        <v>12</v>
      </c>
      <c r="D639" s="16">
        <v>0.76760493126686868</v>
      </c>
      <c r="E639" s="17">
        <v>428</v>
      </c>
      <c r="F639" s="16">
        <f t="shared" si="18"/>
        <v>4.9537037037037041E-3</v>
      </c>
      <c r="G639" s="18">
        <v>2.5000000000000001E-2</v>
      </c>
      <c r="H639" s="19">
        <f t="shared" si="19"/>
        <v>10.700000000000001</v>
      </c>
    </row>
    <row r="640" spans="1:8" x14ac:dyDescent="0.25">
      <c r="A640" s="14">
        <v>43801</v>
      </c>
      <c r="B640" s="15">
        <v>154820320</v>
      </c>
      <c r="C640" s="1" t="s">
        <v>12</v>
      </c>
      <c r="D640" s="16">
        <v>0.38288864431029423</v>
      </c>
      <c r="E640" s="17">
        <v>221</v>
      </c>
      <c r="F640" s="16">
        <f t="shared" si="18"/>
        <v>2.5578703703703705E-3</v>
      </c>
      <c r="G640" s="18">
        <v>3.7999999999999999E-2</v>
      </c>
      <c r="H640" s="19">
        <f t="shared" si="19"/>
        <v>8.3979999999999997</v>
      </c>
    </row>
    <row r="641" spans="1:8" x14ac:dyDescent="0.25">
      <c r="A641" s="14">
        <v>43823</v>
      </c>
      <c r="B641" s="15">
        <v>155788026</v>
      </c>
      <c r="C641" s="1" t="s">
        <v>12</v>
      </c>
      <c r="D641" s="16">
        <v>0.74799665166073126</v>
      </c>
      <c r="E641" s="17">
        <v>262</v>
      </c>
      <c r="F641" s="16">
        <f t="shared" si="18"/>
        <v>3.0324074074074073E-3</v>
      </c>
      <c r="G641" s="18">
        <v>2.5000000000000001E-2</v>
      </c>
      <c r="H641" s="19">
        <f t="shared" si="19"/>
        <v>6.5500000000000007</v>
      </c>
    </row>
    <row r="642" spans="1:8" x14ac:dyDescent="0.25">
      <c r="A642" s="14">
        <v>43823</v>
      </c>
      <c r="B642" s="15">
        <v>155788026</v>
      </c>
      <c r="C642" s="1" t="s">
        <v>12</v>
      </c>
      <c r="D642" s="16">
        <v>0.63375813739203612</v>
      </c>
      <c r="E642" s="17">
        <v>352</v>
      </c>
      <c r="F642" s="16">
        <f t="shared" ref="F642:F705" si="20">E642/86400</f>
        <v>4.0740740740740737E-3</v>
      </c>
      <c r="G642" s="18">
        <v>2.5000000000000001E-2</v>
      </c>
      <c r="H642" s="19">
        <f t="shared" ref="H642:H705" si="21">E642*G642</f>
        <v>8.8000000000000007</v>
      </c>
    </row>
    <row r="643" spans="1:8" x14ac:dyDescent="0.25">
      <c r="A643" s="14">
        <v>43805</v>
      </c>
      <c r="B643" s="15">
        <v>154102267</v>
      </c>
      <c r="C643" s="1" t="s">
        <v>28</v>
      </c>
      <c r="D643" s="16">
        <v>1.789721966048885E-2</v>
      </c>
      <c r="E643" s="17">
        <v>623</v>
      </c>
      <c r="F643" s="16">
        <f t="shared" si="20"/>
        <v>7.2106481481481483E-3</v>
      </c>
      <c r="G643" s="18">
        <v>1.4999999999999999E-2</v>
      </c>
      <c r="H643" s="19">
        <f t="shared" si="21"/>
        <v>9.3449999999999989</v>
      </c>
    </row>
    <row r="644" spans="1:8" x14ac:dyDescent="0.25">
      <c r="A644" s="14">
        <v>43823</v>
      </c>
      <c r="B644" s="15">
        <v>156066871</v>
      </c>
      <c r="C644" s="1" t="s">
        <v>28</v>
      </c>
      <c r="D644" s="16">
        <v>0.33647609386962307</v>
      </c>
      <c r="E644" s="17">
        <v>554</v>
      </c>
      <c r="F644" s="16">
        <f t="shared" si="20"/>
        <v>6.4120370370370373E-3</v>
      </c>
      <c r="G644" s="18">
        <v>3.7999999999999999E-2</v>
      </c>
      <c r="H644" s="19">
        <f t="shared" si="21"/>
        <v>21.052</v>
      </c>
    </row>
    <row r="645" spans="1:8" x14ac:dyDescent="0.25">
      <c r="A645" s="14">
        <v>43824</v>
      </c>
      <c r="B645" s="15">
        <v>156120965</v>
      </c>
      <c r="C645" s="1" t="s">
        <v>28</v>
      </c>
      <c r="D645" s="16">
        <v>0.40804952747088719</v>
      </c>
      <c r="E645" s="17">
        <v>767</v>
      </c>
      <c r="F645" s="16">
        <f t="shared" si="20"/>
        <v>8.8773148148148153E-3</v>
      </c>
      <c r="G645" s="18">
        <v>3.7999999999999999E-2</v>
      </c>
      <c r="H645" s="19">
        <f t="shared" si="21"/>
        <v>29.146000000000001</v>
      </c>
    </row>
    <row r="646" spans="1:8" x14ac:dyDescent="0.25">
      <c r="A646" s="14">
        <v>43819</v>
      </c>
      <c r="B646" s="15">
        <v>155073092</v>
      </c>
      <c r="C646" s="1" t="s">
        <v>28</v>
      </c>
      <c r="D646" s="16">
        <v>0.66070346707024408</v>
      </c>
      <c r="E646" s="17">
        <v>189</v>
      </c>
      <c r="F646" s="16">
        <f t="shared" si="20"/>
        <v>2.1875000000000002E-3</v>
      </c>
      <c r="G646" s="18">
        <v>2.5000000000000001E-2</v>
      </c>
      <c r="H646" s="19">
        <f t="shared" si="21"/>
        <v>4.7250000000000005</v>
      </c>
    </row>
    <row r="647" spans="1:8" x14ac:dyDescent="0.25">
      <c r="A647" s="14">
        <v>43822</v>
      </c>
      <c r="B647" s="15">
        <v>155371026</v>
      </c>
      <c r="C647" s="1" t="s">
        <v>12</v>
      </c>
      <c r="D647" s="16">
        <v>0.35356648964319315</v>
      </c>
      <c r="E647" s="17">
        <v>188</v>
      </c>
      <c r="F647" s="16">
        <f t="shared" si="20"/>
        <v>2.1759259259259258E-3</v>
      </c>
      <c r="G647" s="18">
        <v>3.7999999999999999E-2</v>
      </c>
      <c r="H647" s="19">
        <f t="shared" si="21"/>
        <v>7.1440000000000001</v>
      </c>
    </row>
    <row r="648" spans="1:8" x14ac:dyDescent="0.25">
      <c r="A648" s="14">
        <v>43828</v>
      </c>
      <c r="B648" s="15">
        <v>156601441</v>
      </c>
      <c r="C648" s="1" t="s">
        <v>28</v>
      </c>
      <c r="D648" s="16">
        <v>0.43738863909867165</v>
      </c>
      <c r="E648" s="17">
        <v>217</v>
      </c>
      <c r="F648" s="16">
        <f t="shared" si="20"/>
        <v>2.5115740740740741E-3</v>
      </c>
      <c r="G648" s="18">
        <v>3.7999999999999999E-2</v>
      </c>
      <c r="H648" s="19">
        <f t="shared" si="21"/>
        <v>8.2460000000000004</v>
      </c>
    </row>
    <row r="649" spans="1:8" x14ac:dyDescent="0.25">
      <c r="A649" s="14">
        <v>43823</v>
      </c>
      <c r="B649" s="15">
        <v>156066871</v>
      </c>
      <c r="C649" s="1" t="s">
        <v>28</v>
      </c>
      <c r="D649" s="16">
        <v>0.80411685253972676</v>
      </c>
      <c r="E649" s="17">
        <v>973</v>
      </c>
      <c r="F649" s="16">
        <f t="shared" si="20"/>
        <v>1.1261574074074075E-2</v>
      </c>
      <c r="G649" s="18">
        <v>2.5000000000000001E-2</v>
      </c>
      <c r="H649" s="19">
        <f t="shared" si="21"/>
        <v>24.325000000000003</v>
      </c>
    </row>
    <row r="650" spans="1:8" x14ac:dyDescent="0.25">
      <c r="A650" s="14">
        <v>43808</v>
      </c>
      <c r="B650" s="15">
        <v>155189318</v>
      </c>
      <c r="C650" s="1" t="s">
        <v>16</v>
      </c>
      <c r="D650" s="16">
        <v>0.30351467682376432</v>
      </c>
      <c r="E650" s="17">
        <v>537</v>
      </c>
      <c r="F650" s="16">
        <f t="shared" si="20"/>
        <v>6.2152777777777779E-3</v>
      </c>
      <c r="G650" s="18">
        <v>1.4999999999999999E-2</v>
      </c>
      <c r="H650" s="19">
        <f t="shared" si="21"/>
        <v>8.0549999999999997</v>
      </c>
    </row>
    <row r="651" spans="1:8" x14ac:dyDescent="0.25">
      <c r="A651" s="14">
        <v>43823</v>
      </c>
      <c r="B651" s="15">
        <v>156644828</v>
      </c>
      <c r="C651" s="1" t="s">
        <v>16</v>
      </c>
      <c r="D651" s="16">
        <v>0.22947685749126079</v>
      </c>
      <c r="E651" s="17">
        <v>494</v>
      </c>
      <c r="F651" s="16">
        <f t="shared" si="20"/>
        <v>5.7175925925925927E-3</v>
      </c>
      <c r="G651" s="18">
        <v>1.4999999999999999E-2</v>
      </c>
      <c r="H651" s="19">
        <f t="shared" si="21"/>
        <v>7.41</v>
      </c>
    </row>
    <row r="652" spans="1:8" x14ac:dyDescent="0.25">
      <c r="A652" s="14">
        <v>43828</v>
      </c>
      <c r="B652" s="15">
        <v>154729075</v>
      </c>
      <c r="C652" s="1" t="s">
        <v>16</v>
      </c>
      <c r="D652" s="16">
        <v>0.48466124748766626</v>
      </c>
      <c r="E652" s="17">
        <v>985</v>
      </c>
      <c r="F652" s="16">
        <f t="shared" si="20"/>
        <v>1.1400462962962963E-2</v>
      </c>
      <c r="G652" s="18">
        <v>3.7999999999999999E-2</v>
      </c>
      <c r="H652" s="19">
        <f t="shared" si="21"/>
        <v>37.43</v>
      </c>
    </row>
    <row r="653" spans="1:8" x14ac:dyDescent="0.25">
      <c r="A653" s="14">
        <v>43825</v>
      </c>
      <c r="B653" s="15">
        <v>156652168</v>
      </c>
      <c r="C653" s="1" t="s">
        <v>28</v>
      </c>
      <c r="D653" s="16">
        <v>0.78283689515102073</v>
      </c>
      <c r="E653" s="17">
        <v>566</v>
      </c>
      <c r="F653" s="16">
        <f t="shared" si="20"/>
        <v>6.5509259259259262E-3</v>
      </c>
      <c r="G653" s="18">
        <v>2.5000000000000001E-2</v>
      </c>
      <c r="H653" s="19">
        <f t="shared" si="21"/>
        <v>14.15</v>
      </c>
    </row>
    <row r="654" spans="1:8" x14ac:dyDescent="0.25">
      <c r="A654" s="14">
        <v>43804</v>
      </c>
      <c r="B654" s="15">
        <v>155438349</v>
      </c>
      <c r="C654" s="1" t="s">
        <v>16</v>
      </c>
      <c r="D654" s="16">
        <v>0.70666291978328777</v>
      </c>
      <c r="E654" s="17">
        <v>426</v>
      </c>
      <c r="F654" s="16">
        <f t="shared" si="20"/>
        <v>4.9305555555555552E-3</v>
      </c>
      <c r="G654" s="18">
        <v>2.5000000000000001E-2</v>
      </c>
      <c r="H654" s="19">
        <f t="shared" si="21"/>
        <v>10.65</v>
      </c>
    </row>
    <row r="655" spans="1:8" x14ac:dyDescent="0.25">
      <c r="A655" s="14">
        <v>43823</v>
      </c>
      <c r="B655" s="15">
        <v>156644828</v>
      </c>
      <c r="C655" s="1" t="s">
        <v>16</v>
      </c>
      <c r="D655" s="16">
        <v>0.51492267323390328</v>
      </c>
      <c r="E655" s="17">
        <v>836</v>
      </c>
      <c r="F655" s="16">
        <f t="shared" si="20"/>
        <v>9.6759259259259264E-3</v>
      </c>
      <c r="G655" s="18">
        <v>3.7999999999999999E-2</v>
      </c>
      <c r="H655" s="19">
        <f t="shared" si="21"/>
        <v>31.768000000000001</v>
      </c>
    </row>
    <row r="656" spans="1:8" x14ac:dyDescent="0.25">
      <c r="A656" s="14">
        <v>43807</v>
      </c>
      <c r="B656" s="15">
        <v>154034901</v>
      </c>
      <c r="C656" s="1" t="s">
        <v>12</v>
      </c>
      <c r="D656" s="16">
        <v>0.88311419226155241</v>
      </c>
      <c r="E656" s="17">
        <v>252</v>
      </c>
      <c r="F656" s="16">
        <f t="shared" si="20"/>
        <v>2.9166666666666668E-3</v>
      </c>
      <c r="G656" s="18">
        <v>2.5000000000000001E-2</v>
      </c>
      <c r="H656" s="19">
        <f t="shared" si="21"/>
        <v>6.3000000000000007</v>
      </c>
    </row>
    <row r="657" spans="1:8" x14ac:dyDescent="0.25">
      <c r="A657" s="14">
        <v>43817</v>
      </c>
      <c r="B657" s="15">
        <v>154651053</v>
      </c>
      <c r="C657" s="1" t="s">
        <v>28</v>
      </c>
      <c r="D657" s="16">
        <v>0.25577955898211824</v>
      </c>
      <c r="E657" s="17">
        <v>434</v>
      </c>
      <c r="F657" s="16">
        <f t="shared" si="20"/>
        <v>5.0231481481481481E-3</v>
      </c>
      <c r="G657" s="18">
        <v>1.4999999999999999E-2</v>
      </c>
      <c r="H657" s="19">
        <f t="shared" si="21"/>
        <v>6.51</v>
      </c>
    </row>
    <row r="658" spans="1:8" x14ac:dyDescent="0.25">
      <c r="A658" s="14">
        <v>43816</v>
      </c>
      <c r="B658" s="15">
        <v>156681533</v>
      </c>
      <c r="C658" s="1" t="s">
        <v>12</v>
      </c>
      <c r="D658" s="16">
        <v>0.55059557154745997</v>
      </c>
      <c r="E658" s="17">
        <v>491</v>
      </c>
      <c r="F658" s="16">
        <f t="shared" si="20"/>
        <v>5.6828703703703702E-3</v>
      </c>
      <c r="G658" s="18">
        <v>3.7999999999999999E-2</v>
      </c>
      <c r="H658" s="19">
        <f t="shared" si="21"/>
        <v>18.658000000000001</v>
      </c>
    </row>
    <row r="659" spans="1:8" x14ac:dyDescent="0.25">
      <c r="A659" s="14">
        <v>43804</v>
      </c>
      <c r="B659" s="15">
        <v>155295609</v>
      </c>
      <c r="C659" s="1" t="s">
        <v>28</v>
      </c>
      <c r="D659" s="16">
        <v>0.80668439086182075</v>
      </c>
      <c r="E659" s="17">
        <v>630</v>
      </c>
      <c r="F659" s="16">
        <f t="shared" si="20"/>
        <v>7.2916666666666668E-3</v>
      </c>
      <c r="G659" s="18">
        <v>2.5000000000000001E-2</v>
      </c>
      <c r="H659" s="19">
        <f t="shared" si="21"/>
        <v>15.75</v>
      </c>
    </row>
    <row r="660" spans="1:8" x14ac:dyDescent="0.25">
      <c r="A660" s="14">
        <v>43830</v>
      </c>
      <c r="B660" s="15">
        <v>154728626</v>
      </c>
      <c r="C660" s="1" t="s">
        <v>28</v>
      </c>
      <c r="D660" s="16">
        <v>0.6934209283517222</v>
      </c>
      <c r="E660" s="17">
        <v>315</v>
      </c>
      <c r="F660" s="16">
        <f t="shared" si="20"/>
        <v>3.6458333333333334E-3</v>
      </c>
      <c r="G660" s="18">
        <v>2.5000000000000001E-2</v>
      </c>
      <c r="H660" s="19">
        <f t="shared" si="21"/>
        <v>7.875</v>
      </c>
    </row>
    <row r="661" spans="1:8" x14ac:dyDescent="0.25">
      <c r="A661" s="14">
        <v>43813</v>
      </c>
      <c r="B661" s="15">
        <v>155358867</v>
      </c>
      <c r="C661" s="1" t="s">
        <v>12</v>
      </c>
      <c r="D661" s="16">
        <v>0.9715115935369989</v>
      </c>
      <c r="E661" s="17">
        <v>239</v>
      </c>
      <c r="F661" s="16">
        <f t="shared" si="20"/>
        <v>2.7662037037037039E-3</v>
      </c>
      <c r="G661" s="18">
        <v>2.5000000000000001E-2</v>
      </c>
      <c r="H661" s="19">
        <f t="shared" si="21"/>
        <v>5.9750000000000005</v>
      </c>
    </row>
    <row r="662" spans="1:8" x14ac:dyDescent="0.25">
      <c r="A662" s="14">
        <v>43824</v>
      </c>
      <c r="B662" s="15">
        <v>154212953</v>
      </c>
      <c r="C662" s="1" t="s">
        <v>28</v>
      </c>
      <c r="D662" s="16">
        <v>0.61823933328446679</v>
      </c>
      <c r="E662" s="17">
        <v>446</v>
      </c>
      <c r="F662" s="16">
        <f t="shared" si="20"/>
        <v>5.162037037037037E-3</v>
      </c>
      <c r="G662" s="18">
        <v>2.5000000000000001E-2</v>
      </c>
      <c r="H662" s="19">
        <f t="shared" si="21"/>
        <v>11.15</v>
      </c>
    </row>
    <row r="663" spans="1:8" x14ac:dyDescent="0.25">
      <c r="A663" s="14">
        <v>43812</v>
      </c>
      <c r="B663" s="15">
        <v>154248012</v>
      </c>
      <c r="C663" s="1" t="s">
        <v>12</v>
      </c>
      <c r="D663" s="16">
        <v>0.80530394313855092</v>
      </c>
      <c r="E663" s="17">
        <v>458</v>
      </c>
      <c r="F663" s="16">
        <f t="shared" si="20"/>
        <v>5.3009259259259259E-3</v>
      </c>
      <c r="G663" s="18">
        <v>2.5000000000000001E-2</v>
      </c>
      <c r="H663" s="19">
        <f t="shared" si="21"/>
        <v>11.450000000000001</v>
      </c>
    </row>
    <row r="664" spans="1:8" x14ac:dyDescent="0.25">
      <c r="A664" s="14">
        <v>43827</v>
      </c>
      <c r="B664" s="15">
        <v>155233397</v>
      </c>
      <c r="C664" s="1" t="s">
        <v>16</v>
      </c>
      <c r="D664" s="16">
        <v>0.50924725194136011</v>
      </c>
      <c r="E664" s="17">
        <v>616</v>
      </c>
      <c r="F664" s="16">
        <f t="shared" si="20"/>
        <v>7.1296296296296299E-3</v>
      </c>
      <c r="G664" s="18">
        <v>3.7999999999999999E-2</v>
      </c>
      <c r="H664" s="19">
        <f t="shared" si="21"/>
        <v>23.407999999999998</v>
      </c>
    </row>
    <row r="665" spans="1:8" x14ac:dyDescent="0.25">
      <c r="A665" s="14">
        <v>43816</v>
      </c>
      <c r="B665" s="15">
        <v>155140648</v>
      </c>
      <c r="C665" s="1" t="s">
        <v>12</v>
      </c>
      <c r="D665" s="16">
        <v>2.7110637013709638E-2</v>
      </c>
      <c r="E665" s="17">
        <v>167</v>
      </c>
      <c r="F665" s="16">
        <f t="shared" si="20"/>
        <v>1.9328703703703704E-3</v>
      </c>
      <c r="G665" s="18">
        <v>1.4999999999999999E-2</v>
      </c>
      <c r="H665" s="19">
        <f t="shared" si="21"/>
        <v>2.5049999999999999</v>
      </c>
    </row>
    <row r="666" spans="1:8" x14ac:dyDescent="0.25">
      <c r="A666" s="14">
        <v>43815</v>
      </c>
      <c r="B666" s="15">
        <v>156240201</v>
      </c>
      <c r="C666" s="1" t="s">
        <v>16</v>
      </c>
      <c r="D666" s="16">
        <v>0.98869596418819372</v>
      </c>
      <c r="E666" s="17">
        <v>277</v>
      </c>
      <c r="F666" s="16">
        <f t="shared" si="20"/>
        <v>3.2060185185185186E-3</v>
      </c>
      <c r="G666" s="18">
        <v>2.5000000000000001E-2</v>
      </c>
      <c r="H666" s="19">
        <f t="shared" si="21"/>
        <v>6.9250000000000007</v>
      </c>
    </row>
    <row r="667" spans="1:8" x14ac:dyDescent="0.25">
      <c r="A667" s="14">
        <v>43809</v>
      </c>
      <c r="B667" s="15">
        <v>154389830</v>
      </c>
      <c r="C667" s="1" t="s">
        <v>28</v>
      </c>
      <c r="D667" s="16">
        <v>4.2417939739139099E-2</v>
      </c>
      <c r="E667" s="17">
        <v>312</v>
      </c>
      <c r="F667" s="16">
        <f t="shared" si="20"/>
        <v>3.6111111111111109E-3</v>
      </c>
      <c r="G667" s="18">
        <v>1.4999999999999999E-2</v>
      </c>
      <c r="H667" s="19">
        <f t="shared" si="21"/>
        <v>4.68</v>
      </c>
    </row>
    <row r="668" spans="1:8" x14ac:dyDescent="0.25">
      <c r="A668" s="14">
        <v>43827</v>
      </c>
      <c r="B668" s="15">
        <v>154008386</v>
      </c>
      <c r="C668" s="1" t="s">
        <v>28</v>
      </c>
      <c r="D668" s="16">
        <v>0.52125958850929621</v>
      </c>
      <c r="E668" s="17">
        <v>566</v>
      </c>
      <c r="F668" s="16">
        <f t="shared" si="20"/>
        <v>6.5509259259259262E-3</v>
      </c>
      <c r="G668" s="18">
        <v>3.7999999999999999E-2</v>
      </c>
      <c r="H668" s="19">
        <f t="shared" si="21"/>
        <v>21.507999999999999</v>
      </c>
    </row>
    <row r="669" spans="1:8" x14ac:dyDescent="0.25">
      <c r="A669" s="14">
        <v>43819</v>
      </c>
      <c r="B669" s="15">
        <v>154638848</v>
      </c>
      <c r="C669" s="1" t="s">
        <v>16</v>
      </c>
      <c r="D669" s="16">
        <v>0.93831105908681711</v>
      </c>
      <c r="E669" s="17">
        <v>262</v>
      </c>
      <c r="F669" s="16">
        <f t="shared" si="20"/>
        <v>3.0324074074074073E-3</v>
      </c>
      <c r="G669" s="18">
        <v>2.5000000000000001E-2</v>
      </c>
      <c r="H669" s="19">
        <f t="shared" si="21"/>
        <v>6.5500000000000007</v>
      </c>
    </row>
    <row r="670" spans="1:8" x14ac:dyDescent="0.25">
      <c r="A670" s="14">
        <v>43808</v>
      </c>
      <c r="B670" s="15">
        <v>155856501</v>
      </c>
      <c r="C670" s="1" t="s">
        <v>12</v>
      </c>
      <c r="D670" s="16">
        <v>0.83629021074748577</v>
      </c>
      <c r="E670" s="17">
        <v>673</v>
      </c>
      <c r="F670" s="16">
        <f t="shared" si="20"/>
        <v>7.789351851851852E-3</v>
      </c>
      <c r="G670" s="18">
        <v>2.5000000000000001E-2</v>
      </c>
      <c r="H670" s="19">
        <f t="shared" si="21"/>
        <v>16.824999999999999</v>
      </c>
    </row>
    <row r="671" spans="1:8" x14ac:dyDescent="0.25">
      <c r="A671" s="14">
        <v>43826</v>
      </c>
      <c r="B671" s="15">
        <v>154002328</v>
      </c>
      <c r="C671" s="1" t="s">
        <v>12</v>
      </c>
      <c r="D671" s="16">
        <v>0.46716635214576963</v>
      </c>
      <c r="E671" s="17">
        <v>384</v>
      </c>
      <c r="F671" s="16">
        <f t="shared" si="20"/>
        <v>4.4444444444444444E-3</v>
      </c>
      <c r="G671" s="18">
        <v>3.7999999999999999E-2</v>
      </c>
      <c r="H671" s="19">
        <f t="shared" si="21"/>
        <v>14.591999999999999</v>
      </c>
    </row>
    <row r="672" spans="1:8" x14ac:dyDescent="0.25">
      <c r="A672" s="14">
        <v>43819</v>
      </c>
      <c r="B672" s="15">
        <v>156233327</v>
      </c>
      <c r="C672" s="1" t="s">
        <v>16</v>
      </c>
      <c r="D672" s="16">
        <v>0.76875624457852354</v>
      </c>
      <c r="E672" s="17">
        <v>231</v>
      </c>
      <c r="F672" s="16">
        <f t="shared" si="20"/>
        <v>2.673611111111111E-3</v>
      </c>
      <c r="G672" s="18">
        <v>2.5000000000000001E-2</v>
      </c>
      <c r="H672" s="19">
        <f t="shared" si="21"/>
        <v>5.7750000000000004</v>
      </c>
    </row>
    <row r="673" spans="1:8" x14ac:dyDescent="0.25">
      <c r="A673" s="14">
        <v>43824</v>
      </c>
      <c r="B673" s="15">
        <v>154212953</v>
      </c>
      <c r="C673" s="1" t="s">
        <v>28</v>
      </c>
      <c r="D673" s="16">
        <v>0.7319445036677098</v>
      </c>
      <c r="E673" s="17">
        <v>701</v>
      </c>
      <c r="F673" s="16">
        <f t="shared" si="20"/>
        <v>8.1134259259259267E-3</v>
      </c>
      <c r="G673" s="18">
        <v>2.5000000000000001E-2</v>
      </c>
      <c r="H673" s="19">
        <f t="shared" si="21"/>
        <v>17.525000000000002</v>
      </c>
    </row>
    <row r="674" spans="1:8" x14ac:dyDescent="0.25">
      <c r="A674" s="14">
        <v>43815</v>
      </c>
      <c r="B674" s="15">
        <v>156623288</v>
      </c>
      <c r="C674" s="1" t="s">
        <v>12</v>
      </c>
      <c r="D674" s="16">
        <v>1.2789251800507939E-2</v>
      </c>
      <c r="E674" s="17">
        <v>335</v>
      </c>
      <c r="F674" s="16">
        <f t="shared" si="20"/>
        <v>3.8773148148148148E-3</v>
      </c>
      <c r="G674" s="18">
        <v>1.4999999999999999E-2</v>
      </c>
      <c r="H674" s="19">
        <f t="shared" si="21"/>
        <v>5.0249999999999995</v>
      </c>
    </row>
    <row r="675" spans="1:8" x14ac:dyDescent="0.25">
      <c r="A675" s="14">
        <v>43802</v>
      </c>
      <c r="B675" s="15">
        <v>155196264</v>
      </c>
      <c r="C675" s="1" t="s">
        <v>16</v>
      </c>
      <c r="D675" s="16">
        <v>0.33420367053551558</v>
      </c>
      <c r="E675" s="17">
        <v>147</v>
      </c>
      <c r="F675" s="16">
        <f t="shared" si="20"/>
        <v>1.7013888888888888E-3</v>
      </c>
      <c r="G675" s="18">
        <v>3.7999999999999999E-2</v>
      </c>
      <c r="H675" s="19">
        <f t="shared" si="21"/>
        <v>5.5860000000000003</v>
      </c>
    </row>
    <row r="676" spans="1:8" x14ac:dyDescent="0.25">
      <c r="A676" s="14">
        <v>43805</v>
      </c>
      <c r="B676" s="15">
        <v>156800410</v>
      </c>
      <c r="C676" s="1" t="s">
        <v>16</v>
      </c>
      <c r="D676" s="16">
        <v>0.76337260640168991</v>
      </c>
      <c r="E676" s="17">
        <v>926</v>
      </c>
      <c r="F676" s="16">
        <f t="shared" si="20"/>
        <v>1.0717592592592593E-2</v>
      </c>
      <c r="G676" s="18">
        <v>2.5000000000000001E-2</v>
      </c>
      <c r="H676" s="19">
        <f t="shared" si="21"/>
        <v>23.150000000000002</v>
      </c>
    </row>
    <row r="677" spans="1:8" x14ac:dyDescent="0.25">
      <c r="A677" s="14">
        <v>43812</v>
      </c>
      <c r="B677" s="15">
        <v>155233397</v>
      </c>
      <c r="C677" s="1" t="s">
        <v>16</v>
      </c>
      <c r="D677" s="16">
        <v>0.95585674049356062</v>
      </c>
      <c r="E677" s="17">
        <v>547</v>
      </c>
      <c r="F677" s="16">
        <f t="shared" si="20"/>
        <v>6.3310185185185188E-3</v>
      </c>
      <c r="G677" s="18">
        <v>2.5000000000000001E-2</v>
      </c>
      <c r="H677" s="19">
        <f t="shared" si="21"/>
        <v>13.675000000000001</v>
      </c>
    </row>
    <row r="678" spans="1:8" x14ac:dyDescent="0.25">
      <c r="A678" s="14">
        <v>43804</v>
      </c>
      <c r="B678" s="15">
        <v>156105128</v>
      </c>
      <c r="C678" s="1" t="s">
        <v>16</v>
      </c>
      <c r="D678" s="16">
        <v>0.22771022434923793</v>
      </c>
      <c r="E678" s="17">
        <v>901</v>
      </c>
      <c r="F678" s="16">
        <f t="shared" si="20"/>
        <v>1.0428240740740741E-2</v>
      </c>
      <c r="G678" s="18">
        <v>1.4999999999999999E-2</v>
      </c>
      <c r="H678" s="19">
        <f t="shared" si="21"/>
        <v>13.514999999999999</v>
      </c>
    </row>
    <row r="679" spans="1:8" x14ac:dyDescent="0.25">
      <c r="A679" s="14">
        <v>43805</v>
      </c>
      <c r="B679" s="15">
        <v>156633430</v>
      </c>
      <c r="C679" s="1" t="s">
        <v>12</v>
      </c>
      <c r="D679" s="16">
        <v>0.57131660558471675</v>
      </c>
      <c r="E679" s="17">
        <v>809</v>
      </c>
      <c r="F679" s="16">
        <f t="shared" si="20"/>
        <v>9.3634259259259261E-3</v>
      </c>
      <c r="G679" s="18">
        <v>3.7999999999999999E-2</v>
      </c>
      <c r="H679" s="19">
        <f t="shared" si="21"/>
        <v>30.742000000000001</v>
      </c>
    </row>
    <row r="680" spans="1:8" x14ac:dyDescent="0.25">
      <c r="A680" s="14">
        <v>43824</v>
      </c>
      <c r="B680" s="15">
        <v>154242060</v>
      </c>
      <c r="C680" s="1" t="s">
        <v>16</v>
      </c>
      <c r="D680" s="16">
        <v>0.39841197779393522</v>
      </c>
      <c r="E680" s="17">
        <v>117</v>
      </c>
      <c r="F680" s="16">
        <f t="shared" si="20"/>
        <v>1.3541666666666667E-3</v>
      </c>
      <c r="G680" s="18">
        <v>3.7999999999999999E-2</v>
      </c>
      <c r="H680" s="19">
        <f t="shared" si="21"/>
        <v>4.4459999999999997</v>
      </c>
    </row>
    <row r="681" spans="1:8" x14ac:dyDescent="0.25">
      <c r="A681" s="14">
        <v>43818</v>
      </c>
      <c r="B681" s="15">
        <v>155467985</v>
      </c>
      <c r="C681" s="1" t="s">
        <v>16</v>
      </c>
      <c r="D681" s="16">
        <v>0.71629362477723479</v>
      </c>
      <c r="E681" s="17">
        <v>947</v>
      </c>
      <c r="F681" s="16">
        <f t="shared" si="20"/>
        <v>1.0960648148148148E-2</v>
      </c>
      <c r="G681" s="18">
        <v>2.5000000000000001E-2</v>
      </c>
      <c r="H681" s="19">
        <f t="shared" si="21"/>
        <v>23.675000000000001</v>
      </c>
    </row>
    <row r="682" spans="1:8" x14ac:dyDescent="0.25">
      <c r="A682" s="14">
        <v>43824</v>
      </c>
      <c r="B682" s="15">
        <v>154242060</v>
      </c>
      <c r="C682" s="1" t="s">
        <v>16</v>
      </c>
      <c r="D682" s="16">
        <v>0.26529595456599475</v>
      </c>
      <c r="E682" s="17">
        <v>248</v>
      </c>
      <c r="F682" s="16">
        <f t="shared" si="20"/>
        <v>2.8703703703703703E-3</v>
      </c>
      <c r="G682" s="18">
        <v>1.4999999999999999E-2</v>
      </c>
      <c r="H682" s="19">
        <f t="shared" si="21"/>
        <v>3.7199999999999998</v>
      </c>
    </row>
    <row r="683" spans="1:8" x14ac:dyDescent="0.25">
      <c r="A683" s="14">
        <v>43830</v>
      </c>
      <c r="B683" s="15">
        <v>154701644</v>
      </c>
      <c r="C683" s="1" t="s">
        <v>16</v>
      </c>
      <c r="D683" s="16">
        <v>0.66524439228925913</v>
      </c>
      <c r="E683" s="17">
        <v>704</v>
      </c>
      <c r="F683" s="16">
        <f t="shared" si="20"/>
        <v>8.1481481481481474E-3</v>
      </c>
      <c r="G683" s="18">
        <v>2.5000000000000001E-2</v>
      </c>
      <c r="H683" s="19">
        <f t="shared" si="21"/>
        <v>17.600000000000001</v>
      </c>
    </row>
    <row r="684" spans="1:8" x14ac:dyDescent="0.25">
      <c r="A684" s="14">
        <v>43826</v>
      </c>
      <c r="B684" s="15">
        <v>155625390</v>
      </c>
      <c r="C684" s="1" t="s">
        <v>16</v>
      </c>
      <c r="D684" s="16">
        <v>8.1363061625386979E-2</v>
      </c>
      <c r="E684" s="17">
        <v>630</v>
      </c>
      <c r="F684" s="16">
        <f t="shared" si="20"/>
        <v>7.2916666666666668E-3</v>
      </c>
      <c r="G684" s="18">
        <v>1.4999999999999999E-2</v>
      </c>
      <c r="H684" s="19">
        <f t="shared" si="21"/>
        <v>9.4499999999999993</v>
      </c>
    </row>
    <row r="685" spans="1:8" x14ac:dyDescent="0.25">
      <c r="A685" s="14">
        <v>43811</v>
      </c>
      <c r="B685" s="15">
        <v>156256581</v>
      </c>
      <c r="C685" s="1" t="s">
        <v>16</v>
      </c>
      <c r="D685" s="16">
        <v>0.43089960850133335</v>
      </c>
      <c r="E685" s="17">
        <v>627</v>
      </c>
      <c r="F685" s="16">
        <f t="shared" si="20"/>
        <v>7.2569444444444443E-3</v>
      </c>
      <c r="G685" s="18">
        <v>3.7999999999999999E-2</v>
      </c>
      <c r="H685" s="19">
        <f t="shared" si="21"/>
        <v>23.826000000000001</v>
      </c>
    </row>
    <row r="686" spans="1:8" x14ac:dyDescent="0.25">
      <c r="A686" s="14">
        <v>43803</v>
      </c>
      <c r="B686" s="15">
        <v>156633430</v>
      </c>
      <c r="C686" s="1" t="s">
        <v>12</v>
      </c>
      <c r="D686" s="16">
        <v>3.0966451000462802E-2</v>
      </c>
      <c r="E686" s="17">
        <v>435</v>
      </c>
      <c r="F686" s="16">
        <f t="shared" si="20"/>
        <v>5.0347222222222225E-3</v>
      </c>
      <c r="G686" s="18">
        <v>1.4999999999999999E-2</v>
      </c>
      <c r="H686" s="19">
        <f t="shared" si="21"/>
        <v>6.5249999999999995</v>
      </c>
    </row>
    <row r="687" spans="1:8" x14ac:dyDescent="0.25">
      <c r="A687" s="14">
        <v>43808</v>
      </c>
      <c r="B687" s="15">
        <v>156190624</v>
      </c>
      <c r="C687" s="1" t="s">
        <v>12</v>
      </c>
      <c r="D687" s="16">
        <v>0.40245369642000828</v>
      </c>
      <c r="E687" s="17">
        <v>667</v>
      </c>
      <c r="F687" s="16">
        <f t="shared" si="20"/>
        <v>7.7199074074074071E-3</v>
      </c>
      <c r="G687" s="18">
        <v>3.7999999999999999E-2</v>
      </c>
      <c r="H687" s="19">
        <f t="shared" si="21"/>
        <v>25.346</v>
      </c>
    </row>
    <row r="688" spans="1:8" x14ac:dyDescent="0.25">
      <c r="A688" s="14">
        <v>43817</v>
      </c>
      <c r="B688" s="15">
        <v>155295609</v>
      </c>
      <c r="C688" s="1" t="s">
        <v>28</v>
      </c>
      <c r="D688" s="16">
        <v>0.30792162907945253</v>
      </c>
      <c r="E688" s="17">
        <v>605</v>
      </c>
      <c r="F688" s="16">
        <f t="shared" si="20"/>
        <v>7.0023148148148145E-3</v>
      </c>
      <c r="G688" s="18">
        <v>1.4999999999999999E-2</v>
      </c>
      <c r="H688" s="19">
        <f t="shared" si="21"/>
        <v>9.0749999999999993</v>
      </c>
    </row>
    <row r="689" spans="1:8" x14ac:dyDescent="0.25">
      <c r="A689" s="14">
        <v>43822</v>
      </c>
      <c r="B689" s="15">
        <v>155225027</v>
      </c>
      <c r="C689" s="1" t="s">
        <v>12</v>
      </c>
      <c r="D689" s="16">
        <v>0.32160143523330231</v>
      </c>
      <c r="E689" s="17">
        <v>651</v>
      </c>
      <c r="F689" s="16">
        <f t="shared" si="20"/>
        <v>7.5347222222222222E-3</v>
      </c>
      <c r="G689" s="18">
        <v>1.4999999999999999E-2</v>
      </c>
      <c r="H689" s="19">
        <f t="shared" si="21"/>
        <v>9.7649999999999988</v>
      </c>
    </row>
    <row r="690" spans="1:8" x14ac:dyDescent="0.25">
      <c r="A690" s="14">
        <v>43813</v>
      </c>
      <c r="B690" s="15">
        <v>156932835</v>
      </c>
      <c r="C690" s="1" t="s">
        <v>12</v>
      </c>
      <c r="D690" s="16">
        <v>6.6750627616275593E-2</v>
      </c>
      <c r="E690" s="17">
        <v>243</v>
      </c>
      <c r="F690" s="16">
        <f t="shared" si="20"/>
        <v>2.8124999999999999E-3</v>
      </c>
      <c r="G690" s="18">
        <v>1.4999999999999999E-2</v>
      </c>
      <c r="H690" s="19">
        <f t="shared" si="21"/>
        <v>3.645</v>
      </c>
    </row>
    <row r="691" spans="1:8" x14ac:dyDescent="0.25">
      <c r="A691" s="14">
        <v>43821</v>
      </c>
      <c r="B691" s="15">
        <v>154393639</v>
      </c>
      <c r="C691" s="1" t="s">
        <v>28</v>
      </c>
      <c r="D691" s="16">
        <v>0.24649363629969767</v>
      </c>
      <c r="E691" s="17">
        <v>375</v>
      </c>
      <c r="F691" s="16">
        <f t="shared" si="20"/>
        <v>4.340277777777778E-3</v>
      </c>
      <c r="G691" s="18">
        <v>1.4999999999999999E-2</v>
      </c>
      <c r="H691" s="19">
        <f t="shared" si="21"/>
        <v>5.625</v>
      </c>
    </row>
    <row r="692" spans="1:8" x14ac:dyDescent="0.25">
      <c r="A692" s="14">
        <v>43806</v>
      </c>
      <c r="B692" s="15">
        <v>154181178</v>
      </c>
      <c r="C692" s="1" t="s">
        <v>16</v>
      </c>
      <c r="D692" s="16">
        <v>0.69478697899859632</v>
      </c>
      <c r="E692" s="17">
        <v>981</v>
      </c>
      <c r="F692" s="16">
        <f t="shared" si="20"/>
        <v>1.1354166666666667E-2</v>
      </c>
      <c r="G692" s="18">
        <v>2.5000000000000001E-2</v>
      </c>
      <c r="H692" s="19">
        <f t="shared" si="21"/>
        <v>24.525000000000002</v>
      </c>
    </row>
    <row r="693" spans="1:8" x14ac:dyDescent="0.25">
      <c r="A693" s="14">
        <v>43817</v>
      </c>
      <c r="B693" s="15">
        <v>156633430</v>
      </c>
      <c r="C693" s="1" t="s">
        <v>12</v>
      </c>
      <c r="D693" s="16">
        <v>0.52826303765206317</v>
      </c>
      <c r="E693" s="17">
        <v>537</v>
      </c>
      <c r="F693" s="16">
        <f t="shared" si="20"/>
        <v>6.2152777777777779E-3</v>
      </c>
      <c r="G693" s="18">
        <v>3.7999999999999999E-2</v>
      </c>
      <c r="H693" s="19">
        <f t="shared" si="21"/>
        <v>20.405999999999999</v>
      </c>
    </row>
    <row r="694" spans="1:8" x14ac:dyDescent="0.25">
      <c r="A694" s="14">
        <v>43824</v>
      </c>
      <c r="B694" s="15">
        <v>154815195</v>
      </c>
      <c r="C694" s="1" t="s">
        <v>12</v>
      </c>
      <c r="D694" s="16">
        <v>0.36870317617666792</v>
      </c>
      <c r="E694" s="17">
        <v>789</v>
      </c>
      <c r="F694" s="16">
        <f t="shared" si="20"/>
        <v>9.1319444444444443E-3</v>
      </c>
      <c r="G694" s="18">
        <v>3.7999999999999999E-2</v>
      </c>
      <c r="H694" s="19">
        <f t="shared" si="21"/>
        <v>29.981999999999999</v>
      </c>
    </row>
    <row r="695" spans="1:8" x14ac:dyDescent="0.25">
      <c r="A695" s="14">
        <v>43825</v>
      </c>
      <c r="B695" s="15">
        <v>154389830</v>
      </c>
      <c r="C695" s="1" t="s">
        <v>28</v>
      </c>
      <c r="D695" s="16">
        <v>0.57738985552955968</v>
      </c>
      <c r="E695" s="17">
        <v>640</v>
      </c>
      <c r="F695" s="16">
        <f t="shared" si="20"/>
        <v>7.4074074074074077E-3</v>
      </c>
      <c r="G695" s="18">
        <v>3.7999999999999999E-2</v>
      </c>
      <c r="H695" s="19">
        <f t="shared" si="21"/>
        <v>24.32</v>
      </c>
    </row>
    <row r="696" spans="1:8" x14ac:dyDescent="0.25">
      <c r="A696" s="14">
        <v>43813</v>
      </c>
      <c r="B696" s="15">
        <v>156162878</v>
      </c>
      <c r="C696" s="1" t="s">
        <v>16</v>
      </c>
      <c r="D696" s="16">
        <v>0.26345622128024482</v>
      </c>
      <c r="E696" s="17">
        <v>106</v>
      </c>
      <c r="F696" s="16">
        <f t="shared" si="20"/>
        <v>1.2268518518518518E-3</v>
      </c>
      <c r="G696" s="18">
        <v>1.4999999999999999E-2</v>
      </c>
      <c r="H696" s="19">
        <f t="shared" si="21"/>
        <v>1.5899999999999999</v>
      </c>
    </row>
    <row r="697" spans="1:8" x14ac:dyDescent="0.25">
      <c r="A697" s="14">
        <v>43802</v>
      </c>
      <c r="B697" s="15">
        <v>154008386</v>
      </c>
      <c r="C697" s="1" t="s">
        <v>28</v>
      </c>
      <c r="D697" s="16">
        <v>0.95641859385637795</v>
      </c>
      <c r="E697" s="17">
        <v>838</v>
      </c>
      <c r="F697" s="16">
        <f t="shared" si="20"/>
        <v>9.6990740740740735E-3</v>
      </c>
      <c r="G697" s="18">
        <v>2.5000000000000001E-2</v>
      </c>
      <c r="H697" s="19">
        <f t="shared" si="21"/>
        <v>20.950000000000003</v>
      </c>
    </row>
    <row r="698" spans="1:8" x14ac:dyDescent="0.25">
      <c r="A698" s="14">
        <v>43830</v>
      </c>
      <c r="B698" s="15">
        <v>155576710</v>
      </c>
      <c r="C698" s="1" t="s">
        <v>12</v>
      </c>
      <c r="D698" s="16">
        <v>0.24299566185452803</v>
      </c>
      <c r="E698" s="17">
        <v>266</v>
      </c>
      <c r="F698" s="16">
        <f t="shared" si="20"/>
        <v>3.0787037037037037E-3</v>
      </c>
      <c r="G698" s="18">
        <v>1.4999999999999999E-2</v>
      </c>
      <c r="H698" s="19">
        <f t="shared" si="21"/>
        <v>3.9899999999999998</v>
      </c>
    </row>
    <row r="699" spans="1:8" x14ac:dyDescent="0.25">
      <c r="A699" s="14">
        <v>43824</v>
      </c>
      <c r="B699" s="15">
        <v>154815195</v>
      </c>
      <c r="C699" s="1" t="s">
        <v>12</v>
      </c>
      <c r="D699" s="16">
        <v>0.64625772909190249</v>
      </c>
      <c r="E699" s="17">
        <v>227</v>
      </c>
      <c r="F699" s="16">
        <f t="shared" si="20"/>
        <v>2.627314814814815E-3</v>
      </c>
      <c r="G699" s="18">
        <v>2.5000000000000001E-2</v>
      </c>
      <c r="H699" s="19">
        <f t="shared" si="21"/>
        <v>5.6750000000000007</v>
      </c>
    </row>
    <row r="700" spans="1:8" x14ac:dyDescent="0.25">
      <c r="A700" s="14">
        <v>43805</v>
      </c>
      <c r="B700" s="15">
        <v>156190624</v>
      </c>
      <c r="C700" s="1" t="s">
        <v>12</v>
      </c>
      <c r="D700" s="16">
        <v>0.22933678409269043</v>
      </c>
      <c r="E700" s="17">
        <v>332</v>
      </c>
      <c r="F700" s="16">
        <f t="shared" si="20"/>
        <v>3.8425925925925928E-3</v>
      </c>
      <c r="G700" s="18">
        <v>1.4999999999999999E-2</v>
      </c>
      <c r="H700" s="19">
        <f t="shared" si="21"/>
        <v>4.9799999999999995</v>
      </c>
    </row>
    <row r="701" spans="1:8" x14ac:dyDescent="0.25">
      <c r="A701" s="14">
        <v>43824</v>
      </c>
      <c r="B701" s="15">
        <v>156601441</v>
      </c>
      <c r="C701" s="1" t="s">
        <v>28</v>
      </c>
      <c r="D701" s="16">
        <v>0.13674329683750175</v>
      </c>
      <c r="E701" s="17">
        <v>549</v>
      </c>
      <c r="F701" s="16">
        <f t="shared" si="20"/>
        <v>6.3541666666666668E-3</v>
      </c>
      <c r="G701" s="18">
        <v>1.4999999999999999E-2</v>
      </c>
      <c r="H701" s="19">
        <f t="shared" si="21"/>
        <v>8.2349999999999994</v>
      </c>
    </row>
    <row r="702" spans="1:8" x14ac:dyDescent="0.25">
      <c r="A702" s="14">
        <v>43824</v>
      </c>
      <c r="B702" s="15">
        <v>156601441</v>
      </c>
      <c r="C702" s="1" t="s">
        <v>28</v>
      </c>
      <c r="D702" s="16">
        <v>0.15532019471330893</v>
      </c>
      <c r="E702" s="17">
        <v>298</v>
      </c>
      <c r="F702" s="16">
        <f t="shared" si="20"/>
        <v>3.449074074074074E-3</v>
      </c>
      <c r="G702" s="18">
        <v>1.4999999999999999E-2</v>
      </c>
      <c r="H702" s="19">
        <f t="shared" si="21"/>
        <v>4.47</v>
      </c>
    </row>
    <row r="703" spans="1:8" x14ac:dyDescent="0.25">
      <c r="A703" s="14">
        <v>43818</v>
      </c>
      <c r="B703" s="15">
        <v>155625390</v>
      </c>
      <c r="C703" s="1" t="s">
        <v>16</v>
      </c>
      <c r="D703" s="16">
        <v>0.29016651546231687</v>
      </c>
      <c r="E703" s="17">
        <v>420</v>
      </c>
      <c r="F703" s="16">
        <f t="shared" si="20"/>
        <v>4.8611111111111112E-3</v>
      </c>
      <c r="G703" s="18">
        <v>1.4999999999999999E-2</v>
      </c>
      <c r="H703" s="19">
        <f t="shared" si="21"/>
        <v>6.3</v>
      </c>
    </row>
    <row r="704" spans="1:8" x14ac:dyDescent="0.25">
      <c r="A704" s="14">
        <v>43830</v>
      </c>
      <c r="B704" s="15">
        <v>154758514</v>
      </c>
      <c r="C704" s="1" t="s">
        <v>16</v>
      </c>
      <c r="D704" s="16">
        <v>0.25094968884393154</v>
      </c>
      <c r="E704" s="17">
        <v>176</v>
      </c>
      <c r="F704" s="16">
        <f t="shared" si="20"/>
        <v>2.0370370370370369E-3</v>
      </c>
      <c r="G704" s="18">
        <v>1.4999999999999999E-2</v>
      </c>
      <c r="H704" s="19">
        <f t="shared" si="21"/>
        <v>2.6399999999999997</v>
      </c>
    </row>
    <row r="705" spans="1:8" x14ac:dyDescent="0.25">
      <c r="A705" s="14">
        <v>43828</v>
      </c>
      <c r="B705" s="15">
        <v>155438349</v>
      </c>
      <c r="C705" s="1" t="s">
        <v>16</v>
      </c>
      <c r="D705" s="16">
        <v>0.6632010605651063</v>
      </c>
      <c r="E705" s="17">
        <v>907</v>
      </c>
      <c r="F705" s="16">
        <f t="shared" si="20"/>
        <v>1.0497685185185185E-2</v>
      </c>
      <c r="G705" s="18">
        <v>2.5000000000000001E-2</v>
      </c>
      <c r="H705" s="19">
        <f t="shared" si="21"/>
        <v>22.675000000000001</v>
      </c>
    </row>
    <row r="706" spans="1:8" x14ac:dyDescent="0.25">
      <c r="A706" s="14">
        <v>43811</v>
      </c>
      <c r="B706" s="15">
        <v>155653968</v>
      </c>
      <c r="C706" s="1" t="s">
        <v>28</v>
      </c>
      <c r="D706" s="16">
        <v>0.57097560328597863</v>
      </c>
      <c r="E706" s="17">
        <v>385</v>
      </c>
      <c r="F706" s="16">
        <f t="shared" ref="F706:F769" si="22">E706/86400</f>
        <v>4.4560185185185189E-3</v>
      </c>
      <c r="G706" s="18">
        <v>3.7999999999999999E-2</v>
      </c>
      <c r="H706" s="19">
        <f t="shared" ref="H706:H769" si="23">E706*G706</f>
        <v>14.629999999999999</v>
      </c>
    </row>
    <row r="707" spans="1:8" x14ac:dyDescent="0.25">
      <c r="A707" s="14">
        <v>43814</v>
      </c>
      <c r="B707" s="15">
        <v>154815195</v>
      </c>
      <c r="C707" s="1" t="s">
        <v>12</v>
      </c>
      <c r="D707" s="16">
        <v>0.99172538423891088</v>
      </c>
      <c r="E707" s="17">
        <v>924</v>
      </c>
      <c r="F707" s="16">
        <f t="shared" si="22"/>
        <v>1.0694444444444444E-2</v>
      </c>
      <c r="G707" s="18">
        <v>2.5000000000000001E-2</v>
      </c>
      <c r="H707" s="19">
        <f t="shared" si="23"/>
        <v>23.1</v>
      </c>
    </row>
    <row r="708" spans="1:8" x14ac:dyDescent="0.25">
      <c r="A708" s="14">
        <v>43801</v>
      </c>
      <c r="B708" s="15">
        <v>155389929</v>
      </c>
      <c r="C708" s="1" t="s">
        <v>12</v>
      </c>
      <c r="D708" s="16">
        <v>0.25368356387295654</v>
      </c>
      <c r="E708" s="17">
        <v>958</v>
      </c>
      <c r="F708" s="16">
        <f t="shared" si="22"/>
        <v>1.1087962962962963E-2</v>
      </c>
      <c r="G708" s="18">
        <v>1.4999999999999999E-2</v>
      </c>
      <c r="H708" s="19">
        <f t="shared" si="23"/>
        <v>14.37</v>
      </c>
    </row>
    <row r="709" spans="1:8" x14ac:dyDescent="0.25">
      <c r="A709" s="14">
        <v>43824</v>
      </c>
      <c r="B709" s="15">
        <v>156783518</v>
      </c>
      <c r="C709" s="1" t="s">
        <v>12</v>
      </c>
      <c r="D709" s="16">
        <v>0.77293045417027983</v>
      </c>
      <c r="E709" s="17">
        <v>241</v>
      </c>
      <c r="F709" s="16">
        <f t="shared" si="22"/>
        <v>2.7893518518518519E-3</v>
      </c>
      <c r="G709" s="18">
        <v>2.5000000000000001E-2</v>
      </c>
      <c r="H709" s="19">
        <f t="shared" si="23"/>
        <v>6.0250000000000004</v>
      </c>
    </row>
    <row r="710" spans="1:8" x14ac:dyDescent="0.25">
      <c r="A710" s="14">
        <v>43812</v>
      </c>
      <c r="B710" s="15">
        <v>154906945</v>
      </c>
      <c r="C710" s="1" t="s">
        <v>16</v>
      </c>
      <c r="D710" s="16">
        <v>0.86818587179293238</v>
      </c>
      <c r="E710" s="17">
        <v>936</v>
      </c>
      <c r="F710" s="16">
        <f t="shared" si="22"/>
        <v>1.0833333333333334E-2</v>
      </c>
      <c r="G710" s="18">
        <v>2.5000000000000001E-2</v>
      </c>
      <c r="H710" s="19">
        <f t="shared" si="23"/>
        <v>23.400000000000002</v>
      </c>
    </row>
    <row r="711" spans="1:8" x14ac:dyDescent="0.25">
      <c r="A711" s="14">
        <v>43807</v>
      </c>
      <c r="B711" s="15">
        <v>156644828</v>
      </c>
      <c r="C711" s="1" t="s">
        <v>16</v>
      </c>
      <c r="D711" s="16">
        <v>0.8698576702346642</v>
      </c>
      <c r="E711" s="17">
        <v>480</v>
      </c>
      <c r="F711" s="16">
        <f t="shared" si="22"/>
        <v>5.5555555555555558E-3</v>
      </c>
      <c r="G711" s="18">
        <v>2.5000000000000001E-2</v>
      </c>
      <c r="H711" s="19">
        <f t="shared" si="23"/>
        <v>12</v>
      </c>
    </row>
    <row r="712" spans="1:8" x14ac:dyDescent="0.25">
      <c r="A712" s="14">
        <v>43801</v>
      </c>
      <c r="B712" s="15">
        <v>154906945</v>
      </c>
      <c r="C712" s="1" t="s">
        <v>16</v>
      </c>
      <c r="D712" s="16">
        <v>6.1264674344352787E-2</v>
      </c>
      <c r="E712" s="17">
        <v>374</v>
      </c>
      <c r="F712" s="16">
        <f t="shared" si="22"/>
        <v>4.3287037037037035E-3</v>
      </c>
      <c r="G712" s="18">
        <v>1.4999999999999999E-2</v>
      </c>
      <c r="H712" s="19">
        <f t="shared" si="23"/>
        <v>5.6099999999999994</v>
      </c>
    </row>
    <row r="713" spans="1:8" x14ac:dyDescent="0.25">
      <c r="A713" s="14">
        <v>43818</v>
      </c>
      <c r="B713" s="15">
        <v>154008386</v>
      </c>
      <c r="C713" s="1" t="s">
        <v>28</v>
      </c>
      <c r="D713" s="16">
        <v>0.20467509340010681</v>
      </c>
      <c r="E713" s="17">
        <v>658</v>
      </c>
      <c r="F713" s="16">
        <f t="shared" si="22"/>
        <v>7.6157407407407406E-3</v>
      </c>
      <c r="G713" s="18">
        <v>1.4999999999999999E-2</v>
      </c>
      <c r="H713" s="19">
        <f t="shared" si="23"/>
        <v>9.8699999999999992</v>
      </c>
    </row>
    <row r="714" spans="1:8" x14ac:dyDescent="0.25">
      <c r="A714" s="14">
        <v>43820</v>
      </c>
      <c r="B714" s="15">
        <v>155726067</v>
      </c>
      <c r="C714" s="1" t="s">
        <v>16</v>
      </c>
      <c r="D714" s="16">
        <v>0.41264545921327234</v>
      </c>
      <c r="E714" s="17">
        <v>644</v>
      </c>
      <c r="F714" s="16">
        <f t="shared" si="22"/>
        <v>7.4537037037037037E-3</v>
      </c>
      <c r="G714" s="18">
        <v>3.7999999999999999E-2</v>
      </c>
      <c r="H714" s="19">
        <f t="shared" si="23"/>
        <v>24.471999999999998</v>
      </c>
    </row>
    <row r="715" spans="1:8" x14ac:dyDescent="0.25">
      <c r="A715" s="14">
        <v>43816</v>
      </c>
      <c r="B715" s="15">
        <v>156662560</v>
      </c>
      <c r="C715" s="1" t="s">
        <v>28</v>
      </c>
      <c r="D715" s="16">
        <v>0.48379270082068171</v>
      </c>
      <c r="E715" s="17">
        <v>804</v>
      </c>
      <c r="F715" s="16">
        <f t="shared" si="22"/>
        <v>9.3055555555555548E-3</v>
      </c>
      <c r="G715" s="18">
        <v>3.7999999999999999E-2</v>
      </c>
      <c r="H715" s="19">
        <f t="shared" si="23"/>
        <v>30.552</v>
      </c>
    </row>
    <row r="716" spans="1:8" x14ac:dyDescent="0.25">
      <c r="A716" s="14">
        <v>43802</v>
      </c>
      <c r="B716" s="15">
        <v>156995763</v>
      </c>
      <c r="C716" s="1" t="s">
        <v>28</v>
      </c>
      <c r="D716" s="16">
        <v>4.0699319008119184E-2</v>
      </c>
      <c r="E716" s="17">
        <v>714</v>
      </c>
      <c r="F716" s="16">
        <f t="shared" si="22"/>
        <v>8.2638888888888883E-3</v>
      </c>
      <c r="G716" s="18">
        <v>1.4999999999999999E-2</v>
      </c>
      <c r="H716" s="19">
        <f t="shared" si="23"/>
        <v>10.709999999999999</v>
      </c>
    </row>
    <row r="717" spans="1:8" x14ac:dyDescent="0.25">
      <c r="A717" s="14">
        <v>43806</v>
      </c>
      <c r="B717" s="15">
        <v>154431895</v>
      </c>
      <c r="C717" s="1" t="s">
        <v>16</v>
      </c>
      <c r="D717" s="16">
        <v>0.8037948465126461</v>
      </c>
      <c r="E717" s="17">
        <v>392</v>
      </c>
      <c r="F717" s="16">
        <f t="shared" si="22"/>
        <v>4.5370370370370373E-3</v>
      </c>
      <c r="G717" s="18">
        <v>2.5000000000000001E-2</v>
      </c>
      <c r="H717" s="19">
        <f t="shared" si="23"/>
        <v>9.8000000000000007</v>
      </c>
    </row>
    <row r="718" spans="1:8" x14ac:dyDescent="0.25">
      <c r="A718" s="14">
        <v>43817</v>
      </c>
      <c r="B718" s="15">
        <v>155189318</v>
      </c>
      <c r="C718" s="1" t="s">
        <v>16</v>
      </c>
      <c r="D718" s="16">
        <v>0.46648051753023423</v>
      </c>
      <c r="E718" s="17">
        <v>565</v>
      </c>
      <c r="F718" s="16">
        <f t="shared" si="22"/>
        <v>6.5393518518518517E-3</v>
      </c>
      <c r="G718" s="18">
        <v>3.7999999999999999E-2</v>
      </c>
      <c r="H718" s="19">
        <f t="shared" si="23"/>
        <v>21.47</v>
      </c>
    </row>
    <row r="719" spans="1:8" x14ac:dyDescent="0.25">
      <c r="A719" s="14">
        <v>43821</v>
      </c>
      <c r="B719" s="15">
        <v>156816622</v>
      </c>
      <c r="C719" s="1" t="s">
        <v>28</v>
      </c>
      <c r="D719" s="16">
        <v>0.64344910282013135</v>
      </c>
      <c r="E719" s="17">
        <v>262</v>
      </c>
      <c r="F719" s="16">
        <f t="shared" si="22"/>
        <v>3.0324074074074073E-3</v>
      </c>
      <c r="G719" s="18">
        <v>2.5000000000000001E-2</v>
      </c>
      <c r="H719" s="19">
        <f t="shared" si="23"/>
        <v>6.5500000000000007</v>
      </c>
    </row>
    <row r="720" spans="1:8" x14ac:dyDescent="0.25">
      <c r="A720" s="14">
        <v>43800</v>
      </c>
      <c r="B720" s="15">
        <v>154393639</v>
      </c>
      <c r="C720" s="1" t="s">
        <v>28</v>
      </c>
      <c r="D720" s="16">
        <v>0.39807949171345092</v>
      </c>
      <c r="E720" s="17">
        <v>911</v>
      </c>
      <c r="F720" s="16">
        <f t="shared" si="22"/>
        <v>1.0543981481481482E-2</v>
      </c>
      <c r="G720" s="18">
        <v>3.7999999999999999E-2</v>
      </c>
      <c r="H720" s="19">
        <f t="shared" si="23"/>
        <v>34.618000000000002</v>
      </c>
    </row>
    <row r="721" spans="1:8" x14ac:dyDescent="0.25">
      <c r="A721" s="14">
        <v>43823</v>
      </c>
      <c r="B721" s="15">
        <v>156105128</v>
      </c>
      <c r="C721" s="1" t="s">
        <v>16</v>
      </c>
      <c r="D721" s="16">
        <v>0.38637882392383893</v>
      </c>
      <c r="E721" s="17">
        <v>653</v>
      </c>
      <c r="F721" s="16">
        <f t="shared" si="22"/>
        <v>7.5578703703703702E-3</v>
      </c>
      <c r="G721" s="18">
        <v>3.7999999999999999E-2</v>
      </c>
      <c r="H721" s="19">
        <f t="shared" si="23"/>
        <v>24.814</v>
      </c>
    </row>
    <row r="722" spans="1:8" x14ac:dyDescent="0.25">
      <c r="A722" s="14">
        <v>43814</v>
      </c>
      <c r="B722" s="15">
        <v>154554935</v>
      </c>
      <c r="C722" s="1" t="s">
        <v>12</v>
      </c>
      <c r="D722" s="16">
        <v>0.23715302196526389</v>
      </c>
      <c r="E722" s="17">
        <v>136</v>
      </c>
      <c r="F722" s="16">
        <f t="shared" si="22"/>
        <v>1.5740740740740741E-3</v>
      </c>
      <c r="G722" s="18">
        <v>1.4999999999999999E-2</v>
      </c>
      <c r="H722" s="19">
        <f t="shared" si="23"/>
        <v>2.04</v>
      </c>
    </row>
    <row r="723" spans="1:8" x14ac:dyDescent="0.25">
      <c r="A723" s="14">
        <v>43815</v>
      </c>
      <c r="B723" s="15">
        <v>156995763</v>
      </c>
      <c r="C723" s="1" t="s">
        <v>28</v>
      </c>
      <c r="D723" s="16">
        <v>0.77271850050009983</v>
      </c>
      <c r="E723" s="17">
        <v>942</v>
      </c>
      <c r="F723" s="16">
        <f t="shared" si="22"/>
        <v>1.0902777777777779E-2</v>
      </c>
      <c r="G723" s="18">
        <v>2.5000000000000001E-2</v>
      </c>
      <c r="H723" s="19">
        <f t="shared" si="23"/>
        <v>23.55</v>
      </c>
    </row>
    <row r="724" spans="1:8" x14ac:dyDescent="0.25">
      <c r="A724" s="14">
        <v>43809</v>
      </c>
      <c r="B724" s="15">
        <v>155295609</v>
      </c>
      <c r="C724" s="1" t="s">
        <v>28</v>
      </c>
      <c r="D724" s="16">
        <v>0.89555595148410183</v>
      </c>
      <c r="E724" s="17">
        <v>501</v>
      </c>
      <c r="F724" s="16">
        <f t="shared" si="22"/>
        <v>5.7986111111111112E-3</v>
      </c>
      <c r="G724" s="18">
        <v>2.5000000000000001E-2</v>
      </c>
      <c r="H724" s="19">
        <f t="shared" si="23"/>
        <v>12.525</v>
      </c>
    </row>
    <row r="725" spans="1:8" x14ac:dyDescent="0.25">
      <c r="A725" s="14">
        <v>43829</v>
      </c>
      <c r="B725" s="15">
        <v>154682550</v>
      </c>
      <c r="C725" s="1" t="s">
        <v>12</v>
      </c>
      <c r="D725" s="16">
        <v>0.90050106207813918</v>
      </c>
      <c r="E725" s="17">
        <v>234</v>
      </c>
      <c r="F725" s="16">
        <f t="shared" si="22"/>
        <v>2.7083333333333334E-3</v>
      </c>
      <c r="G725" s="18">
        <v>2.5000000000000001E-2</v>
      </c>
      <c r="H725" s="19">
        <f t="shared" si="23"/>
        <v>5.8500000000000005</v>
      </c>
    </row>
    <row r="726" spans="1:8" x14ac:dyDescent="0.25">
      <c r="A726" s="14">
        <v>43826</v>
      </c>
      <c r="B726" s="15">
        <v>155653968</v>
      </c>
      <c r="C726" s="1" t="s">
        <v>28</v>
      </c>
      <c r="D726" s="16">
        <v>0.33958624181635877</v>
      </c>
      <c r="E726" s="17">
        <v>285</v>
      </c>
      <c r="F726" s="16">
        <f t="shared" si="22"/>
        <v>3.2986111111111111E-3</v>
      </c>
      <c r="G726" s="18">
        <v>3.7999999999999999E-2</v>
      </c>
      <c r="H726" s="19">
        <f t="shared" si="23"/>
        <v>10.83</v>
      </c>
    </row>
    <row r="727" spans="1:8" x14ac:dyDescent="0.25">
      <c r="A727" s="14">
        <v>43815</v>
      </c>
      <c r="B727" s="15">
        <v>154910798</v>
      </c>
      <c r="C727" s="1" t="s">
        <v>28</v>
      </c>
      <c r="D727" s="16">
        <v>0.4750703207656124</v>
      </c>
      <c r="E727" s="17">
        <v>857</v>
      </c>
      <c r="F727" s="16">
        <f t="shared" si="22"/>
        <v>9.9189814814814817E-3</v>
      </c>
      <c r="G727" s="18">
        <v>3.7999999999999999E-2</v>
      </c>
      <c r="H727" s="19">
        <f t="shared" si="23"/>
        <v>32.566000000000003</v>
      </c>
    </row>
    <row r="728" spans="1:8" x14ac:dyDescent="0.25">
      <c r="A728" s="14">
        <v>43810</v>
      </c>
      <c r="B728" s="15">
        <v>154992218</v>
      </c>
      <c r="C728" s="1" t="s">
        <v>28</v>
      </c>
      <c r="D728" s="16">
        <v>0.44250957572885397</v>
      </c>
      <c r="E728" s="17">
        <v>418</v>
      </c>
      <c r="F728" s="16">
        <f t="shared" si="22"/>
        <v>4.8379629629629632E-3</v>
      </c>
      <c r="G728" s="18">
        <v>3.7999999999999999E-2</v>
      </c>
      <c r="H728" s="19">
        <f t="shared" si="23"/>
        <v>15.884</v>
      </c>
    </row>
    <row r="729" spans="1:8" x14ac:dyDescent="0.25">
      <c r="A729" s="14">
        <v>43800</v>
      </c>
      <c r="B729" s="15">
        <v>155389929</v>
      </c>
      <c r="C729" s="1" t="s">
        <v>12</v>
      </c>
      <c r="D729" s="16">
        <v>0.87682957503841019</v>
      </c>
      <c r="E729" s="17">
        <v>927</v>
      </c>
      <c r="F729" s="16">
        <f t="shared" si="22"/>
        <v>1.0729166666666666E-2</v>
      </c>
      <c r="G729" s="18">
        <v>2.5000000000000001E-2</v>
      </c>
      <c r="H729" s="19">
        <f t="shared" si="23"/>
        <v>23.175000000000001</v>
      </c>
    </row>
    <row r="730" spans="1:8" x14ac:dyDescent="0.25">
      <c r="A730" s="14">
        <v>43819</v>
      </c>
      <c r="B730" s="15">
        <v>156232564</v>
      </c>
      <c r="C730" s="1" t="s">
        <v>28</v>
      </c>
      <c r="D730" s="16">
        <v>0.45676958807499424</v>
      </c>
      <c r="E730" s="17">
        <v>754</v>
      </c>
      <c r="F730" s="16">
        <f t="shared" si="22"/>
        <v>8.726851851851852E-3</v>
      </c>
      <c r="G730" s="18">
        <v>3.7999999999999999E-2</v>
      </c>
      <c r="H730" s="19">
        <f t="shared" si="23"/>
        <v>28.652000000000001</v>
      </c>
    </row>
    <row r="731" spans="1:8" x14ac:dyDescent="0.25">
      <c r="A731" s="14">
        <v>43803</v>
      </c>
      <c r="B731" s="15">
        <v>154906945</v>
      </c>
      <c r="C731" s="1" t="s">
        <v>16</v>
      </c>
      <c r="D731" s="16">
        <v>0.9406913206477947</v>
      </c>
      <c r="E731" s="17">
        <v>386</v>
      </c>
      <c r="F731" s="16">
        <f t="shared" si="22"/>
        <v>4.4675925925925924E-3</v>
      </c>
      <c r="G731" s="18">
        <v>2.5000000000000001E-2</v>
      </c>
      <c r="H731" s="19">
        <f t="shared" si="23"/>
        <v>9.65</v>
      </c>
    </row>
    <row r="732" spans="1:8" x14ac:dyDescent="0.25">
      <c r="A732" s="14">
        <v>43808</v>
      </c>
      <c r="B732" s="15">
        <v>154554935</v>
      </c>
      <c r="C732" s="1" t="s">
        <v>12</v>
      </c>
      <c r="D732" s="16">
        <v>0.63935130683896402</v>
      </c>
      <c r="E732" s="17">
        <v>417</v>
      </c>
      <c r="F732" s="16">
        <f t="shared" si="22"/>
        <v>4.8263888888888887E-3</v>
      </c>
      <c r="G732" s="18">
        <v>2.5000000000000001E-2</v>
      </c>
      <c r="H732" s="19">
        <f t="shared" si="23"/>
        <v>10.425000000000001</v>
      </c>
    </row>
    <row r="733" spans="1:8" x14ac:dyDescent="0.25">
      <c r="A733" s="14">
        <v>43822</v>
      </c>
      <c r="B733" s="15">
        <v>155115739</v>
      </c>
      <c r="C733" s="1" t="s">
        <v>28</v>
      </c>
      <c r="D733" s="16">
        <v>0.89522945466993342</v>
      </c>
      <c r="E733" s="17">
        <v>142</v>
      </c>
      <c r="F733" s="16">
        <f t="shared" si="22"/>
        <v>1.6435185185185185E-3</v>
      </c>
      <c r="G733" s="18">
        <v>2.5000000000000001E-2</v>
      </c>
      <c r="H733" s="19">
        <f t="shared" si="23"/>
        <v>3.5500000000000003</v>
      </c>
    </row>
    <row r="734" spans="1:8" x14ac:dyDescent="0.25">
      <c r="A734" s="14">
        <v>43824</v>
      </c>
      <c r="B734" s="15">
        <v>156783518</v>
      </c>
      <c r="C734" s="1" t="s">
        <v>12</v>
      </c>
      <c r="D734" s="16">
        <v>0.38103850290449492</v>
      </c>
      <c r="E734" s="17">
        <v>584</v>
      </c>
      <c r="F734" s="16">
        <f t="shared" si="22"/>
        <v>6.7592592592592591E-3</v>
      </c>
      <c r="G734" s="18">
        <v>3.7999999999999999E-2</v>
      </c>
      <c r="H734" s="19">
        <f t="shared" si="23"/>
        <v>22.192</v>
      </c>
    </row>
    <row r="735" spans="1:8" x14ac:dyDescent="0.25">
      <c r="A735" s="14">
        <v>43817</v>
      </c>
      <c r="B735" s="15">
        <v>154913441</v>
      </c>
      <c r="C735" s="1" t="s">
        <v>16</v>
      </c>
      <c r="D735" s="16">
        <v>0.71115126854204147</v>
      </c>
      <c r="E735" s="17">
        <v>364</v>
      </c>
      <c r="F735" s="16">
        <f t="shared" si="22"/>
        <v>4.2129629629629626E-3</v>
      </c>
      <c r="G735" s="18">
        <v>2.5000000000000001E-2</v>
      </c>
      <c r="H735" s="19">
        <f t="shared" si="23"/>
        <v>9.1</v>
      </c>
    </row>
    <row r="736" spans="1:8" x14ac:dyDescent="0.25">
      <c r="A736" s="14">
        <v>43814</v>
      </c>
      <c r="B736" s="15">
        <v>156190624</v>
      </c>
      <c r="C736" s="1" t="s">
        <v>12</v>
      </c>
      <c r="D736" s="16">
        <v>0.47367488777399169</v>
      </c>
      <c r="E736" s="17">
        <v>212</v>
      </c>
      <c r="F736" s="16">
        <f t="shared" si="22"/>
        <v>2.4537037037037036E-3</v>
      </c>
      <c r="G736" s="18">
        <v>3.7999999999999999E-2</v>
      </c>
      <c r="H736" s="19">
        <f t="shared" si="23"/>
        <v>8.0559999999999992</v>
      </c>
    </row>
    <row r="737" spans="1:8" x14ac:dyDescent="0.25">
      <c r="A737" s="14">
        <v>43820</v>
      </c>
      <c r="B737" s="15">
        <v>155812577</v>
      </c>
      <c r="C737" s="1" t="s">
        <v>16</v>
      </c>
      <c r="D737" s="16">
        <v>0.85004099355896701</v>
      </c>
      <c r="E737" s="17">
        <v>977</v>
      </c>
      <c r="F737" s="16">
        <f t="shared" si="22"/>
        <v>1.1307870370370371E-2</v>
      </c>
      <c r="G737" s="18">
        <v>2.5000000000000001E-2</v>
      </c>
      <c r="H737" s="19">
        <f t="shared" si="23"/>
        <v>24.425000000000001</v>
      </c>
    </row>
    <row r="738" spans="1:8" x14ac:dyDescent="0.25">
      <c r="A738" s="14">
        <v>43819</v>
      </c>
      <c r="B738" s="15">
        <v>156986994</v>
      </c>
      <c r="C738" s="1" t="s">
        <v>16</v>
      </c>
      <c r="D738" s="16">
        <v>9.7624826729825642E-2</v>
      </c>
      <c r="E738" s="17">
        <v>372</v>
      </c>
      <c r="F738" s="16">
        <f t="shared" si="22"/>
        <v>4.3055555555555555E-3</v>
      </c>
      <c r="G738" s="18">
        <v>1.4999999999999999E-2</v>
      </c>
      <c r="H738" s="19">
        <f t="shared" si="23"/>
        <v>5.58</v>
      </c>
    </row>
    <row r="739" spans="1:8" x14ac:dyDescent="0.25">
      <c r="A739" s="14">
        <v>43820</v>
      </c>
      <c r="B739" s="15">
        <v>155995983</v>
      </c>
      <c r="C739" s="1" t="s">
        <v>28</v>
      </c>
      <c r="D739" s="16">
        <v>0.71042788285706204</v>
      </c>
      <c r="E739" s="17">
        <v>695</v>
      </c>
      <c r="F739" s="16">
        <f t="shared" si="22"/>
        <v>8.0439814814814818E-3</v>
      </c>
      <c r="G739" s="18">
        <v>2.5000000000000001E-2</v>
      </c>
      <c r="H739" s="19">
        <f t="shared" si="23"/>
        <v>17.375</v>
      </c>
    </row>
    <row r="740" spans="1:8" x14ac:dyDescent="0.25">
      <c r="A740" s="14">
        <v>43830</v>
      </c>
      <c r="B740" s="15">
        <v>156652168</v>
      </c>
      <c r="C740" s="1" t="s">
        <v>28</v>
      </c>
      <c r="D740" s="16">
        <v>0.78477611502850808</v>
      </c>
      <c r="E740" s="17">
        <v>518</v>
      </c>
      <c r="F740" s="16">
        <f t="shared" si="22"/>
        <v>5.9953703703703705E-3</v>
      </c>
      <c r="G740" s="18">
        <v>2.5000000000000001E-2</v>
      </c>
      <c r="H740" s="19">
        <f t="shared" si="23"/>
        <v>12.950000000000001</v>
      </c>
    </row>
    <row r="741" spans="1:8" x14ac:dyDescent="0.25">
      <c r="A741" s="14">
        <v>43815</v>
      </c>
      <c r="B741" s="15">
        <v>155995983</v>
      </c>
      <c r="C741" s="1" t="s">
        <v>28</v>
      </c>
      <c r="D741" s="16">
        <v>9.807293616383006E-2</v>
      </c>
      <c r="E741" s="17">
        <v>282</v>
      </c>
      <c r="F741" s="16">
        <f t="shared" si="22"/>
        <v>3.2638888888888891E-3</v>
      </c>
      <c r="G741" s="18">
        <v>1.4999999999999999E-2</v>
      </c>
      <c r="H741" s="19">
        <f t="shared" si="23"/>
        <v>4.2299999999999995</v>
      </c>
    </row>
    <row r="742" spans="1:8" x14ac:dyDescent="0.25">
      <c r="A742" s="14">
        <v>43821</v>
      </c>
      <c r="B742" s="15">
        <v>156590882</v>
      </c>
      <c r="C742" s="1" t="s">
        <v>28</v>
      </c>
      <c r="D742" s="16">
        <v>0.55921772585754825</v>
      </c>
      <c r="E742" s="17">
        <v>117</v>
      </c>
      <c r="F742" s="16">
        <f t="shared" si="22"/>
        <v>1.3541666666666667E-3</v>
      </c>
      <c r="G742" s="18">
        <v>3.7999999999999999E-2</v>
      </c>
      <c r="H742" s="19">
        <f t="shared" si="23"/>
        <v>4.4459999999999997</v>
      </c>
    </row>
    <row r="743" spans="1:8" x14ac:dyDescent="0.25">
      <c r="A743" s="14">
        <v>43813</v>
      </c>
      <c r="B743" s="15">
        <v>154370666</v>
      </c>
      <c r="C743" s="1" t="s">
        <v>12</v>
      </c>
      <c r="D743" s="16">
        <v>0.50583343292789051</v>
      </c>
      <c r="E743" s="17">
        <v>903</v>
      </c>
      <c r="F743" s="16">
        <f t="shared" si="22"/>
        <v>1.0451388888888889E-2</v>
      </c>
      <c r="G743" s="18">
        <v>3.7999999999999999E-2</v>
      </c>
      <c r="H743" s="19">
        <f t="shared" si="23"/>
        <v>34.314</v>
      </c>
    </row>
    <row r="744" spans="1:8" x14ac:dyDescent="0.25">
      <c r="A744" s="14">
        <v>43825</v>
      </c>
      <c r="B744" s="15">
        <v>156120965</v>
      </c>
      <c r="C744" s="1" t="s">
        <v>28</v>
      </c>
      <c r="D744" s="16">
        <v>0.75642314518885612</v>
      </c>
      <c r="E744" s="17">
        <v>775</v>
      </c>
      <c r="F744" s="16">
        <f t="shared" si="22"/>
        <v>8.9699074074074073E-3</v>
      </c>
      <c r="G744" s="18">
        <v>2.5000000000000001E-2</v>
      </c>
      <c r="H744" s="19">
        <f t="shared" si="23"/>
        <v>19.375</v>
      </c>
    </row>
    <row r="745" spans="1:8" x14ac:dyDescent="0.25">
      <c r="A745" s="14">
        <v>43824</v>
      </c>
      <c r="B745" s="15">
        <v>156995763</v>
      </c>
      <c r="C745" s="1" t="s">
        <v>28</v>
      </c>
      <c r="D745" s="16">
        <v>0.86783807474463881</v>
      </c>
      <c r="E745" s="17">
        <v>507</v>
      </c>
      <c r="F745" s="16">
        <f t="shared" si="22"/>
        <v>5.8680555555555552E-3</v>
      </c>
      <c r="G745" s="18">
        <v>2.5000000000000001E-2</v>
      </c>
      <c r="H745" s="19">
        <f t="shared" si="23"/>
        <v>12.675000000000001</v>
      </c>
    </row>
    <row r="746" spans="1:8" x14ac:dyDescent="0.25">
      <c r="A746" s="14">
        <v>43810</v>
      </c>
      <c r="B746" s="15">
        <v>154728626</v>
      </c>
      <c r="C746" s="1" t="s">
        <v>28</v>
      </c>
      <c r="D746" s="16">
        <v>0.13024759272741193</v>
      </c>
      <c r="E746" s="17">
        <v>699</v>
      </c>
      <c r="F746" s="16">
        <f t="shared" si="22"/>
        <v>8.0902777777777778E-3</v>
      </c>
      <c r="G746" s="18">
        <v>1.4999999999999999E-2</v>
      </c>
      <c r="H746" s="19">
        <f t="shared" si="23"/>
        <v>10.484999999999999</v>
      </c>
    </row>
    <row r="747" spans="1:8" x14ac:dyDescent="0.25">
      <c r="A747" s="14">
        <v>43824</v>
      </c>
      <c r="B747" s="15">
        <v>156995763</v>
      </c>
      <c r="C747" s="1" t="s">
        <v>28</v>
      </c>
      <c r="D747" s="16">
        <v>0.12588732755601684</v>
      </c>
      <c r="E747" s="17">
        <v>510</v>
      </c>
      <c r="F747" s="16">
        <f t="shared" si="22"/>
        <v>5.9027777777777776E-3</v>
      </c>
      <c r="G747" s="18">
        <v>1.4999999999999999E-2</v>
      </c>
      <c r="H747" s="19">
        <f t="shared" si="23"/>
        <v>7.6499999999999995</v>
      </c>
    </row>
    <row r="748" spans="1:8" x14ac:dyDescent="0.25">
      <c r="A748" s="14">
        <v>43816</v>
      </c>
      <c r="B748" s="15">
        <v>155430469</v>
      </c>
      <c r="C748" s="1" t="s">
        <v>28</v>
      </c>
      <c r="D748" s="16">
        <v>0.48286165722715968</v>
      </c>
      <c r="E748" s="17">
        <v>169</v>
      </c>
      <c r="F748" s="16">
        <f t="shared" si="22"/>
        <v>1.9560185185185184E-3</v>
      </c>
      <c r="G748" s="18">
        <v>3.7999999999999999E-2</v>
      </c>
      <c r="H748" s="19">
        <f t="shared" si="23"/>
        <v>6.4219999999999997</v>
      </c>
    </row>
    <row r="749" spans="1:8" x14ac:dyDescent="0.25">
      <c r="A749" s="14">
        <v>43811</v>
      </c>
      <c r="B749" s="15">
        <v>156816622</v>
      </c>
      <c r="C749" s="1" t="s">
        <v>28</v>
      </c>
      <c r="D749" s="16">
        <v>0.61635719784876475</v>
      </c>
      <c r="E749" s="17">
        <v>168</v>
      </c>
      <c r="F749" s="16">
        <f t="shared" si="22"/>
        <v>1.9444444444444444E-3</v>
      </c>
      <c r="G749" s="18">
        <v>2.5000000000000001E-2</v>
      </c>
      <c r="H749" s="19">
        <f t="shared" si="23"/>
        <v>4.2</v>
      </c>
    </row>
    <row r="750" spans="1:8" x14ac:dyDescent="0.25">
      <c r="A750" s="14">
        <v>43804</v>
      </c>
      <c r="B750" s="15">
        <v>155995983</v>
      </c>
      <c r="C750" s="1" t="s">
        <v>28</v>
      </c>
      <c r="D750" s="16">
        <v>0.80632376592500166</v>
      </c>
      <c r="E750" s="17">
        <v>375</v>
      </c>
      <c r="F750" s="16">
        <f t="shared" si="22"/>
        <v>4.340277777777778E-3</v>
      </c>
      <c r="G750" s="18">
        <v>2.5000000000000001E-2</v>
      </c>
      <c r="H750" s="19">
        <f t="shared" si="23"/>
        <v>9.375</v>
      </c>
    </row>
    <row r="751" spans="1:8" x14ac:dyDescent="0.25">
      <c r="A751" s="14">
        <v>43802</v>
      </c>
      <c r="B751" s="15">
        <v>156172144</v>
      </c>
      <c r="C751" s="1" t="s">
        <v>28</v>
      </c>
      <c r="D751" s="16">
        <v>0.80538060336227135</v>
      </c>
      <c r="E751" s="17">
        <v>293</v>
      </c>
      <c r="F751" s="16">
        <f t="shared" si="22"/>
        <v>3.3912037037037036E-3</v>
      </c>
      <c r="G751" s="18">
        <v>2.5000000000000001E-2</v>
      </c>
      <c r="H751" s="19">
        <f t="shared" si="23"/>
        <v>7.3250000000000002</v>
      </c>
    </row>
    <row r="752" spans="1:8" x14ac:dyDescent="0.25">
      <c r="A752" s="14">
        <v>43830</v>
      </c>
      <c r="B752" s="15">
        <v>154661935</v>
      </c>
      <c r="C752" s="1" t="s">
        <v>12</v>
      </c>
      <c r="D752" s="16">
        <v>0.42887376526454246</v>
      </c>
      <c r="E752" s="17">
        <v>258</v>
      </c>
      <c r="F752" s="16">
        <f t="shared" si="22"/>
        <v>2.9861111111111113E-3</v>
      </c>
      <c r="G752" s="18">
        <v>3.7999999999999999E-2</v>
      </c>
      <c r="H752" s="19">
        <f t="shared" si="23"/>
        <v>9.8040000000000003</v>
      </c>
    </row>
    <row r="753" spans="1:8" x14ac:dyDescent="0.25">
      <c r="A753" s="14">
        <v>43821</v>
      </c>
      <c r="B753" s="15">
        <v>154228962</v>
      </c>
      <c r="C753" s="1" t="s">
        <v>12</v>
      </c>
      <c r="D753" s="16">
        <v>0.92445750791910353</v>
      </c>
      <c r="E753" s="17">
        <v>480</v>
      </c>
      <c r="F753" s="16">
        <f t="shared" si="22"/>
        <v>5.5555555555555558E-3</v>
      </c>
      <c r="G753" s="18">
        <v>2.5000000000000001E-2</v>
      </c>
      <c r="H753" s="19">
        <f t="shared" si="23"/>
        <v>12</v>
      </c>
    </row>
    <row r="754" spans="1:8" x14ac:dyDescent="0.25">
      <c r="A754" s="14">
        <v>43825</v>
      </c>
      <c r="B754" s="15">
        <v>155189318</v>
      </c>
      <c r="C754" s="1" t="s">
        <v>16</v>
      </c>
      <c r="D754" s="16">
        <v>0.82777289532665799</v>
      </c>
      <c r="E754" s="17">
        <v>602</v>
      </c>
      <c r="F754" s="16">
        <f t="shared" si="22"/>
        <v>6.9675925925925929E-3</v>
      </c>
      <c r="G754" s="18">
        <v>2.5000000000000001E-2</v>
      </c>
      <c r="H754" s="19">
        <f t="shared" si="23"/>
        <v>15.05</v>
      </c>
    </row>
    <row r="755" spans="1:8" x14ac:dyDescent="0.25">
      <c r="A755" s="14">
        <v>43825</v>
      </c>
      <c r="B755" s="15">
        <v>155189318</v>
      </c>
      <c r="C755" s="1" t="s">
        <v>16</v>
      </c>
      <c r="D755" s="16">
        <v>0.39909102907838701</v>
      </c>
      <c r="E755" s="17">
        <v>830</v>
      </c>
      <c r="F755" s="16">
        <f t="shared" si="22"/>
        <v>9.6064814814814815E-3</v>
      </c>
      <c r="G755" s="18">
        <v>3.7999999999999999E-2</v>
      </c>
      <c r="H755" s="19">
        <f t="shared" si="23"/>
        <v>31.54</v>
      </c>
    </row>
    <row r="756" spans="1:8" x14ac:dyDescent="0.25">
      <c r="A756" s="14">
        <v>43810</v>
      </c>
      <c r="B756" s="15">
        <v>154389830</v>
      </c>
      <c r="C756" s="1" t="s">
        <v>28</v>
      </c>
      <c r="D756" s="16">
        <v>0.15551160819247856</v>
      </c>
      <c r="E756" s="17">
        <v>231</v>
      </c>
      <c r="F756" s="16">
        <f t="shared" si="22"/>
        <v>2.673611111111111E-3</v>
      </c>
      <c r="G756" s="18">
        <v>1.4999999999999999E-2</v>
      </c>
      <c r="H756" s="19">
        <f t="shared" si="23"/>
        <v>3.4649999999999999</v>
      </c>
    </row>
    <row r="757" spans="1:8" x14ac:dyDescent="0.25">
      <c r="A757" s="14">
        <v>43826</v>
      </c>
      <c r="B757" s="15">
        <v>154566483</v>
      </c>
      <c r="C757" s="1" t="s">
        <v>12</v>
      </c>
      <c r="D757" s="16">
        <v>0.6717534829186157</v>
      </c>
      <c r="E757" s="17">
        <v>251</v>
      </c>
      <c r="F757" s="16">
        <f t="shared" si="22"/>
        <v>2.9050925925925928E-3</v>
      </c>
      <c r="G757" s="18">
        <v>2.5000000000000001E-2</v>
      </c>
      <c r="H757" s="19">
        <f t="shared" si="23"/>
        <v>6.2750000000000004</v>
      </c>
    </row>
    <row r="758" spans="1:8" x14ac:dyDescent="0.25">
      <c r="A758" s="14">
        <v>43827</v>
      </c>
      <c r="B758" s="15">
        <v>156196844</v>
      </c>
      <c r="C758" s="1" t="s">
        <v>12</v>
      </c>
      <c r="D758" s="16">
        <v>0.82956007574384205</v>
      </c>
      <c r="E758" s="17">
        <v>707</v>
      </c>
      <c r="F758" s="16">
        <f t="shared" si="22"/>
        <v>8.1828703703703699E-3</v>
      </c>
      <c r="G758" s="18">
        <v>2.5000000000000001E-2</v>
      </c>
      <c r="H758" s="19">
        <f t="shared" si="23"/>
        <v>17.675000000000001</v>
      </c>
    </row>
    <row r="759" spans="1:8" x14ac:dyDescent="0.25">
      <c r="A759" s="14">
        <v>43825</v>
      </c>
      <c r="B759" s="15">
        <v>154002328</v>
      </c>
      <c r="C759" s="1" t="s">
        <v>12</v>
      </c>
      <c r="D759" s="16">
        <v>0.77852061157877472</v>
      </c>
      <c r="E759" s="17">
        <v>642</v>
      </c>
      <c r="F759" s="16">
        <f t="shared" si="22"/>
        <v>7.4305555555555557E-3</v>
      </c>
      <c r="G759" s="18">
        <v>2.5000000000000001E-2</v>
      </c>
      <c r="H759" s="19">
        <f t="shared" si="23"/>
        <v>16.05</v>
      </c>
    </row>
    <row r="760" spans="1:8" x14ac:dyDescent="0.25">
      <c r="A760" s="14">
        <v>43828</v>
      </c>
      <c r="B760" s="15">
        <v>155690913</v>
      </c>
      <c r="C760" s="1" t="s">
        <v>12</v>
      </c>
      <c r="D760" s="16">
        <v>3.6886541336852319E-2</v>
      </c>
      <c r="E760" s="17">
        <v>500</v>
      </c>
      <c r="F760" s="16">
        <f t="shared" si="22"/>
        <v>5.7870370370370367E-3</v>
      </c>
      <c r="G760" s="18">
        <v>1.4999999999999999E-2</v>
      </c>
      <c r="H760" s="19">
        <f t="shared" si="23"/>
        <v>7.5</v>
      </c>
    </row>
    <row r="761" spans="1:8" x14ac:dyDescent="0.25">
      <c r="A761" s="14">
        <v>43806</v>
      </c>
      <c r="B761" s="15">
        <v>154228952</v>
      </c>
      <c r="C761" s="1" t="s">
        <v>28</v>
      </c>
      <c r="D761" s="16">
        <v>0.15568226443565192</v>
      </c>
      <c r="E761" s="17">
        <v>145</v>
      </c>
      <c r="F761" s="16">
        <f t="shared" si="22"/>
        <v>1.6782407407407408E-3</v>
      </c>
      <c r="G761" s="18">
        <v>1.4999999999999999E-2</v>
      </c>
      <c r="H761" s="19">
        <f t="shared" si="23"/>
        <v>2.1749999999999998</v>
      </c>
    </row>
    <row r="762" spans="1:8" x14ac:dyDescent="0.25">
      <c r="A762" s="14">
        <v>43814</v>
      </c>
      <c r="B762" s="15">
        <v>154992218</v>
      </c>
      <c r="C762" s="1" t="s">
        <v>28</v>
      </c>
      <c r="D762" s="16">
        <v>0.34466193438429471</v>
      </c>
      <c r="E762" s="17">
        <v>822</v>
      </c>
      <c r="F762" s="16">
        <f t="shared" si="22"/>
        <v>9.5138888888888894E-3</v>
      </c>
      <c r="G762" s="18">
        <v>3.7999999999999999E-2</v>
      </c>
      <c r="H762" s="19">
        <f t="shared" si="23"/>
        <v>31.236000000000001</v>
      </c>
    </row>
    <row r="763" spans="1:8" x14ac:dyDescent="0.25">
      <c r="A763" s="14">
        <v>43825</v>
      </c>
      <c r="B763" s="15">
        <v>156859701</v>
      </c>
      <c r="C763" s="1" t="s">
        <v>12</v>
      </c>
      <c r="D763" s="16">
        <v>0.18453084533647779</v>
      </c>
      <c r="E763" s="17">
        <v>793</v>
      </c>
      <c r="F763" s="16">
        <f t="shared" si="22"/>
        <v>9.1782407407407403E-3</v>
      </c>
      <c r="G763" s="18">
        <v>1.4999999999999999E-2</v>
      </c>
      <c r="H763" s="19">
        <f t="shared" si="23"/>
        <v>11.895</v>
      </c>
    </row>
    <row r="764" spans="1:8" x14ac:dyDescent="0.25">
      <c r="A764" s="14">
        <v>43825</v>
      </c>
      <c r="B764" s="15">
        <v>156859701</v>
      </c>
      <c r="C764" s="1" t="s">
        <v>12</v>
      </c>
      <c r="D764" s="16">
        <v>0.94045376590383267</v>
      </c>
      <c r="E764" s="17">
        <v>337</v>
      </c>
      <c r="F764" s="16">
        <f t="shared" si="22"/>
        <v>3.9004629629629628E-3</v>
      </c>
      <c r="G764" s="18">
        <v>2.5000000000000001E-2</v>
      </c>
      <c r="H764" s="19">
        <f t="shared" si="23"/>
        <v>8.4250000000000007</v>
      </c>
    </row>
    <row r="765" spans="1:8" x14ac:dyDescent="0.25">
      <c r="A765" s="14">
        <v>43823</v>
      </c>
      <c r="B765" s="15">
        <v>154389830</v>
      </c>
      <c r="C765" s="1" t="s">
        <v>28</v>
      </c>
      <c r="D765" s="16">
        <v>0.34907733336268121</v>
      </c>
      <c r="E765" s="17">
        <v>269</v>
      </c>
      <c r="F765" s="16">
        <f t="shared" si="22"/>
        <v>3.1134259259259257E-3</v>
      </c>
      <c r="G765" s="18">
        <v>3.7999999999999999E-2</v>
      </c>
      <c r="H765" s="19">
        <f t="shared" si="23"/>
        <v>10.222</v>
      </c>
    </row>
    <row r="766" spans="1:8" x14ac:dyDescent="0.25">
      <c r="A766" s="14">
        <v>43808</v>
      </c>
      <c r="B766" s="15">
        <v>156600852</v>
      </c>
      <c r="C766" s="1" t="s">
        <v>28</v>
      </c>
      <c r="D766" s="16">
        <v>0.93090089125501219</v>
      </c>
      <c r="E766" s="17">
        <v>774</v>
      </c>
      <c r="F766" s="16">
        <f t="shared" si="22"/>
        <v>8.9583333333333338E-3</v>
      </c>
      <c r="G766" s="18">
        <v>2.5000000000000001E-2</v>
      </c>
      <c r="H766" s="19">
        <f t="shared" si="23"/>
        <v>19.350000000000001</v>
      </c>
    </row>
    <row r="767" spans="1:8" x14ac:dyDescent="0.25">
      <c r="A767" s="14">
        <v>43810</v>
      </c>
      <c r="B767" s="15">
        <v>155196264</v>
      </c>
      <c r="C767" s="1" t="s">
        <v>16</v>
      </c>
      <c r="D767" s="16">
        <v>0.61906566382397865</v>
      </c>
      <c r="E767" s="17">
        <v>959</v>
      </c>
      <c r="F767" s="16">
        <f t="shared" si="22"/>
        <v>1.1099537037037036E-2</v>
      </c>
      <c r="G767" s="18">
        <v>2.5000000000000001E-2</v>
      </c>
      <c r="H767" s="19">
        <f t="shared" si="23"/>
        <v>23.975000000000001</v>
      </c>
    </row>
    <row r="768" spans="1:8" x14ac:dyDescent="0.25">
      <c r="A768" s="14">
        <v>43819</v>
      </c>
      <c r="B768" s="15">
        <v>156278061</v>
      </c>
      <c r="C768" s="1" t="s">
        <v>16</v>
      </c>
      <c r="D768" s="16">
        <v>0.1376112739411619</v>
      </c>
      <c r="E768" s="17">
        <v>718</v>
      </c>
      <c r="F768" s="16">
        <f t="shared" si="22"/>
        <v>8.3101851851851843E-3</v>
      </c>
      <c r="G768" s="18">
        <v>1.4999999999999999E-2</v>
      </c>
      <c r="H768" s="19">
        <f t="shared" si="23"/>
        <v>10.77</v>
      </c>
    </row>
    <row r="769" spans="1:8" x14ac:dyDescent="0.25">
      <c r="A769" s="14">
        <v>43813</v>
      </c>
      <c r="B769" s="15">
        <v>155430469</v>
      </c>
      <c r="C769" s="1" t="s">
        <v>28</v>
      </c>
      <c r="D769" s="16">
        <v>7.9052151394521042E-2</v>
      </c>
      <c r="E769" s="17">
        <v>443</v>
      </c>
      <c r="F769" s="16">
        <f t="shared" si="22"/>
        <v>5.1273148148148146E-3</v>
      </c>
      <c r="G769" s="18">
        <v>1.4999999999999999E-2</v>
      </c>
      <c r="H769" s="19">
        <f t="shared" si="23"/>
        <v>6.6449999999999996</v>
      </c>
    </row>
    <row r="770" spans="1:8" x14ac:dyDescent="0.25">
      <c r="A770" s="14">
        <v>43800</v>
      </c>
      <c r="B770" s="15">
        <v>154407759</v>
      </c>
      <c r="C770" s="1" t="s">
        <v>28</v>
      </c>
      <c r="D770" s="16">
        <v>0.5264653761942214</v>
      </c>
      <c r="E770" s="17">
        <v>435</v>
      </c>
      <c r="F770" s="16">
        <f t="shared" ref="F770:F833" si="24">E770/86400</f>
        <v>5.0347222222222225E-3</v>
      </c>
      <c r="G770" s="18">
        <v>3.7999999999999999E-2</v>
      </c>
      <c r="H770" s="19">
        <f t="shared" ref="H770:H833" si="25">E770*G770</f>
        <v>16.53</v>
      </c>
    </row>
    <row r="771" spans="1:8" x14ac:dyDescent="0.25">
      <c r="A771" s="14">
        <v>43826</v>
      </c>
      <c r="B771" s="15">
        <v>154557926</v>
      </c>
      <c r="C771" s="1" t="s">
        <v>16</v>
      </c>
      <c r="D771" s="16">
        <v>0.92565244401227298</v>
      </c>
      <c r="E771" s="17">
        <v>534</v>
      </c>
      <c r="F771" s="16">
        <f t="shared" si="24"/>
        <v>6.1805555555555555E-3</v>
      </c>
      <c r="G771" s="18">
        <v>2.5000000000000001E-2</v>
      </c>
      <c r="H771" s="19">
        <f t="shared" si="25"/>
        <v>13.350000000000001</v>
      </c>
    </row>
    <row r="772" spans="1:8" x14ac:dyDescent="0.25">
      <c r="A772" s="14">
        <v>43819</v>
      </c>
      <c r="B772" s="15">
        <v>156066871</v>
      </c>
      <c r="C772" s="1" t="s">
        <v>28</v>
      </c>
      <c r="D772" s="16">
        <v>0.59008048830197124</v>
      </c>
      <c r="E772" s="17">
        <v>158</v>
      </c>
      <c r="F772" s="16">
        <f t="shared" si="24"/>
        <v>1.8287037037037037E-3</v>
      </c>
      <c r="G772" s="18">
        <v>2.5000000000000001E-2</v>
      </c>
      <c r="H772" s="19">
        <f t="shared" si="25"/>
        <v>3.95</v>
      </c>
    </row>
    <row r="773" spans="1:8" x14ac:dyDescent="0.25">
      <c r="A773" s="14">
        <v>43830</v>
      </c>
      <c r="B773" s="15">
        <v>155621192</v>
      </c>
      <c r="C773" s="1" t="s">
        <v>16</v>
      </c>
      <c r="D773" s="16">
        <v>8.4540183877739539E-2</v>
      </c>
      <c r="E773" s="17">
        <v>602</v>
      </c>
      <c r="F773" s="16">
        <f t="shared" si="24"/>
        <v>6.9675925925925929E-3</v>
      </c>
      <c r="G773" s="18">
        <v>1.4999999999999999E-2</v>
      </c>
      <c r="H773" s="19">
        <f t="shared" si="25"/>
        <v>9.0299999999999994</v>
      </c>
    </row>
    <row r="774" spans="1:8" x14ac:dyDescent="0.25">
      <c r="A774" s="14">
        <v>43800</v>
      </c>
      <c r="B774" s="15">
        <v>156120965</v>
      </c>
      <c r="C774" s="1" t="s">
        <v>28</v>
      </c>
      <c r="D774" s="16">
        <v>0.88465125863658689</v>
      </c>
      <c r="E774" s="17">
        <v>808</v>
      </c>
      <c r="F774" s="16">
        <f t="shared" si="24"/>
        <v>9.3518518518518525E-3</v>
      </c>
      <c r="G774" s="18">
        <v>2.5000000000000001E-2</v>
      </c>
      <c r="H774" s="19">
        <f t="shared" si="25"/>
        <v>20.200000000000003</v>
      </c>
    </row>
    <row r="775" spans="1:8" x14ac:dyDescent="0.25">
      <c r="A775" s="14">
        <v>43830</v>
      </c>
      <c r="B775" s="15">
        <v>154910798</v>
      </c>
      <c r="C775" s="1" t="s">
        <v>28</v>
      </c>
      <c r="D775" s="16">
        <v>0.39100624239809456</v>
      </c>
      <c r="E775" s="17">
        <v>372</v>
      </c>
      <c r="F775" s="16">
        <f t="shared" si="24"/>
        <v>4.3055555555555555E-3</v>
      </c>
      <c r="G775" s="18">
        <v>3.7999999999999999E-2</v>
      </c>
      <c r="H775" s="19">
        <f t="shared" si="25"/>
        <v>14.135999999999999</v>
      </c>
    </row>
    <row r="776" spans="1:8" x14ac:dyDescent="0.25">
      <c r="A776" s="14">
        <v>43806</v>
      </c>
      <c r="B776" s="15">
        <v>154212953</v>
      </c>
      <c r="C776" s="1" t="s">
        <v>28</v>
      </c>
      <c r="D776" s="16">
        <v>0.92506643397297705</v>
      </c>
      <c r="E776" s="17">
        <v>217</v>
      </c>
      <c r="F776" s="16">
        <f t="shared" si="24"/>
        <v>2.5115740740740741E-3</v>
      </c>
      <c r="G776" s="18">
        <v>2.5000000000000001E-2</v>
      </c>
      <c r="H776" s="19">
        <f t="shared" si="25"/>
        <v>5.4250000000000007</v>
      </c>
    </row>
    <row r="777" spans="1:8" x14ac:dyDescent="0.25">
      <c r="A777" s="14">
        <v>43818</v>
      </c>
      <c r="B777" s="15">
        <v>155936941</v>
      </c>
      <c r="C777" s="1" t="s">
        <v>28</v>
      </c>
      <c r="D777" s="16">
        <v>0.57447992814942317</v>
      </c>
      <c r="E777" s="17">
        <v>750</v>
      </c>
      <c r="F777" s="16">
        <f t="shared" si="24"/>
        <v>8.6805555555555559E-3</v>
      </c>
      <c r="G777" s="18">
        <v>3.7999999999999999E-2</v>
      </c>
      <c r="H777" s="19">
        <f t="shared" si="25"/>
        <v>28.5</v>
      </c>
    </row>
    <row r="778" spans="1:8" x14ac:dyDescent="0.25">
      <c r="A778" s="14">
        <v>43823</v>
      </c>
      <c r="B778" s="15">
        <v>156233327</v>
      </c>
      <c r="C778" s="1" t="s">
        <v>16</v>
      </c>
      <c r="D778" s="16">
        <v>9.1403473415820002E-2</v>
      </c>
      <c r="E778" s="17">
        <v>369</v>
      </c>
      <c r="F778" s="16">
        <f t="shared" si="24"/>
        <v>4.2708333333333331E-3</v>
      </c>
      <c r="G778" s="18">
        <v>1.4999999999999999E-2</v>
      </c>
      <c r="H778" s="19">
        <f t="shared" si="25"/>
        <v>5.5350000000000001</v>
      </c>
    </row>
    <row r="779" spans="1:8" x14ac:dyDescent="0.25">
      <c r="A779" s="14">
        <v>43807</v>
      </c>
      <c r="B779" s="15">
        <v>155469155</v>
      </c>
      <c r="C779" s="1" t="s">
        <v>16</v>
      </c>
      <c r="D779" s="16">
        <v>5.5699999723669125E-2</v>
      </c>
      <c r="E779" s="17">
        <v>152</v>
      </c>
      <c r="F779" s="16">
        <f t="shared" si="24"/>
        <v>1.7592592592592592E-3</v>
      </c>
      <c r="G779" s="18">
        <v>1.4999999999999999E-2</v>
      </c>
      <c r="H779" s="19">
        <f t="shared" si="25"/>
        <v>2.2799999999999998</v>
      </c>
    </row>
    <row r="780" spans="1:8" x14ac:dyDescent="0.25">
      <c r="A780" s="14">
        <v>43830</v>
      </c>
      <c r="B780" s="15">
        <v>154565805</v>
      </c>
      <c r="C780" s="1" t="s">
        <v>16</v>
      </c>
      <c r="D780" s="16">
        <v>0.8011993178638287</v>
      </c>
      <c r="E780" s="17">
        <v>852</v>
      </c>
      <c r="F780" s="16">
        <f t="shared" si="24"/>
        <v>9.8611111111111104E-3</v>
      </c>
      <c r="G780" s="18">
        <v>2.5000000000000001E-2</v>
      </c>
      <c r="H780" s="19">
        <f t="shared" si="25"/>
        <v>21.3</v>
      </c>
    </row>
    <row r="781" spans="1:8" x14ac:dyDescent="0.25">
      <c r="A781" s="14">
        <v>43823</v>
      </c>
      <c r="B781" s="15">
        <v>154248012</v>
      </c>
      <c r="C781" s="1" t="s">
        <v>12</v>
      </c>
      <c r="D781" s="16">
        <v>0.43602340336298595</v>
      </c>
      <c r="E781" s="17">
        <v>399</v>
      </c>
      <c r="F781" s="16">
        <f t="shared" si="24"/>
        <v>4.6180555555555558E-3</v>
      </c>
      <c r="G781" s="18">
        <v>3.7999999999999999E-2</v>
      </c>
      <c r="H781" s="19">
        <f t="shared" si="25"/>
        <v>15.161999999999999</v>
      </c>
    </row>
    <row r="782" spans="1:8" x14ac:dyDescent="0.25">
      <c r="A782" s="14">
        <v>43807</v>
      </c>
      <c r="B782" s="15">
        <v>155225027</v>
      </c>
      <c r="C782" s="1" t="s">
        <v>12</v>
      </c>
      <c r="D782" s="16">
        <v>0.26897781464470893</v>
      </c>
      <c r="E782" s="17">
        <v>236</v>
      </c>
      <c r="F782" s="16">
        <f t="shared" si="24"/>
        <v>2.7314814814814814E-3</v>
      </c>
      <c r="G782" s="18">
        <v>1.4999999999999999E-2</v>
      </c>
      <c r="H782" s="19">
        <f t="shared" si="25"/>
        <v>3.54</v>
      </c>
    </row>
    <row r="783" spans="1:8" x14ac:dyDescent="0.25">
      <c r="A783" s="14">
        <v>43825</v>
      </c>
      <c r="B783" s="15">
        <v>155306526</v>
      </c>
      <c r="C783" s="1" t="s">
        <v>16</v>
      </c>
      <c r="D783" s="16">
        <v>0.11551490446400592</v>
      </c>
      <c r="E783" s="17">
        <v>831</v>
      </c>
      <c r="F783" s="16">
        <f t="shared" si="24"/>
        <v>9.618055555555555E-3</v>
      </c>
      <c r="G783" s="18">
        <v>1.4999999999999999E-2</v>
      </c>
      <c r="H783" s="19">
        <f t="shared" si="25"/>
        <v>12.465</v>
      </c>
    </row>
    <row r="784" spans="1:8" x14ac:dyDescent="0.25">
      <c r="A784" s="14">
        <v>43816</v>
      </c>
      <c r="B784" s="15">
        <v>155573643</v>
      </c>
      <c r="C784" s="1" t="s">
        <v>16</v>
      </c>
      <c r="D784" s="16">
        <v>0.36709794505912929</v>
      </c>
      <c r="E784" s="17">
        <v>383</v>
      </c>
      <c r="F784" s="16">
        <f t="shared" si="24"/>
        <v>4.43287037037037E-3</v>
      </c>
      <c r="G784" s="18">
        <v>3.7999999999999999E-2</v>
      </c>
      <c r="H784" s="19">
        <f t="shared" si="25"/>
        <v>14.554</v>
      </c>
    </row>
    <row r="785" spans="1:8" x14ac:dyDescent="0.25">
      <c r="A785" s="14">
        <v>43812</v>
      </c>
      <c r="B785" s="15">
        <v>154154639</v>
      </c>
      <c r="C785" s="1" t="s">
        <v>16</v>
      </c>
      <c r="D785" s="16">
        <v>0.46103172235213175</v>
      </c>
      <c r="E785" s="17">
        <v>405</v>
      </c>
      <c r="F785" s="16">
        <f t="shared" si="24"/>
        <v>4.6874999999999998E-3</v>
      </c>
      <c r="G785" s="18">
        <v>3.7999999999999999E-2</v>
      </c>
      <c r="H785" s="19">
        <f t="shared" si="25"/>
        <v>15.389999999999999</v>
      </c>
    </row>
    <row r="786" spans="1:8" x14ac:dyDescent="0.25">
      <c r="A786" s="14">
        <v>43826</v>
      </c>
      <c r="B786" s="15">
        <v>154557926</v>
      </c>
      <c r="C786" s="1" t="s">
        <v>16</v>
      </c>
      <c r="D786" s="16">
        <v>8.503912634339883E-2</v>
      </c>
      <c r="E786" s="17">
        <v>448</v>
      </c>
      <c r="F786" s="16">
        <f t="shared" si="24"/>
        <v>5.185185185185185E-3</v>
      </c>
      <c r="G786" s="18">
        <v>1.4999999999999999E-2</v>
      </c>
      <c r="H786" s="19">
        <f t="shared" si="25"/>
        <v>6.72</v>
      </c>
    </row>
    <row r="787" spans="1:8" x14ac:dyDescent="0.25">
      <c r="A787" s="14">
        <v>43811</v>
      </c>
      <c r="B787" s="15">
        <v>154566483</v>
      </c>
      <c r="C787" s="1" t="s">
        <v>12</v>
      </c>
      <c r="D787" s="16">
        <v>0.96808477800791659</v>
      </c>
      <c r="E787" s="17">
        <v>421</v>
      </c>
      <c r="F787" s="16">
        <f t="shared" si="24"/>
        <v>4.8726851851851848E-3</v>
      </c>
      <c r="G787" s="18">
        <v>2.5000000000000001E-2</v>
      </c>
      <c r="H787" s="19">
        <f t="shared" si="25"/>
        <v>10.525</v>
      </c>
    </row>
    <row r="788" spans="1:8" x14ac:dyDescent="0.25">
      <c r="A788" s="14">
        <v>43806</v>
      </c>
      <c r="B788" s="15">
        <v>156233327</v>
      </c>
      <c r="C788" s="1" t="s">
        <v>16</v>
      </c>
      <c r="D788" s="16">
        <v>0.92544948728146903</v>
      </c>
      <c r="E788" s="17">
        <v>502</v>
      </c>
      <c r="F788" s="16">
        <f t="shared" si="24"/>
        <v>5.8101851851851856E-3</v>
      </c>
      <c r="G788" s="18">
        <v>2.5000000000000001E-2</v>
      </c>
      <c r="H788" s="19">
        <f t="shared" si="25"/>
        <v>12.55</v>
      </c>
    </row>
    <row r="789" spans="1:8" x14ac:dyDescent="0.25">
      <c r="A789" s="14">
        <v>43826</v>
      </c>
      <c r="B789" s="15">
        <v>155358867</v>
      </c>
      <c r="C789" s="1" t="s">
        <v>12</v>
      </c>
      <c r="D789" s="16">
        <v>1.0547886394984829E-4</v>
      </c>
      <c r="E789" s="17">
        <v>631</v>
      </c>
      <c r="F789" s="16">
        <f t="shared" si="24"/>
        <v>7.3032407407407404E-3</v>
      </c>
      <c r="G789" s="18">
        <v>1.4999999999999999E-2</v>
      </c>
      <c r="H789" s="19">
        <f t="shared" si="25"/>
        <v>9.4649999999999999</v>
      </c>
    </row>
    <row r="790" spans="1:8" x14ac:dyDescent="0.25">
      <c r="A790" s="14">
        <v>43813</v>
      </c>
      <c r="B790" s="15">
        <v>156233327</v>
      </c>
      <c r="C790" s="1" t="s">
        <v>16</v>
      </c>
      <c r="D790" s="16">
        <v>0.57811096218126723</v>
      </c>
      <c r="E790" s="17">
        <v>168</v>
      </c>
      <c r="F790" s="16">
        <f t="shared" si="24"/>
        <v>1.9444444444444444E-3</v>
      </c>
      <c r="G790" s="18">
        <v>3.7999999999999999E-2</v>
      </c>
      <c r="H790" s="19">
        <f t="shared" si="25"/>
        <v>6.3839999999999995</v>
      </c>
    </row>
    <row r="791" spans="1:8" x14ac:dyDescent="0.25">
      <c r="A791" s="14">
        <v>43826</v>
      </c>
      <c r="B791" s="15">
        <v>155358867</v>
      </c>
      <c r="C791" s="1" t="s">
        <v>12</v>
      </c>
      <c r="D791" s="16">
        <v>0.59202817716351019</v>
      </c>
      <c r="E791" s="17">
        <v>386</v>
      </c>
      <c r="F791" s="16">
        <f t="shared" si="24"/>
        <v>4.4675925925925924E-3</v>
      </c>
      <c r="G791" s="18">
        <v>2.5000000000000001E-2</v>
      </c>
      <c r="H791" s="19">
        <f t="shared" si="25"/>
        <v>9.65</v>
      </c>
    </row>
    <row r="792" spans="1:8" x14ac:dyDescent="0.25">
      <c r="A792" s="14">
        <v>43828</v>
      </c>
      <c r="B792" s="15">
        <v>155689308</v>
      </c>
      <c r="C792" s="1" t="s">
        <v>16</v>
      </c>
      <c r="D792" s="16">
        <v>0.22007247776258354</v>
      </c>
      <c r="E792" s="17">
        <v>509</v>
      </c>
      <c r="F792" s="16">
        <f t="shared" si="24"/>
        <v>5.8912037037037041E-3</v>
      </c>
      <c r="G792" s="18">
        <v>1.4999999999999999E-2</v>
      </c>
      <c r="H792" s="19">
        <f t="shared" si="25"/>
        <v>7.6349999999999998</v>
      </c>
    </row>
    <row r="793" spans="1:8" x14ac:dyDescent="0.25">
      <c r="A793" s="14">
        <v>43815</v>
      </c>
      <c r="B793" s="15">
        <v>156912208</v>
      </c>
      <c r="C793" s="1" t="s">
        <v>16</v>
      </c>
      <c r="D793" s="16">
        <v>0.1673189582953869</v>
      </c>
      <c r="E793" s="17">
        <v>336</v>
      </c>
      <c r="F793" s="16">
        <f t="shared" si="24"/>
        <v>3.8888888888888888E-3</v>
      </c>
      <c r="G793" s="18">
        <v>1.4999999999999999E-2</v>
      </c>
      <c r="H793" s="19">
        <f t="shared" si="25"/>
        <v>5.04</v>
      </c>
    </row>
    <row r="794" spans="1:8" x14ac:dyDescent="0.25">
      <c r="A794" s="14">
        <v>43819</v>
      </c>
      <c r="B794" s="15">
        <v>154910798</v>
      </c>
      <c r="C794" s="1" t="s">
        <v>28</v>
      </c>
      <c r="D794" s="16">
        <v>0.76259610239787923</v>
      </c>
      <c r="E794" s="17">
        <v>551</v>
      </c>
      <c r="F794" s="16">
        <f t="shared" si="24"/>
        <v>6.3773148148148148E-3</v>
      </c>
      <c r="G794" s="18">
        <v>2.5000000000000001E-2</v>
      </c>
      <c r="H794" s="19">
        <f t="shared" si="25"/>
        <v>13.775</v>
      </c>
    </row>
    <row r="795" spans="1:8" x14ac:dyDescent="0.25">
      <c r="A795" s="14">
        <v>43812</v>
      </c>
      <c r="B795" s="15">
        <v>155788026</v>
      </c>
      <c r="C795" s="1" t="s">
        <v>12</v>
      </c>
      <c r="D795" s="16">
        <v>0.58137692110349892</v>
      </c>
      <c r="E795" s="17">
        <v>302</v>
      </c>
      <c r="F795" s="16">
        <f t="shared" si="24"/>
        <v>3.4953703703703705E-3</v>
      </c>
      <c r="G795" s="18">
        <v>3.7999999999999999E-2</v>
      </c>
      <c r="H795" s="19">
        <f t="shared" si="25"/>
        <v>11.475999999999999</v>
      </c>
    </row>
    <row r="796" spans="1:8" x14ac:dyDescent="0.25">
      <c r="A796" s="14">
        <v>43802</v>
      </c>
      <c r="B796" s="15">
        <v>155072479</v>
      </c>
      <c r="C796" s="1" t="s">
        <v>16</v>
      </c>
      <c r="D796" s="16">
        <v>2.7826749020781194E-2</v>
      </c>
      <c r="E796" s="17">
        <v>968</v>
      </c>
      <c r="F796" s="16">
        <f t="shared" si="24"/>
        <v>1.1203703703703704E-2</v>
      </c>
      <c r="G796" s="18">
        <v>1.4999999999999999E-2</v>
      </c>
      <c r="H796" s="19">
        <f t="shared" si="25"/>
        <v>14.52</v>
      </c>
    </row>
    <row r="797" spans="1:8" x14ac:dyDescent="0.25">
      <c r="A797" s="14">
        <v>43822</v>
      </c>
      <c r="B797" s="15">
        <v>155690913</v>
      </c>
      <c r="C797" s="1" t="s">
        <v>12</v>
      </c>
      <c r="D797" s="16">
        <v>5.6244063784379517E-2</v>
      </c>
      <c r="E797" s="17">
        <v>652</v>
      </c>
      <c r="F797" s="16">
        <f t="shared" si="24"/>
        <v>7.5462962962962966E-3</v>
      </c>
      <c r="G797" s="18">
        <v>1.4999999999999999E-2</v>
      </c>
      <c r="H797" s="19">
        <f t="shared" si="25"/>
        <v>9.7799999999999994</v>
      </c>
    </row>
    <row r="798" spans="1:8" x14ac:dyDescent="0.25">
      <c r="A798" s="14">
        <v>43821</v>
      </c>
      <c r="B798" s="15">
        <v>156456807</v>
      </c>
      <c r="C798" s="1" t="s">
        <v>12</v>
      </c>
      <c r="D798" s="16">
        <v>0.92031975220500351</v>
      </c>
      <c r="E798" s="17">
        <v>424</v>
      </c>
      <c r="F798" s="16">
        <f t="shared" si="24"/>
        <v>4.9074074074074072E-3</v>
      </c>
      <c r="G798" s="18">
        <v>2.5000000000000001E-2</v>
      </c>
      <c r="H798" s="19">
        <f t="shared" si="25"/>
        <v>10.600000000000001</v>
      </c>
    </row>
    <row r="799" spans="1:8" x14ac:dyDescent="0.25">
      <c r="A799" s="14">
        <v>43809</v>
      </c>
      <c r="B799" s="15">
        <v>154753140</v>
      </c>
      <c r="C799" s="1" t="s">
        <v>12</v>
      </c>
      <c r="D799" s="16">
        <v>0.54163323017440179</v>
      </c>
      <c r="E799" s="17">
        <v>536</v>
      </c>
      <c r="F799" s="16">
        <f t="shared" si="24"/>
        <v>6.2037037037037035E-3</v>
      </c>
      <c r="G799" s="18">
        <v>3.7999999999999999E-2</v>
      </c>
      <c r="H799" s="19">
        <f t="shared" si="25"/>
        <v>20.367999999999999</v>
      </c>
    </row>
    <row r="800" spans="1:8" x14ac:dyDescent="0.25">
      <c r="A800" s="14">
        <v>43825</v>
      </c>
      <c r="B800" s="15">
        <v>156472196</v>
      </c>
      <c r="C800" s="1" t="s">
        <v>12</v>
      </c>
      <c r="D800" s="16">
        <v>0.46889353173340231</v>
      </c>
      <c r="E800" s="17">
        <v>919</v>
      </c>
      <c r="F800" s="16">
        <f t="shared" si="24"/>
        <v>1.0636574074074074E-2</v>
      </c>
      <c r="G800" s="18">
        <v>3.7999999999999999E-2</v>
      </c>
      <c r="H800" s="19">
        <f t="shared" si="25"/>
        <v>34.921999999999997</v>
      </c>
    </row>
    <row r="801" spans="1:8" x14ac:dyDescent="0.25">
      <c r="A801" s="14">
        <v>43813</v>
      </c>
      <c r="B801" s="15">
        <v>156800410</v>
      </c>
      <c r="C801" s="1" t="s">
        <v>16</v>
      </c>
      <c r="D801" s="16">
        <v>0.82844670205188398</v>
      </c>
      <c r="E801" s="17">
        <v>815</v>
      </c>
      <c r="F801" s="16">
        <f t="shared" si="24"/>
        <v>9.432870370370371E-3</v>
      </c>
      <c r="G801" s="18">
        <v>2.5000000000000001E-2</v>
      </c>
      <c r="H801" s="19">
        <f t="shared" si="25"/>
        <v>20.375</v>
      </c>
    </row>
    <row r="802" spans="1:8" x14ac:dyDescent="0.25">
      <c r="A802" s="14">
        <v>43807</v>
      </c>
      <c r="B802" s="15">
        <v>156156988</v>
      </c>
      <c r="C802" s="1" t="s">
        <v>28</v>
      </c>
      <c r="D802" s="16">
        <v>0.7473231085444868</v>
      </c>
      <c r="E802" s="17">
        <v>477</v>
      </c>
      <c r="F802" s="16">
        <f t="shared" si="24"/>
        <v>5.5208333333333333E-3</v>
      </c>
      <c r="G802" s="18">
        <v>2.5000000000000001E-2</v>
      </c>
      <c r="H802" s="19">
        <f t="shared" si="25"/>
        <v>11.925000000000001</v>
      </c>
    </row>
    <row r="803" spans="1:8" x14ac:dyDescent="0.25">
      <c r="A803" s="14">
        <v>43802</v>
      </c>
      <c r="B803" s="15">
        <v>154228962</v>
      </c>
      <c r="C803" s="1" t="s">
        <v>12</v>
      </c>
      <c r="D803" s="16">
        <v>0.35149334036817914</v>
      </c>
      <c r="E803" s="17">
        <v>333</v>
      </c>
      <c r="F803" s="16">
        <f t="shared" si="24"/>
        <v>3.8541666666666668E-3</v>
      </c>
      <c r="G803" s="18">
        <v>3.7999999999999999E-2</v>
      </c>
      <c r="H803" s="19">
        <f t="shared" si="25"/>
        <v>12.654</v>
      </c>
    </row>
    <row r="804" spans="1:8" x14ac:dyDescent="0.25">
      <c r="A804" s="14">
        <v>43827</v>
      </c>
      <c r="B804" s="15">
        <v>155683145</v>
      </c>
      <c r="C804" s="1" t="s">
        <v>16</v>
      </c>
      <c r="D804" s="16">
        <v>0.28329401605963556</v>
      </c>
      <c r="E804" s="17">
        <v>330</v>
      </c>
      <c r="F804" s="16">
        <f t="shared" si="24"/>
        <v>3.8194444444444443E-3</v>
      </c>
      <c r="G804" s="18">
        <v>1.4999999999999999E-2</v>
      </c>
      <c r="H804" s="19">
        <f t="shared" si="25"/>
        <v>4.95</v>
      </c>
    </row>
    <row r="805" spans="1:8" x14ac:dyDescent="0.25">
      <c r="A805" s="14">
        <v>43806</v>
      </c>
      <c r="B805" s="15">
        <v>155639443</v>
      </c>
      <c r="C805" s="1" t="s">
        <v>12</v>
      </c>
      <c r="D805" s="16">
        <v>0.20251558177028706</v>
      </c>
      <c r="E805" s="17">
        <v>402</v>
      </c>
      <c r="F805" s="16">
        <f t="shared" si="24"/>
        <v>4.6527777777777774E-3</v>
      </c>
      <c r="G805" s="18">
        <v>1.4999999999999999E-2</v>
      </c>
      <c r="H805" s="19">
        <f t="shared" si="25"/>
        <v>6.0299999999999994</v>
      </c>
    </row>
    <row r="806" spans="1:8" x14ac:dyDescent="0.25">
      <c r="A806" s="14">
        <v>43812</v>
      </c>
      <c r="B806" s="15">
        <v>154554935</v>
      </c>
      <c r="C806" s="1" t="s">
        <v>12</v>
      </c>
      <c r="D806" s="16">
        <v>0.13033642061434536</v>
      </c>
      <c r="E806" s="17">
        <v>790</v>
      </c>
      <c r="F806" s="16">
        <f t="shared" si="24"/>
        <v>9.1435185185185178E-3</v>
      </c>
      <c r="G806" s="18">
        <v>1.4999999999999999E-2</v>
      </c>
      <c r="H806" s="19">
        <f t="shared" si="25"/>
        <v>11.85</v>
      </c>
    </row>
    <row r="807" spans="1:8" x14ac:dyDescent="0.25">
      <c r="A807" s="14">
        <v>43819</v>
      </c>
      <c r="B807" s="15">
        <v>155726067</v>
      </c>
      <c r="C807" s="1" t="s">
        <v>16</v>
      </c>
      <c r="D807" s="16">
        <v>0.88681376407811818</v>
      </c>
      <c r="E807" s="17">
        <v>135</v>
      </c>
      <c r="F807" s="16">
        <f t="shared" si="24"/>
        <v>1.5625000000000001E-3</v>
      </c>
      <c r="G807" s="18">
        <v>2.5000000000000001E-2</v>
      </c>
      <c r="H807" s="19">
        <f t="shared" si="25"/>
        <v>3.375</v>
      </c>
    </row>
    <row r="808" spans="1:8" x14ac:dyDescent="0.25">
      <c r="A808" s="14">
        <v>43800</v>
      </c>
      <c r="B808" s="15">
        <v>155257306</v>
      </c>
      <c r="C808" s="1" t="s">
        <v>12</v>
      </c>
      <c r="D808" s="16">
        <v>0.34661832453532293</v>
      </c>
      <c r="E808" s="17">
        <v>810</v>
      </c>
      <c r="F808" s="16">
        <f t="shared" si="24"/>
        <v>9.3749999999999997E-3</v>
      </c>
      <c r="G808" s="18">
        <v>3.7999999999999999E-2</v>
      </c>
      <c r="H808" s="19">
        <f t="shared" si="25"/>
        <v>30.779999999999998</v>
      </c>
    </row>
    <row r="809" spans="1:8" x14ac:dyDescent="0.25">
      <c r="A809" s="14">
        <v>43827</v>
      </c>
      <c r="B809" s="15">
        <v>154305381</v>
      </c>
      <c r="C809" s="1" t="s">
        <v>12</v>
      </c>
      <c r="D809" s="16">
        <v>0.32937611483720741</v>
      </c>
      <c r="E809" s="17">
        <v>504</v>
      </c>
      <c r="F809" s="16">
        <f t="shared" si="24"/>
        <v>5.8333333333333336E-3</v>
      </c>
      <c r="G809" s="18">
        <v>1.4999999999999999E-2</v>
      </c>
      <c r="H809" s="19">
        <f t="shared" si="25"/>
        <v>7.56</v>
      </c>
    </row>
    <row r="810" spans="1:8" x14ac:dyDescent="0.25">
      <c r="A810" s="14">
        <v>43821</v>
      </c>
      <c r="B810" s="15">
        <v>155257306</v>
      </c>
      <c r="C810" s="1" t="s">
        <v>12</v>
      </c>
      <c r="D810" s="16">
        <v>0.28151150864419427</v>
      </c>
      <c r="E810" s="17">
        <v>314</v>
      </c>
      <c r="F810" s="16">
        <f t="shared" si="24"/>
        <v>3.6342592592592594E-3</v>
      </c>
      <c r="G810" s="18">
        <v>1.4999999999999999E-2</v>
      </c>
      <c r="H810" s="19">
        <f t="shared" si="25"/>
        <v>4.71</v>
      </c>
    </row>
    <row r="811" spans="1:8" x14ac:dyDescent="0.25">
      <c r="A811" s="14">
        <v>43816</v>
      </c>
      <c r="B811" s="15">
        <v>155306526</v>
      </c>
      <c r="C811" s="1" t="s">
        <v>16</v>
      </c>
      <c r="D811" s="16">
        <v>0.51709099336628195</v>
      </c>
      <c r="E811" s="17">
        <v>563</v>
      </c>
      <c r="F811" s="16">
        <f t="shared" si="24"/>
        <v>6.5162037037037037E-3</v>
      </c>
      <c r="G811" s="18">
        <v>3.7999999999999999E-2</v>
      </c>
      <c r="H811" s="19">
        <f t="shared" si="25"/>
        <v>21.393999999999998</v>
      </c>
    </row>
    <row r="812" spans="1:8" x14ac:dyDescent="0.25">
      <c r="A812" s="14">
        <v>43810</v>
      </c>
      <c r="B812" s="15">
        <v>155639443</v>
      </c>
      <c r="C812" s="1" t="s">
        <v>12</v>
      </c>
      <c r="D812" s="16">
        <v>0.45890488415335329</v>
      </c>
      <c r="E812" s="17">
        <v>283</v>
      </c>
      <c r="F812" s="16">
        <f t="shared" si="24"/>
        <v>3.2754629629629631E-3</v>
      </c>
      <c r="G812" s="18">
        <v>3.7999999999999999E-2</v>
      </c>
      <c r="H812" s="19">
        <f t="shared" si="25"/>
        <v>10.754</v>
      </c>
    </row>
    <row r="813" spans="1:8" x14ac:dyDescent="0.25">
      <c r="A813" s="14">
        <v>43826</v>
      </c>
      <c r="B813" s="15">
        <v>155624585</v>
      </c>
      <c r="C813" s="1" t="s">
        <v>16</v>
      </c>
      <c r="D813" s="16">
        <v>0.74447513551929168</v>
      </c>
      <c r="E813" s="17">
        <v>878</v>
      </c>
      <c r="F813" s="16">
        <f t="shared" si="24"/>
        <v>1.0162037037037037E-2</v>
      </c>
      <c r="G813" s="18">
        <v>2.5000000000000001E-2</v>
      </c>
      <c r="H813" s="19">
        <f t="shared" si="25"/>
        <v>21.950000000000003</v>
      </c>
    </row>
    <row r="814" spans="1:8" x14ac:dyDescent="0.25">
      <c r="A814" s="14">
        <v>43827</v>
      </c>
      <c r="B814" s="15">
        <v>156783518</v>
      </c>
      <c r="C814" s="1" t="s">
        <v>12</v>
      </c>
      <c r="D814" s="16">
        <v>0.8179156616041704</v>
      </c>
      <c r="E814" s="17">
        <v>960</v>
      </c>
      <c r="F814" s="16">
        <f t="shared" si="24"/>
        <v>1.1111111111111112E-2</v>
      </c>
      <c r="G814" s="18">
        <v>2.5000000000000001E-2</v>
      </c>
      <c r="H814" s="19">
        <f t="shared" si="25"/>
        <v>24</v>
      </c>
    </row>
    <row r="815" spans="1:8" x14ac:dyDescent="0.25">
      <c r="A815" s="14">
        <v>43825</v>
      </c>
      <c r="B815" s="15">
        <v>156140487</v>
      </c>
      <c r="C815" s="1" t="s">
        <v>28</v>
      </c>
      <c r="D815" s="16">
        <v>7.0204887546261974E-2</v>
      </c>
      <c r="E815" s="17">
        <v>891</v>
      </c>
      <c r="F815" s="16">
        <f t="shared" si="24"/>
        <v>1.03125E-2</v>
      </c>
      <c r="G815" s="18">
        <v>1.4999999999999999E-2</v>
      </c>
      <c r="H815" s="19">
        <f t="shared" si="25"/>
        <v>13.365</v>
      </c>
    </row>
    <row r="816" spans="1:8" x14ac:dyDescent="0.25">
      <c r="A816" s="14">
        <v>43812</v>
      </c>
      <c r="B816" s="15">
        <v>156600852</v>
      </c>
      <c r="C816" s="1" t="s">
        <v>28</v>
      </c>
      <c r="D816" s="16">
        <v>0.44818387606605958</v>
      </c>
      <c r="E816" s="17">
        <v>298</v>
      </c>
      <c r="F816" s="16">
        <f t="shared" si="24"/>
        <v>3.449074074074074E-3</v>
      </c>
      <c r="G816" s="18">
        <v>3.7999999999999999E-2</v>
      </c>
      <c r="H816" s="19">
        <f t="shared" si="25"/>
        <v>11.324</v>
      </c>
    </row>
    <row r="817" spans="1:8" x14ac:dyDescent="0.25">
      <c r="A817" s="14">
        <v>43801</v>
      </c>
      <c r="B817" s="15">
        <v>154638848</v>
      </c>
      <c r="C817" s="1" t="s">
        <v>16</v>
      </c>
      <c r="D817" s="16">
        <v>0.72153118864733545</v>
      </c>
      <c r="E817" s="17">
        <v>166</v>
      </c>
      <c r="F817" s="16">
        <f t="shared" si="24"/>
        <v>1.9212962962962964E-3</v>
      </c>
      <c r="G817" s="18">
        <v>2.5000000000000001E-2</v>
      </c>
      <c r="H817" s="19">
        <f t="shared" si="25"/>
        <v>4.1500000000000004</v>
      </c>
    </row>
    <row r="818" spans="1:8" x14ac:dyDescent="0.25">
      <c r="A818" s="14">
        <v>43808</v>
      </c>
      <c r="B818" s="15">
        <v>156690979</v>
      </c>
      <c r="C818" s="1" t="s">
        <v>28</v>
      </c>
      <c r="D818" s="16">
        <v>0.93313261422207661</v>
      </c>
      <c r="E818" s="17">
        <v>685</v>
      </c>
      <c r="F818" s="16">
        <f t="shared" si="24"/>
        <v>7.9282407407407409E-3</v>
      </c>
      <c r="G818" s="18">
        <v>2.5000000000000001E-2</v>
      </c>
      <c r="H818" s="19">
        <f t="shared" si="25"/>
        <v>17.125</v>
      </c>
    </row>
    <row r="819" spans="1:8" x14ac:dyDescent="0.25">
      <c r="A819" s="14">
        <v>43802</v>
      </c>
      <c r="B819" s="15">
        <v>156614719</v>
      </c>
      <c r="C819" s="1" t="s">
        <v>28</v>
      </c>
      <c r="D819" s="16">
        <v>3.8777765378916307E-2</v>
      </c>
      <c r="E819" s="17">
        <v>711</v>
      </c>
      <c r="F819" s="16">
        <f t="shared" si="24"/>
        <v>8.2291666666666659E-3</v>
      </c>
      <c r="G819" s="18">
        <v>1.4999999999999999E-2</v>
      </c>
      <c r="H819" s="19">
        <f t="shared" si="25"/>
        <v>10.664999999999999</v>
      </c>
    </row>
    <row r="820" spans="1:8" x14ac:dyDescent="0.25">
      <c r="A820" s="14">
        <v>43826</v>
      </c>
      <c r="B820" s="15">
        <v>155624585</v>
      </c>
      <c r="C820" s="1" t="s">
        <v>16</v>
      </c>
      <c r="D820" s="16">
        <v>0.33545404336341345</v>
      </c>
      <c r="E820" s="17">
        <v>558</v>
      </c>
      <c r="F820" s="16">
        <f t="shared" si="24"/>
        <v>6.4583333333333333E-3</v>
      </c>
      <c r="G820" s="18">
        <v>3.7999999999999999E-2</v>
      </c>
      <c r="H820" s="19">
        <f t="shared" si="25"/>
        <v>21.204000000000001</v>
      </c>
    </row>
    <row r="821" spans="1:8" x14ac:dyDescent="0.25">
      <c r="A821" s="14">
        <v>43823</v>
      </c>
      <c r="B821" s="15">
        <v>155196264</v>
      </c>
      <c r="C821" s="1" t="s">
        <v>16</v>
      </c>
      <c r="D821" s="16">
        <v>0.68058638810800931</v>
      </c>
      <c r="E821" s="17">
        <v>434</v>
      </c>
      <c r="F821" s="16">
        <f t="shared" si="24"/>
        <v>5.0231481481481481E-3</v>
      </c>
      <c r="G821" s="18">
        <v>2.5000000000000001E-2</v>
      </c>
      <c r="H821" s="19">
        <f t="shared" si="25"/>
        <v>10.850000000000001</v>
      </c>
    </row>
    <row r="822" spans="1:8" x14ac:dyDescent="0.25">
      <c r="A822" s="14">
        <v>43811</v>
      </c>
      <c r="B822" s="15">
        <v>154992218</v>
      </c>
      <c r="C822" s="1" t="s">
        <v>28</v>
      </c>
      <c r="D822" s="16">
        <v>0.69659791931407089</v>
      </c>
      <c r="E822" s="17">
        <v>281</v>
      </c>
      <c r="F822" s="16">
        <f t="shared" si="24"/>
        <v>3.2523148148148147E-3</v>
      </c>
      <c r="G822" s="18">
        <v>2.5000000000000001E-2</v>
      </c>
      <c r="H822" s="19">
        <f t="shared" si="25"/>
        <v>7.0250000000000004</v>
      </c>
    </row>
    <row r="823" spans="1:8" x14ac:dyDescent="0.25">
      <c r="A823" s="14">
        <v>43818</v>
      </c>
      <c r="B823" s="15">
        <v>154034901</v>
      </c>
      <c r="C823" s="1" t="s">
        <v>12</v>
      </c>
      <c r="D823" s="16">
        <v>0.87668405186069787</v>
      </c>
      <c r="E823" s="17">
        <v>784</v>
      </c>
      <c r="F823" s="16">
        <f t="shared" si="24"/>
        <v>9.0740740740740747E-3</v>
      </c>
      <c r="G823" s="18">
        <v>2.5000000000000001E-2</v>
      </c>
      <c r="H823" s="19">
        <f t="shared" si="25"/>
        <v>19.600000000000001</v>
      </c>
    </row>
    <row r="824" spans="1:8" x14ac:dyDescent="0.25">
      <c r="A824" s="14">
        <v>43810</v>
      </c>
      <c r="B824" s="15">
        <v>156912208</v>
      </c>
      <c r="C824" s="1" t="s">
        <v>16</v>
      </c>
      <c r="D824" s="16">
        <v>0.15751287132371061</v>
      </c>
      <c r="E824" s="17">
        <v>969</v>
      </c>
      <c r="F824" s="16">
        <f t="shared" si="24"/>
        <v>1.1215277777777777E-2</v>
      </c>
      <c r="G824" s="18">
        <v>1.4999999999999999E-2</v>
      </c>
      <c r="H824" s="19">
        <f t="shared" si="25"/>
        <v>14.535</v>
      </c>
    </row>
    <row r="825" spans="1:8" x14ac:dyDescent="0.25">
      <c r="A825" s="14">
        <v>43830</v>
      </c>
      <c r="B825" s="15">
        <v>156633430</v>
      </c>
      <c r="C825" s="1" t="s">
        <v>12</v>
      </c>
      <c r="D825" s="16">
        <v>3.7359898694876992E-2</v>
      </c>
      <c r="E825" s="17">
        <v>909</v>
      </c>
      <c r="F825" s="16">
        <f t="shared" si="24"/>
        <v>1.0520833333333333E-2</v>
      </c>
      <c r="G825" s="18">
        <v>1.4999999999999999E-2</v>
      </c>
      <c r="H825" s="19">
        <f t="shared" si="25"/>
        <v>13.635</v>
      </c>
    </row>
    <row r="826" spans="1:8" x14ac:dyDescent="0.25">
      <c r="A826" s="14">
        <v>43826</v>
      </c>
      <c r="B826" s="15">
        <v>155660821</v>
      </c>
      <c r="C826" s="1" t="s">
        <v>12</v>
      </c>
      <c r="D826" s="16">
        <v>0.16266515686390659</v>
      </c>
      <c r="E826" s="17">
        <v>140</v>
      </c>
      <c r="F826" s="16">
        <f t="shared" si="24"/>
        <v>1.6203703703703703E-3</v>
      </c>
      <c r="G826" s="18">
        <v>1.4999999999999999E-2</v>
      </c>
      <c r="H826" s="19">
        <f t="shared" si="25"/>
        <v>2.1</v>
      </c>
    </row>
    <row r="827" spans="1:8" x14ac:dyDescent="0.25">
      <c r="A827" s="14">
        <v>43819</v>
      </c>
      <c r="B827" s="15">
        <v>156349550</v>
      </c>
      <c r="C827" s="1" t="s">
        <v>16</v>
      </c>
      <c r="D827" s="16">
        <v>0.79170735255269908</v>
      </c>
      <c r="E827" s="17">
        <v>584</v>
      </c>
      <c r="F827" s="16">
        <f t="shared" si="24"/>
        <v>6.7592592592592591E-3</v>
      </c>
      <c r="G827" s="18">
        <v>2.5000000000000001E-2</v>
      </c>
      <c r="H827" s="19">
        <f t="shared" si="25"/>
        <v>14.600000000000001</v>
      </c>
    </row>
    <row r="828" spans="1:8" x14ac:dyDescent="0.25">
      <c r="A828" s="14">
        <v>43826</v>
      </c>
      <c r="B828" s="15">
        <v>155660821</v>
      </c>
      <c r="C828" s="1" t="s">
        <v>12</v>
      </c>
      <c r="D828" s="16">
        <v>0.11411743848101674</v>
      </c>
      <c r="E828" s="17">
        <v>964</v>
      </c>
      <c r="F828" s="16">
        <f t="shared" si="24"/>
        <v>1.1157407407407408E-2</v>
      </c>
      <c r="G828" s="18">
        <v>1.4999999999999999E-2</v>
      </c>
      <c r="H828" s="19">
        <f t="shared" si="25"/>
        <v>14.459999999999999</v>
      </c>
    </row>
    <row r="829" spans="1:8" x14ac:dyDescent="0.25">
      <c r="A829" s="14">
        <v>43830</v>
      </c>
      <c r="B829" s="15">
        <v>155856501</v>
      </c>
      <c r="C829" s="1" t="s">
        <v>12</v>
      </c>
      <c r="D829" s="16">
        <v>0.85244296147877596</v>
      </c>
      <c r="E829" s="17">
        <v>837</v>
      </c>
      <c r="F829" s="16">
        <f t="shared" si="24"/>
        <v>9.6874999999999999E-3</v>
      </c>
      <c r="G829" s="18">
        <v>2.5000000000000001E-2</v>
      </c>
      <c r="H829" s="19">
        <f t="shared" si="25"/>
        <v>20.925000000000001</v>
      </c>
    </row>
    <row r="830" spans="1:8" x14ac:dyDescent="0.25">
      <c r="A830" s="14">
        <v>43819</v>
      </c>
      <c r="B830" s="15">
        <v>155575828</v>
      </c>
      <c r="C830" s="1" t="s">
        <v>28</v>
      </c>
      <c r="D830" s="16">
        <v>0.20776640097993881</v>
      </c>
      <c r="E830" s="17">
        <v>751</v>
      </c>
      <c r="F830" s="16">
        <f t="shared" si="24"/>
        <v>8.6921296296296295E-3</v>
      </c>
      <c r="G830" s="18">
        <v>1.4999999999999999E-2</v>
      </c>
      <c r="H830" s="19">
        <f t="shared" si="25"/>
        <v>11.264999999999999</v>
      </c>
    </row>
    <row r="831" spans="1:8" x14ac:dyDescent="0.25">
      <c r="A831" s="14">
        <v>43817</v>
      </c>
      <c r="B831" s="15">
        <v>156456807</v>
      </c>
      <c r="C831" s="1" t="s">
        <v>12</v>
      </c>
      <c r="D831" s="16">
        <v>0.70831209121487815</v>
      </c>
      <c r="E831" s="17">
        <v>457</v>
      </c>
      <c r="F831" s="16">
        <f t="shared" si="24"/>
        <v>5.2893518518518515E-3</v>
      </c>
      <c r="G831" s="18">
        <v>2.5000000000000001E-2</v>
      </c>
      <c r="H831" s="19">
        <f t="shared" si="25"/>
        <v>11.425000000000001</v>
      </c>
    </row>
    <row r="832" spans="1:8" x14ac:dyDescent="0.25">
      <c r="A832" s="14">
        <v>43816</v>
      </c>
      <c r="B832" s="15">
        <v>156190624</v>
      </c>
      <c r="C832" s="1" t="s">
        <v>12</v>
      </c>
      <c r="D832" s="16">
        <v>0.16328028456357679</v>
      </c>
      <c r="E832" s="17">
        <v>141</v>
      </c>
      <c r="F832" s="16">
        <f t="shared" si="24"/>
        <v>1.6319444444444445E-3</v>
      </c>
      <c r="G832" s="18">
        <v>1.4999999999999999E-2</v>
      </c>
      <c r="H832" s="19">
        <f t="shared" si="25"/>
        <v>2.1149999999999998</v>
      </c>
    </row>
    <row r="833" spans="1:8" x14ac:dyDescent="0.25">
      <c r="A833" s="14">
        <v>43825</v>
      </c>
      <c r="B833" s="15">
        <v>154753140</v>
      </c>
      <c r="C833" s="1" t="s">
        <v>12</v>
      </c>
      <c r="D833" s="16">
        <v>0.5850997402351843</v>
      </c>
      <c r="E833" s="17">
        <v>303</v>
      </c>
      <c r="F833" s="16">
        <f t="shared" si="24"/>
        <v>3.5069444444444445E-3</v>
      </c>
      <c r="G833" s="18">
        <v>2.5000000000000001E-2</v>
      </c>
      <c r="H833" s="19">
        <f t="shared" si="25"/>
        <v>7.5750000000000002</v>
      </c>
    </row>
    <row r="834" spans="1:8" x14ac:dyDescent="0.25">
      <c r="A834" s="14">
        <v>43823</v>
      </c>
      <c r="B834" s="15">
        <v>154729075</v>
      </c>
      <c r="C834" s="1" t="s">
        <v>16</v>
      </c>
      <c r="D834" s="16">
        <v>0.76839291363087747</v>
      </c>
      <c r="E834" s="17">
        <v>647</v>
      </c>
      <c r="F834" s="16">
        <f t="shared" ref="F834:F897" si="26">E834/86400</f>
        <v>7.4884259259259262E-3</v>
      </c>
      <c r="G834" s="18">
        <v>2.5000000000000001E-2</v>
      </c>
      <c r="H834" s="19">
        <f t="shared" ref="H834:H897" si="27">E834*G834</f>
        <v>16.175000000000001</v>
      </c>
    </row>
    <row r="835" spans="1:8" x14ac:dyDescent="0.25">
      <c r="A835" s="14">
        <v>43826</v>
      </c>
      <c r="B835" s="15">
        <v>156600852</v>
      </c>
      <c r="C835" s="1" t="s">
        <v>28</v>
      </c>
      <c r="D835" s="16">
        <v>0.74967872447828698</v>
      </c>
      <c r="E835" s="17">
        <v>996</v>
      </c>
      <c r="F835" s="16">
        <f t="shared" si="26"/>
        <v>1.1527777777777777E-2</v>
      </c>
      <c r="G835" s="18">
        <v>2.5000000000000001E-2</v>
      </c>
      <c r="H835" s="19">
        <f t="shared" si="27"/>
        <v>24.900000000000002</v>
      </c>
    </row>
    <row r="836" spans="1:8" x14ac:dyDescent="0.25">
      <c r="A836" s="14">
        <v>43818</v>
      </c>
      <c r="B836" s="15">
        <v>154682550</v>
      </c>
      <c r="C836" s="1" t="s">
        <v>12</v>
      </c>
      <c r="D836" s="16">
        <v>0.27699540383154486</v>
      </c>
      <c r="E836" s="17">
        <v>319</v>
      </c>
      <c r="F836" s="16">
        <f t="shared" si="26"/>
        <v>3.6921296296296298E-3</v>
      </c>
      <c r="G836" s="18">
        <v>1.4999999999999999E-2</v>
      </c>
      <c r="H836" s="19">
        <f t="shared" si="27"/>
        <v>4.7850000000000001</v>
      </c>
    </row>
    <row r="837" spans="1:8" x14ac:dyDescent="0.25">
      <c r="A837" s="14">
        <v>43814</v>
      </c>
      <c r="B837" s="15">
        <v>155660821</v>
      </c>
      <c r="C837" s="1" t="s">
        <v>12</v>
      </c>
      <c r="D837" s="16">
        <v>0.14647854826023488</v>
      </c>
      <c r="E837" s="17">
        <v>155</v>
      </c>
      <c r="F837" s="16">
        <f t="shared" si="26"/>
        <v>1.7939814814814815E-3</v>
      </c>
      <c r="G837" s="18">
        <v>1.4999999999999999E-2</v>
      </c>
      <c r="H837" s="19">
        <f t="shared" si="27"/>
        <v>2.3249999999999997</v>
      </c>
    </row>
    <row r="838" spans="1:8" x14ac:dyDescent="0.25">
      <c r="A838" s="14">
        <v>43829</v>
      </c>
      <c r="B838" s="15">
        <v>155653968</v>
      </c>
      <c r="C838" s="1" t="s">
        <v>28</v>
      </c>
      <c r="D838" s="16">
        <v>0.9071923312045469</v>
      </c>
      <c r="E838" s="17">
        <v>288</v>
      </c>
      <c r="F838" s="16">
        <f t="shared" si="26"/>
        <v>3.3333333333333335E-3</v>
      </c>
      <c r="G838" s="18">
        <v>2.5000000000000001E-2</v>
      </c>
      <c r="H838" s="19">
        <f t="shared" si="27"/>
        <v>7.2</v>
      </c>
    </row>
    <row r="839" spans="1:8" x14ac:dyDescent="0.25">
      <c r="A839" s="14">
        <v>43826</v>
      </c>
      <c r="B839" s="15">
        <v>156600852</v>
      </c>
      <c r="C839" s="1" t="s">
        <v>28</v>
      </c>
      <c r="D839" s="16">
        <v>0.89174972079885184</v>
      </c>
      <c r="E839" s="17">
        <v>418</v>
      </c>
      <c r="F839" s="16">
        <f t="shared" si="26"/>
        <v>4.8379629629629632E-3</v>
      </c>
      <c r="G839" s="18">
        <v>2.5000000000000001E-2</v>
      </c>
      <c r="H839" s="19">
        <f t="shared" si="27"/>
        <v>10.450000000000001</v>
      </c>
    </row>
    <row r="840" spans="1:8" x14ac:dyDescent="0.25">
      <c r="A840" s="14">
        <v>43806</v>
      </c>
      <c r="B840" s="15">
        <v>156633430</v>
      </c>
      <c r="C840" s="1" t="s">
        <v>12</v>
      </c>
      <c r="D840" s="16">
        <v>0.58161032030449789</v>
      </c>
      <c r="E840" s="17">
        <v>608</v>
      </c>
      <c r="F840" s="16">
        <f t="shared" si="26"/>
        <v>7.037037037037037E-3</v>
      </c>
      <c r="G840" s="18">
        <v>3.7999999999999999E-2</v>
      </c>
      <c r="H840" s="19">
        <f t="shared" si="27"/>
        <v>23.103999999999999</v>
      </c>
    </row>
    <row r="841" spans="1:8" x14ac:dyDescent="0.25">
      <c r="A841" s="14">
        <v>43826</v>
      </c>
      <c r="B841" s="15">
        <v>156698423</v>
      </c>
      <c r="C841" s="1" t="s">
        <v>28</v>
      </c>
      <c r="D841" s="16">
        <v>0.67402897787254701</v>
      </c>
      <c r="E841" s="17">
        <v>593</v>
      </c>
      <c r="F841" s="16">
        <f t="shared" si="26"/>
        <v>6.8634259259259256E-3</v>
      </c>
      <c r="G841" s="18">
        <v>2.5000000000000001E-2</v>
      </c>
      <c r="H841" s="19">
        <f t="shared" si="27"/>
        <v>14.825000000000001</v>
      </c>
    </row>
    <row r="842" spans="1:8" x14ac:dyDescent="0.25">
      <c r="A842" s="14">
        <v>43802</v>
      </c>
      <c r="B842" s="15">
        <v>154638848</v>
      </c>
      <c r="C842" s="1" t="s">
        <v>16</v>
      </c>
      <c r="D842" s="16">
        <v>0.68137609016267064</v>
      </c>
      <c r="E842" s="17">
        <v>743</v>
      </c>
      <c r="F842" s="16">
        <f t="shared" si="26"/>
        <v>8.5995370370370375E-3</v>
      </c>
      <c r="G842" s="18">
        <v>2.5000000000000001E-2</v>
      </c>
      <c r="H842" s="19">
        <f t="shared" si="27"/>
        <v>18.574999999999999</v>
      </c>
    </row>
    <row r="843" spans="1:8" x14ac:dyDescent="0.25">
      <c r="A843" s="14">
        <v>43812</v>
      </c>
      <c r="B843" s="15">
        <v>154623175</v>
      </c>
      <c r="C843" s="1" t="s">
        <v>12</v>
      </c>
      <c r="D843" s="16">
        <v>0.46979428797869682</v>
      </c>
      <c r="E843" s="17">
        <v>536</v>
      </c>
      <c r="F843" s="16">
        <f t="shared" si="26"/>
        <v>6.2037037037037035E-3</v>
      </c>
      <c r="G843" s="18">
        <v>3.7999999999999999E-2</v>
      </c>
      <c r="H843" s="19">
        <f t="shared" si="27"/>
        <v>20.367999999999999</v>
      </c>
    </row>
    <row r="844" spans="1:8" x14ac:dyDescent="0.25">
      <c r="A844" s="14">
        <v>43826</v>
      </c>
      <c r="B844" s="15">
        <v>156698423</v>
      </c>
      <c r="C844" s="1" t="s">
        <v>28</v>
      </c>
      <c r="D844" s="16">
        <v>0.41696782876308791</v>
      </c>
      <c r="E844" s="17">
        <v>571</v>
      </c>
      <c r="F844" s="16">
        <f t="shared" si="26"/>
        <v>6.6087962962962966E-3</v>
      </c>
      <c r="G844" s="18">
        <v>3.7999999999999999E-2</v>
      </c>
      <c r="H844" s="19">
        <f t="shared" si="27"/>
        <v>21.698</v>
      </c>
    </row>
    <row r="845" spans="1:8" x14ac:dyDescent="0.25">
      <c r="A845" s="14">
        <v>43807</v>
      </c>
      <c r="B845" s="15">
        <v>156801770</v>
      </c>
      <c r="C845" s="1" t="s">
        <v>12</v>
      </c>
      <c r="D845" s="16">
        <v>0.88364732025149773</v>
      </c>
      <c r="E845" s="17">
        <v>327</v>
      </c>
      <c r="F845" s="16">
        <f t="shared" si="26"/>
        <v>3.7847222222222223E-3</v>
      </c>
      <c r="G845" s="18">
        <v>2.5000000000000001E-2</v>
      </c>
      <c r="H845" s="19">
        <f t="shared" si="27"/>
        <v>8.1750000000000007</v>
      </c>
    </row>
    <row r="846" spans="1:8" x14ac:dyDescent="0.25">
      <c r="A846" s="14">
        <v>43812</v>
      </c>
      <c r="B846" s="15">
        <v>154820320</v>
      </c>
      <c r="C846" s="1" t="s">
        <v>12</v>
      </c>
      <c r="D846" s="16">
        <v>0.91421724686565908</v>
      </c>
      <c r="E846" s="17">
        <v>417</v>
      </c>
      <c r="F846" s="16">
        <f t="shared" si="26"/>
        <v>4.8263888888888887E-3</v>
      </c>
      <c r="G846" s="18">
        <v>2.5000000000000001E-2</v>
      </c>
      <c r="H846" s="19">
        <f t="shared" si="27"/>
        <v>10.425000000000001</v>
      </c>
    </row>
    <row r="847" spans="1:8" x14ac:dyDescent="0.25">
      <c r="A847" s="14">
        <v>43818</v>
      </c>
      <c r="B847" s="15">
        <v>154568058</v>
      </c>
      <c r="C847" s="1" t="s">
        <v>12</v>
      </c>
      <c r="D847" s="16">
        <v>0.5625465392420228</v>
      </c>
      <c r="E847" s="17">
        <v>221</v>
      </c>
      <c r="F847" s="16">
        <f t="shared" si="26"/>
        <v>2.5578703703703705E-3</v>
      </c>
      <c r="G847" s="18">
        <v>3.7999999999999999E-2</v>
      </c>
      <c r="H847" s="19">
        <f t="shared" si="27"/>
        <v>8.3979999999999997</v>
      </c>
    </row>
    <row r="848" spans="1:8" x14ac:dyDescent="0.25">
      <c r="A848" s="14">
        <v>43823</v>
      </c>
      <c r="B848" s="15">
        <v>155842761</v>
      </c>
      <c r="C848" s="1" t="s">
        <v>12</v>
      </c>
      <c r="D848" s="16">
        <v>0.44989460294452466</v>
      </c>
      <c r="E848" s="17">
        <v>675</v>
      </c>
      <c r="F848" s="16">
        <f t="shared" si="26"/>
        <v>7.8125E-3</v>
      </c>
      <c r="G848" s="18">
        <v>3.7999999999999999E-2</v>
      </c>
      <c r="H848" s="19">
        <f t="shared" si="27"/>
        <v>25.65</v>
      </c>
    </row>
    <row r="849" spans="1:8" x14ac:dyDescent="0.25">
      <c r="A849" s="14">
        <v>43806</v>
      </c>
      <c r="B849" s="15">
        <v>156162878</v>
      </c>
      <c r="C849" s="1" t="s">
        <v>16</v>
      </c>
      <c r="D849" s="16">
        <v>0.46503787731903934</v>
      </c>
      <c r="E849" s="17">
        <v>566</v>
      </c>
      <c r="F849" s="16">
        <f t="shared" si="26"/>
        <v>6.5509259259259262E-3</v>
      </c>
      <c r="G849" s="18">
        <v>3.7999999999999999E-2</v>
      </c>
      <c r="H849" s="19">
        <f t="shared" si="27"/>
        <v>21.507999999999999</v>
      </c>
    </row>
    <row r="850" spans="1:8" x14ac:dyDescent="0.25">
      <c r="A850" s="14">
        <v>43819</v>
      </c>
      <c r="B850" s="15">
        <v>156349550</v>
      </c>
      <c r="C850" s="1" t="s">
        <v>16</v>
      </c>
      <c r="D850" s="16">
        <v>0.48665172247346677</v>
      </c>
      <c r="E850" s="17">
        <v>318</v>
      </c>
      <c r="F850" s="16">
        <f t="shared" si="26"/>
        <v>3.6805555555555554E-3</v>
      </c>
      <c r="G850" s="18">
        <v>3.7999999999999999E-2</v>
      </c>
      <c r="H850" s="19">
        <f t="shared" si="27"/>
        <v>12.084</v>
      </c>
    </row>
    <row r="851" spans="1:8" x14ac:dyDescent="0.25">
      <c r="A851" s="14">
        <v>43813</v>
      </c>
      <c r="B851" s="15">
        <v>154554935</v>
      </c>
      <c r="C851" s="1" t="s">
        <v>12</v>
      </c>
      <c r="D851" s="16">
        <v>0.15390420666531879</v>
      </c>
      <c r="E851" s="17">
        <v>922</v>
      </c>
      <c r="F851" s="16">
        <f t="shared" si="26"/>
        <v>1.0671296296296297E-2</v>
      </c>
      <c r="G851" s="18">
        <v>1.4999999999999999E-2</v>
      </c>
      <c r="H851" s="19">
        <f t="shared" si="27"/>
        <v>13.83</v>
      </c>
    </row>
    <row r="852" spans="1:8" x14ac:dyDescent="0.25">
      <c r="A852" s="14">
        <v>43827</v>
      </c>
      <c r="B852" s="15">
        <v>154493714</v>
      </c>
      <c r="C852" s="1" t="s">
        <v>12</v>
      </c>
      <c r="D852" s="16">
        <v>0.72664547522147716</v>
      </c>
      <c r="E852" s="17">
        <v>446</v>
      </c>
      <c r="F852" s="16">
        <f t="shared" si="26"/>
        <v>5.162037037037037E-3</v>
      </c>
      <c r="G852" s="18">
        <v>2.5000000000000001E-2</v>
      </c>
      <c r="H852" s="19">
        <f t="shared" si="27"/>
        <v>11.15</v>
      </c>
    </row>
    <row r="853" spans="1:8" x14ac:dyDescent="0.25">
      <c r="A853" s="14">
        <v>43802</v>
      </c>
      <c r="B853" s="15">
        <v>155726067</v>
      </c>
      <c r="C853" s="1" t="s">
        <v>16</v>
      </c>
      <c r="D853" s="16">
        <v>0.88182123037046811</v>
      </c>
      <c r="E853" s="17">
        <v>285</v>
      </c>
      <c r="F853" s="16">
        <f t="shared" si="26"/>
        <v>3.2986111111111111E-3</v>
      </c>
      <c r="G853" s="18">
        <v>2.5000000000000001E-2</v>
      </c>
      <c r="H853" s="19">
        <f t="shared" si="27"/>
        <v>7.125</v>
      </c>
    </row>
    <row r="854" spans="1:8" x14ac:dyDescent="0.25">
      <c r="A854" s="14">
        <v>43820</v>
      </c>
      <c r="B854" s="15">
        <v>155637384</v>
      </c>
      <c r="C854" s="1" t="s">
        <v>16</v>
      </c>
      <c r="D854" s="16">
        <v>1.7600022913920599E-2</v>
      </c>
      <c r="E854" s="17">
        <v>676</v>
      </c>
      <c r="F854" s="16">
        <f t="shared" si="26"/>
        <v>7.8240740740740736E-3</v>
      </c>
      <c r="G854" s="18">
        <v>1.4999999999999999E-2</v>
      </c>
      <c r="H854" s="19">
        <f t="shared" si="27"/>
        <v>10.139999999999999</v>
      </c>
    </row>
    <row r="855" spans="1:8" x14ac:dyDescent="0.25">
      <c r="A855" s="14">
        <v>43824</v>
      </c>
      <c r="B855" s="15">
        <v>156690979</v>
      </c>
      <c r="C855" s="1" t="s">
        <v>28</v>
      </c>
      <c r="D855" s="16">
        <v>0.81485695293133475</v>
      </c>
      <c r="E855" s="17">
        <v>586</v>
      </c>
      <c r="F855" s="16">
        <f t="shared" si="26"/>
        <v>6.7824074074074071E-3</v>
      </c>
      <c r="G855" s="18">
        <v>2.5000000000000001E-2</v>
      </c>
      <c r="H855" s="19">
        <f t="shared" si="27"/>
        <v>14.65</v>
      </c>
    </row>
    <row r="856" spans="1:8" x14ac:dyDescent="0.25">
      <c r="A856" s="14">
        <v>43826</v>
      </c>
      <c r="B856" s="15">
        <v>155637384</v>
      </c>
      <c r="C856" s="1" t="s">
        <v>16</v>
      </c>
      <c r="D856" s="16">
        <v>0.79637023875596691</v>
      </c>
      <c r="E856" s="17">
        <v>413</v>
      </c>
      <c r="F856" s="16">
        <f t="shared" si="26"/>
        <v>4.7800925925925927E-3</v>
      </c>
      <c r="G856" s="18">
        <v>2.5000000000000001E-2</v>
      </c>
      <c r="H856" s="19">
        <f t="shared" si="27"/>
        <v>10.325000000000001</v>
      </c>
    </row>
    <row r="857" spans="1:8" x14ac:dyDescent="0.25">
      <c r="A857" s="14">
        <v>43810</v>
      </c>
      <c r="B857" s="15">
        <v>154557432</v>
      </c>
      <c r="C857" s="1" t="s">
        <v>28</v>
      </c>
      <c r="D857" s="16">
        <v>0.38517006298058099</v>
      </c>
      <c r="E857" s="17">
        <v>402</v>
      </c>
      <c r="F857" s="16">
        <f t="shared" si="26"/>
        <v>4.6527777777777774E-3</v>
      </c>
      <c r="G857" s="18">
        <v>3.7999999999999999E-2</v>
      </c>
      <c r="H857" s="19">
        <f t="shared" si="27"/>
        <v>15.276</v>
      </c>
    </row>
    <row r="858" spans="1:8" x14ac:dyDescent="0.25">
      <c r="A858" s="14">
        <v>43802</v>
      </c>
      <c r="B858" s="15">
        <v>154753140</v>
      </c>
      <c r="C858" s="1" t="s">
        <v>12</v>
      </c>
      <c r="D858" s="16">
        <v>0.14003914695663322</v>
      </c>
      <c r="E858" s="17">
        <v>466</v>
      </c>
      <c r="F858" s="16">
        <f t="shared" si="26"/>
        <v>5.3935185185185188E-3</v>
      </c>
      <c r="G858" s="18">
        <v>1.4999999999999999E-2</v>
      </c>
      <c r="H858" s="19">
        <f t="shared" si="27"/>
        <v>6.9899999999999993</v>
      </c>
    </row>
    <row r="859" spans="1:8" x14ac:dyDescent="0.25">
      <c r="A859" s="14">
        <v>43812</v>
      </c>
      <c r="B859" s="15">
        <v>156623288</v>
      </c>
      <c r="C859" s="1" t="s">
        <v>12</v>
      </c>
      <c r="D859" s="16">
        <v>0.26483253021842923</v>
      </c>
      <c r="E859" s="17">
        <v>354</v>
      </c>
      <c r="F859" s="16">
        <f t="shared" si="26"/>
        <v>4.0972222222222226E-3</v>
      </c>
      <c r="G859" s="18">
        <v>1.4999999999999999E-2</v>
      </c>
      <c r="H859" s="19">
        <f t="shared" si="27"/>
        <v>5.31</v>
      </c>
    </row>
    <row r="860" spans="1:8" x14ac:dyDescent="0.25">
      <c r="A860" s="14">
        <v>43830</v>
      </c>
      <c r="B860" s="15">
        <v>154143998</v>
      </c>
      <c r="C860" s="1" t="s">
        <v>12</v>
      </c>
      <c r="D860" s="16">
        <v>0.23841687773474063</v>
      </c>
      <c r="E860" s="17">
        <v>767</v>
      </c>
      <c r="F860" s="16">
        <f t="shared" si="26"/>
        <v>8.8773148148148153E-3</v>
      </c>
      <c r="G860" s="18">
        <v>1.4999999999999999E-2</v>
      </c>
      <c r="H860" s="19">
        <f t="shared" si="27"/>
        <v>11.504999999999999</v>
      </c>
    </row>
    <row r="861" spans="1:8" x14ac:dyDescent="0.25">
      <c r="A861" s="14">
        <v>43803</v>
      </c>
      <c r="B861" s="15">
        <v>155639443</v>
      </c>
      <c r="C861" s="1" t="s">
        <v>12</v>
      </c>
      <c r="D861" s="16">
        <v>0.30130356484226839</v>
      </c>
      <c r="E861" s="17">
        <v>787</v>
      </c>
      <c r="F861" s="16">
        <f t="shared" si="26"/>
        <v>9.1087962962962971E-3</v>
      </c>
      <c r="G861" s="18">
        <v>1.4999999999999999E-2</v>
      </c>
      <c r="H861" s="19">
        <f t="shared" si="27"/>
        <v>11.805</v>
      </c>
    </row>
    <row r="862" spans="1:8" x14ac:dyDescent="0.25">
      <c r="A862" s="14">
        <v>43809</v>
      </c>
      <c r="B862" s="15">
        <v>155122448</v>
      </c>
      <c r="C862" s="1" t="s">
        <v>28</v>
      </c>
      <c r="D862" s="16">
        <v>0.13733111251982533</v>
      </c>
      <c r="E862" s="17">
        <v>213</v>
      </c>
      <c r="F862" s="16">
        <f t="shared" si="26"/>
        <v>2.4652777777777776E-3</v>
      </c>
      <c r="G862" s="18">
        <v>1.4999999999999999E-2</v>
      </c>
      <c r="H862" s="19">
        <f t="shared" si="27"/>
        <v>3.1949999999999998</v>
      </c>
    </row>
    <row r="863" spans="1:8" x14ac:dyDescent="0.25">
      <c r="A863" s="14">
        <v>43802</v>
      </c>
      <c r="B863" s="15">
        <v>156600852</v>
      </c>
      <c r="C863" s="1" t="s">
        <v>28</v>
      </c>
      <c r="D863" s="16">
        <v>0.45292770815981309</v>
      </c>
      <c r="E863" s="17">
        <v>758</v>
      </c>
      <c r="F863" s="16">
        <f t="shared" si="26"/>
        <v>8.773148148148148E-3</v>
      </c>
      <c r="G863" s="18">
        <v>3.7999999999999999E-2</v>
      </c>
      <c r="H863" s="19">
        <f t="shared" si="27"/>
        <v>28.803999999999998</v>
      </c>
    </row>
    <row r="864" spans="1:8" x14ac:dyDescent="0.25">
      <c r="A864" s="14">
        <v>43827</v>
      </c>
      <c r="B864" s="15">
        <v>154493714</v>
      </c>
      <c r="C864" s="1" t="s">
        <v>12</v>
      </c>
      <c r="D864" s="16">
        <v>0.14953451057190814</v>
      </c>
      <c r="E864" s="17">
        <v>503</v>
      </c>
      <c r="F864" s="16">
        <f t="shared" si="26"/>
        <v>5.8217592592592592E-3</v>
      </c>
      <c r="G864" s="18">
        <v>1.4999999999999999E-2</v>
      </c>
      <c r="H864" s="19">
        <f t="shared" si="27"/>
        <v>7.5449999999999999</v>
      </c>
    </row>
    <row r="865" spans="1:8" x14ac:dyDescent="0.25">
      <c r="A865" s="14">
        <v>43811</v>
      </c>
      <c r="B865" s="15">
        <v>156601441</v>
      </c>
      <c r="C865" s="1" t="s">
        <v>28</v>
      </c>
      <c r="D865" s="16">
        <v>3.5779680215504261E-2</v>
      </c>
      <c r="E865" s="17">
        <v>316</v>
      </c>
      <c r="F865" s="16">
        <f t="shared" si="26"/>
        <v>3.6574074074074074E-3</v>
      </c>
      <c r="G865" s="18">
        <v>1.4999999999999999E-2</v>
      </c>
      <c r="H865" s="19">
        <f t="shared" si="27"/>
        <v>4.74</v>
      </c>
    </row>
    <row r="866" spans="1:8" x14ac:dyDescent="0.25">
      <c r="A866" s="14">
        <v>43820</v>
      </c>
      <c r="B866" s="15">
        <v>156581422</v>
      </c>
      <c r="C866" s="1" t="s">
        <v>16</v>
      </c>
      <c r="D866" s="16">
        <v>0.9210229261378029</v>
      </c>
      <c r="E866" s="17">
        <v>290</v>
      </c>
      <c r="F866" s="16">
        <f t="shared" si="26"/>
        <v>3.3564814814814816E-3</v>
      </c>
      <c r="G866" s="18">
        <v>2.5000000000000001E-2</v>
      </c>
      <c r="H866" s="19">
        <f t="shared" si="27"/>
        <v>7.25</v>
      </c>
    </row>
    <row r="867" spans="1:8" x14ac:dyDescent="0.25">
      <c r="A867" s="14">
        <v>43815</v>
      </c>
      <c r="B867" s="15">
        <v>154623175</v>
      </c>
      <c r="C867" s="1" t="s">
        <v>12</v>
      </c>
      <c r="D867" s="16">
        <v>0.10894441408482636</v>
      </c>
      <c r="E867" s="17">
        <v>530</v>
      </c>
      <c r="F867" s="16">
        <f t="shared" si="26"/>
        <v>6.1342592592592594E-3</v>
      </c>
      <c r="G867" s="18">
        <v>1.4999999999999999E-2</v>
      </c>
      <c r="H867" s="19">
        <f t="shared" si="27"/>
        <v>7.9499999999999993</v>
      </c>
    </row>
    <row r="868" spans="1:8" x14ac:dyDescent="0.25">
      <c r="A868" s="14">
        <v>43806</v>
      </c>
      <c r="B868" s="15">
        <v>156278319</v>
      </c>
      <c r="C868" s="1" t="s">
        <v>16</v>
      </c>
      <c r="D868" s="16">
        <v>0.70286201214491761</v>
      </c>
      <c r="E868" s="17">
        <v>973</v>
      </c>
      <c r="F868" s="16">
        <f t="shared" si="26"/>
        <v>1.1261574074074075E-2</v>
      </c>
      <c r="G868" s="18">
        <v>2.5000000000000001E-2</v>
      </c>
      <c r="H868" s="19">
        <f t="shared" si="27"/>
        <v>24.325000000000003</v>
      </c>
    </row>
    <row r="869" spans="1:8" x14ac:dyDescent="0.25">
      <c r="A869" s="14">
        <v>43828</v>
      </c>
      <c r="B869" s="15">
        <v>156859701</v>
      </c>
      <c r="C869" s="1" t="s">
        <v>12</v>
      </c>
      <c r="D869" s="16">
        <v>0.54254662762364203</v>
      </c>
      <c r="E869" s="17">
        <v>700</v>
      </c>
      <c r="F869" s="16">
        <f t="shared" si="26"/>
        <v>8.1018518518518514E-3</v>
      </c>
      <c r="G869" s="18">
        <v>3.7999999999999999E-2</v>
      </c>
      <c r="H869" s="19">
        <f t="shared" si="27"/>
        <v>26.599999999999998</v>
      </c>
    </row>
    <row r="870" spans="1:8" x14ac:dyDescent="0.25">
      <c r="A870" s="14">
        <v>43806</v>
      </c>
      <c r="B870" s="15">
        <v>154568058</v>
      </c>
      <c r="C870" s="1" t="s">
        <v>12</v>
      </c>
      <c r="D870" s="16">
        <v>0.59147762536977133</v>
      </c>
      <c r="E870" s="17">
        <v>343</v>
      </c>
      <c r="F870" s="16">
        <f t="shared" si="26"/>
        <v>3.9699074074074072E-3</v>
      </c>
      <c r="G870" s="18">
        <v>2.5000000000000001E-2</v>
      </c>
      <c r="H870" s="19">
        <f t="shared" si="27"/>
        <v>8.5750000000000011</v>
      </c>
    </row>
    <row r="871" spans="1:8" x14ac:dyDescent="0.25">
      <c r="A871" s="14">
        <v>43807</v>
      </c>
      <c r="B871" s="15">
        <v>156290879</v>
      </c>
      <c r="C871" s="1" t="s">
        <v>28</v>
      </c>
      <c r="D871" s="16">
        <v>0.55761049629862602</v>
      </c>
      <c r="E871" s="17">
        <v>269</v>
      </c>
      <c r="F871" s="16">
        <f t="shared" si="26"/>
        <v>3.1134259259259257E-3</v>
      </c>
      <c r="G871" s="18">
        <v>3.7999999999999999E-2</v>
      </c>
      <c r="H871" s="19">
        <f t="shared" si="27"/>
        <v>10.222</v>
      </c>
    </row>
    <row r="872" spans="1:8" x14ac:dyDescent="0.25">
      <c r="A872" s="14">
        <v>43808</v>
      </c>
      <c r="B872" s="15">
        <v>155139987</v>
      </c>
      <c r="C872" s="1" t="s">
        <v>28</v>
      </c>
      <c r="D872" s="16">
        <v>0.97258790691643326</v>
      </c>
      <c r="E872" s="17">
        <v>713</v>
      </c>
      <c r="F872" s="16">
        <f t="shared" si="26"/>
        <v>8.2523148148148148E-3</v>
      </c>
      <c r="G872" s="18">
        <v>2.5000000000000001E-2</v>
      </c>
      <c r="H872" s="19">
        <f t="shared" si="27"/>
        <v>17.824999999999999</v>
      </c>
    </row>
    <row r="873" spans="1:8" x14ac:dyDescent="0.25">
      <c r="A873" s="14">
        <v>43804</v>
      </c>
      <c r="B873" s="15">
        <v>154992218</v>
      </c>
      <c r="C873" s="1" t="s">
        <v>28</v>
      </c>
      <c r="D873" s="16">
        <v>0.57450649958959688</v>
      </c>
      <c r="E873" s="17">
        <v>510</v>
      </c>
      <c r="F873" s="16">
        <f t="shared" si="26"/>
        <v>5.9027777777777776E-3</v>
      </c>
      <c r="G873" s="18">
        <v>3.7999999999999999E-2</v>
      </c>
      <c r="H873" s="19">
        <f t="shared" si="27"/>
        <v>19.38</v>
      </c>
    </row>
    <row r="874" spans="1:8" x14ac:dyDescent="0.25">
      <c r="A874" s="14">
        <v>43820</v>
      </c>
      <c r="B874" s="15">
        <v>155621192</v>
      </c>
      <c r="C874" s="1" t="s">
        <v>16</v>
      </c>
      <c r="D874" s="16">
        <v>0.2331461750525019</v>
      </c>
      <c r="E874" s="17">
        <v>663</v>
      </c>
      <c r="F874" s="16">
        <f t="shared" si="26"/>
        <v>7.6736111111111111E-3</v>
      </c>
      <c r="G874" s="18">
        <v>1.4999999999999999E-2</v>
      </c>
      <c r="H874" s="19">
        <f t="shared" si="27"/>
        <v>9.9450000000000003</v>
      </c>
    </row>
    <row r="875" spans="1:8" x14ac:dyDescent="0.25">
      <c r="A875" s="14">
        <v>43830</v>
      </c>
      <c r="B875" s="15">
        <v>155317864</v>
      </c>
      <c r="C875" s="1" t="s">
        <v>28</v>
      </c>
      <c r="D875" s="16">
        <v>0.36840183358109557</v>
      </c>
      <c r="E875" s="17">
        <v>633</v>
      </c>
      <c r="F875" s="16">
        <f t="shared" si="26"/>
        <v>7.3263888888888892E-3</v>
      </c>
      <c r="G875" s="18">
        <v>3.7999999999999999E-2</v>
      </c>
      <c r="H875" s="19">
        <f t="shared" si="27"/>
        <v>24.053999999999998</v>
      </c>
    </row>
    <row r="876" spans="1:8" x14ac:dyDescent="0.25">
      <c r="A876" s="14">
        <v>43826</v>
      </c>
      <c r="B876" s="15">
        <v>156232564</v>
      </c>
      <c r="C876" s="1" t="s">
        <v>28</v>
      </c>
      <c r="D876" s="16">
        <v>0.41351747004388928</v>
      </c>
      <c r="E876" s="17">
        <v>240</v>
      </c>
      <c r="F876" s="16">
        <f t="shared" si="26"/>
        <v>2.7777777777777779E-3</v>
      </c>
      <c r="G876" s="18">
        <v>3.7999999999999999E-2</v>
      </c>
      <c r="H876" s="19">
        <f t="shared" si="27"/>
        <v>9.1199999999999992</v>
      </c>
    </row>
    <row r="877" spans="1:8" x14ac:dyDescent="0.25">
      <c r="A877" s="14">
        <v>43830</v>
      </c>
      <c r="B877" s="15">
        <v>156456807</v>
      </c>
      <c r="C877" s="1" t="s">
        <v>12</v>
      </c>
      <c r="D877" s="16">
        <v>0.85782065467811996</v>
      </c>
      <c r="E877" s="17">
        <v>959</v>
      </c>
      <c r="F877" s="16">
        <f t="shared" si="26"/>
        <v>1.1099537037037036E-2</v>
      </c>
      <c r="G877" s="18">
        <v>2.5000000000000001E-2</v>
      </c>
      <c r="H877" s="19">
        <f t="shared" si="27"/>
        <v>23.975000000000001</v>
      </c>
    </row>
    <row r="878" spans="1:8" x14ac:dyDescent="0.25">
      <c r="A878" s="14">
        <v>43827</v>
      </c>
      <c r="B878" s="15">
        <v>154638848</v>
      </c>
      <c r="C878" s="1" t="s">
        <v>16</v>
      </c>
      <c r="D878" s="16">
        <v>0.98488060948945255</v>
      </c>
      <c r="E878" s="17">
        <v>240</v>
      </c>
      <c r="F878" s="16">
        <f t="shared" si="26"/>
        <v>2.7777777777777779E-3</v>
      </c>
      <c r="G878" s="18">
        <v>2.5000000000000001E-2</v>
      </c>
      <c r="H878" s="19">
        <f t="shared" si="27"/>
        <v>6</v>
      </c>
    </row>
    <row r="879" spans="1:8" x14ac:dyDescent="0.25">
      <c r="A879" s="14">
        <v>43813</v>
      </c>
      <c r="B879" s="15">
        <v>154557432</v>
      </c>
      <c r="C879" s="1" t="s">
        <v>28</v>
      </c>
      <c r="D879" s="16">
        <v>0.10184328921348706</v>
      </c>
      <c r="E879" s="17">
        <v>464</v>
      </c>
      <c r="F879" s="16">
        <f t="shared" si="26"/>
        <v>5.37037037037037E-3</v>
      </c>
      <c r="G879" s="18">
        <v>1.4999999999999999E-2</v>
      </c>
      <c r="H879" s="19">
        <f t="shared" si="27"/>
        <v>6.96</v>
      </c>
    </row>
    <row r="880" spans="1:8" x14ac:dyDescent="0.25">
      <c r="A880" s="14">
        <v>43802</v>
      </c>
      <c r="B880" s="15">
        <v>154249377</v>
      </c>
      <c r="C880" s="1" t="s">
        <v>16</v>
      </c>
      <c r="D880" s="16">
        <v>0.95805816509325159</v>
      </c>
      <c r="E880" s="17">
        <v>598</v>
      </c>
      <c r="F880" s="16">
        <f t="shared" si="26"/>
        <v>6.9212962962962961E-3</v>
      </c>
      <c r="G880" s="18">
        <v>2.5000000000000001E-2</v>
      </c>
      <c r="H880" s="19">
        <f t="shared" si="27"/>
        <v>14.950000000000001</v>
      </c>
    </row>
    <row r="881" spans="1:8" x14ac:dyDescent="0.25">
      <c r="A881" s="14">
        <v>43803</v>
      </c>
      <c r="B881" s="15">
        <v>156932835</v>
      </c>
      <c r="C881" s="1" t="s">
        <v>12</v>
      </c>
      <c r="D881" s="16">
        <v>0.36103294572114764</v>
      </c>
      <c r="E881" s="17">
        <v>213</v>
      </c>
      <c r="F881" s="16">
        <f t="shared" si="26"/>
        <v>2.4652777777777776E-3</v>
      </c>
      <c r="G881" s="18">
        <v>3.7999999999999999E-2</v>
      </c>
      <c r="H881" s="19">
        <f t="shared" si="27"/>
        <v>8.0939999999999994</v>
      </c>
    </row>
    <row r="882" spans="1:8" x14ac:dyDescent="0.25">
      <c r="A882" s="14">
        <v>43827</v>
      </c>
      <c r="B882" s="15">
        <v>154638848</v>
      </c>
      <c r="C882" s="1" t="s">
        <v>16</v>
      </c>
      <c r="D882" s="16">
        <v>0.63336802587794638</v>
      </c>
      <c r="E882" s="17">
        <v>600</v>
      </c>
      <c r="F882" s="16">
        <f t="shared" si="26"/>
        <v>6.9444444444444441E-3</v>
      </c>
      <c r="G882" s="18">
        <v>2.5000000000000001E-2</v>
      </c>
      <c r="H882" s="19">
        <f t="shared" si="27"/>
        <v>15</v>
      </c>
    </row>
    <row r="883" spans="1:8" x14ac:dyDescent="0.25">
      <c r="A883" s="14">
        <v>43828</v>
      </c>
      <c r="B883" s="15">
        <v>154008386</v>
      </c>
      <c r="C883" s="1" t="s">
        <v>28</v>
      </c>
      <c r="D883" s="16">
        <v>9.1919261699643484E-2</v>
      </c>
      <c r="E883" s="17">
        <v>671</v>
      </c>
      <c r="F883" s="16">
        <f t="shared" si="26"/>
        <v>7.766203703703704E-3</v>
      </c>
      <c r="G883" s="18">
        <v>1.4999999999999999E-2</v>
      </c>
      <c r="H883" s="19">
        <f t="shared" si="27"/>
        <v>10.065</v>
      </c>
    </row>
    <row r="884" spans="1:8" x14ac:dyDescent="0.25">
      <c r="A884" s="14">
        <v>43811</v>
      </c>
      <c r="B884" s="15">
        <v>155639443</v>
      </c>
      <c r="C884" s="1" t="s">
        <v>12</v>
      </c>
      <c r="D884" s="16">
        <v>3.3922225493215108E-2</v>
      </c>
      <c r="E884" s="17">
        <v>987</v>
      </c>
      <c r="F884" s="16">
        <f t="shared" si="26"/>
        <v>1.1423611111111112E-2</v>
      </c>
      <c r="G884" s="18">
        <v>1.4999999999999999E-2</v>
      </c>
      <c r="H884" s="19">
        <f t="shared" si="27"/>
        <v>14.805</v>
      </c>
    </row>
    <row r="885" spans="1:8" x14ac:dyDescent="0.25">
      <c r="A885" s="14">
        <v>43827</v>
      </c>
      <c r="B885" s="15">
        <v>154242060</v>
      </c>
      <c r="C885" s="1" t="s">
        <v>16</v>
      </c>
      <c r="D885" s="16">
        <v>0.28908970321340599</v>
      </c>
      <c r="E885" s="17">
        <v>650</v>
      </c>
      <c r="F885" s="16">
        <f t="shared" si="26"/>
        <v>7.5231481481481477E-3</v>
      </c>
      <c r="G885" s="18">
        <v>1.4999999999999999E-2</v>
      </c>
      <c r="H885" s="19">
        <f t="shared" si="27"/>
        <v>9.75</v>
      </c>
    </row>
    <row r="886" spans="1:8" x14ac:dyDescent="0.25">
      <c r="A886" s="14">
        <v>43821</v>
      </c>
      <c r="B886" s="15">
        <v>156581422</v>
      </c>
      <c r="C886" s="1" t="s">
        <v>16</v>
      </c>
      <c r="D886" s="16">
        <v>0.46628768542934584</v>
      </c>
      <c r="E886" s="17">
        <v>815</v>
      </c>
      <c r="F886" s="16">
        <f t="shared" si="26"/>
        <v>9.432870370370371E-3</v>
      </c>
      <c r="G886" s="18">
        <v>3.7999999999999999E-2</v>
      </c>
      <c r="H886" s="19">
        <f t="shared" si="27"/>
        <v>30.97</v>
      </c>
    </row>
    <row r="887" spans="1:8" x14ac:dyDescent="0.25">
      <c r="A887" s="14">
        <v>43828</v>
      </c>
      <c r="B887" s="15">
        <v>154008386</v>
      </c>
      <c r="C887" s="1" t="s">
        <v>28</v>
      </c>
      <c r="D887" s="16">
        <v>0.65089086731075096</v>
      </c>
      <c r="E887" s="17">
        <v>661</v>
      </c>
      <c r="F887" s="16">
        <f t="shared" si="26"/>
        <v>7.6504629629629631E-3</v>
      </c>
      <c r="G887" s="18">
        <v>2.5000000000000001E-2</v>
      </c>
      <c r="H887" s="19">
        <f t="shared" si="27"/>
        <v>16.525000000000002</v>
      </c>
    </row>
    <row r="888" spans="1:8" x14ac:dyDescent="0.25">
      <c r="A888" s="14">
        <v>43827</v>
      </c>
      <c r="B888" s="15">
        <v>154557432</v>
      </c>
      <c r="C888" s="1" t="s">
        <v>28</v>
      </c>
      <c r="D888" s="16">
        <v>0.83190207280136941</v>
      </c>
      <c r="E888" s="17">
        <v>905</v>
      </c>
      <c r="F888" s="16">
        <f t="shared" si="26"/>
        <v>1.0474537037037037E-2</v>
      </c>
      <c r="G888" s="18">
        <v>2.5000000000000001E-2</v>
      </c>
      <c r="H888" s="19">
        <f t="shared" si="27"/>
        <v>22.625</v>
      </c>
    </row>
    <row r="889" spans="1:8" x14ac:dyDescent="0.25">
      <c r="A889" s="14">
        <v>43828</v>
      </c>
      <c r="B889" s="15">
        <v>154407759</v>
      </c>
      <c r="C889" s="1" t="s">
        <v>28</v>
      </c>
      <c r="D889" s="16">
        <v>0.72946939257901888</v>
      </c>
      <c r="E889" s="17">
        <v>386</v>
      </c>
      <c r="F889" s="16">
        <f t="shared" si="26"/>
        <v>4.4675925925925924E-3</v>
      </c>
      <c r="G889" s="18">
        <v>2.5000000000000001E-2</v>
      </c>
      <c r="H889" s="19">
        <f t="shared" si="27"/>
        <v>9.65</v>
      </c>
    </row>
    <row r="890" spans="1:8" x14ac:dyDescent="0.25">
      <c r="A890" s="14">
        <v>43825</v>
      </c>
      <c r="B890" s="15">
        <v>154557926</v>
      </c>
      <c r="C890" s="1" t="s">
        <v>16</v>
      </c>
      <c r="D890" s="16">
        <v>0.23359529627472531</v>
      </c>
      <c r="E890" s="17">
        <v>410</v>
      </c>
      <c r="F890" s="16">
        <f t="shared" si="26"/>
        <v>4.7453703703703703E-3</v>
      </c>
      <c r="G890" s="18">
        <v>1.4999999999999999E-2</v>
      </c>
      <c r="H890" s="19">
        <f t="shared" si="27"/>
        <v>6.1499999999999995</v>
      </c>
    </row>
    <row r="891" spans="1:8" x14ac:dyDescent="0.25">
      <c r="A891" s="14">
        <v>43800</v>
      </c>
      <c r="B891" s="15">
        <v>156392623</v>
      </c>
      <c r="C891" s="1" t="s">
        <v>16</v>
      </c>
      <c r="D891" s="16">
        <v>0.10887897735097596</v>
      </c>
      <c r="E891" s="17">
        <v>181</v>
      </c>
      <c r="F891" s="16">
        <f t="shared" si="26"/>
        <v>2.0949074074074073E-3</v>
      </c>
      <c r="G891" s="18">
        <v>1.4999999999999999E-2</v>
      </c>
      <c r="H891" s="19">
        <f t="shared" si="27"/>
        <v>2.7149999999999999</v>
      </c>
    </row>
    <row r="892" spans="1:8" x14ac:dyDescent="0.25">
      <c r="A892" s="14">
        <v>43828</v>
      </c>
      <c r="B892" s="15">
        <v>154407759</v>
      </c>
      <c r="C892" s="1" t="s">
        <v>28</v>
      </c>
      <c r="D892" s="16">
        <v>0.70372367729534269</v>
      </c>
      <c r="E892" s="17">
        <v>774</v>
      </c>
      <c r="F892" s="16">
        <f t="shared" si="26"/>
        <v>8.9583333333333338E-3</v>
      </c>
      <c r="G892" s="18">
        <v>2.5000000000000001E-2</v>
      </c>
      <c r="H892" s="19">
        <f t="shared" si="27"/>
        <v>19.350000000000001</v>
      </c>
    </row>
    <row r="893" spans="1:8" x14ac:dyDescent="0.25">
      <c r="A893" s="14">
        <v>43828</v>
      </c>
      <c r="B893" s="15">
        <v>154829888</v>
      </c>
      <c r="C893" s="1" t="s">
        <v>16</v>
      </c>
      <c r="D893" s="16">
        <v>0.65768419164674397</v>
      </c>
      <c r="E893" s="17">
        <v>374</v>
      </c>
      <c r="F893" s="16">
        <f t="shared" si="26"/>
        <v>4.3287037037037035E-3</v>
      </c>
      <c r="G893" s="18">
        <v>2.5000000000000001E-2</v>
      </c>
      <c r="H893" s="19">
        <f t="shared" si="27"/>
        <v>9.35</v>
      </c>
    </row>
    <row r="894" spans="1:8" x14ac:dyDescent="0.25">
      <c r="A894" s="14">
        <v>43809</v>
      </c>
      <c r="B894" s="15">
        <v>154154639</v>
      </c>
      <c r="C894" s="1" t="s">
        <v>16</v>
      </c>
      <c r="D894" s="16">
        <v>0.99698757838724184</v>
      </c>
      <c r="E894" s="17">
        <v>929</v>
      </c>
      <c r="F894" s="16">
        <f t="shared" si="26"/>
        <v>1.0752314814814815E-2</v>
      </c>
      <c r="G894" s="18">
        <v>2.5000000000000001E-2</v>
      </c>
      <c r="H894" s="19">
        <f t="shared" si="27"/>
        <v>23.225000000000001</v>
      </c>
    </row>
    <row r="895" spans="1:8" x14ac:dyDescent="0.25">
      <c r="A895" s="14">
        <v>43816</v>
      </c>
      <c r="B895" s="15">
        <v>156066871</v>
      </c>
      <c r="C895" s="1" t="s">
        <v>28</v>
      </c>
      <c r="D895" s="16">
        <v>0.44995847465398575</v>
      </c>
      <c r="E895" s="17">
        <v>471</v>
      </c>
      <c r="F895" s="16">
        <f t="shared" si="26"/>
        <v>5.4513888888888893E-3</v>
      </c>
      <c r="G895" s="18">
        <v>3.7999999999999999E-2</v>
      </c>
      <c r="H895" s="19">
        <f t="shared" si="27"/>
        <v>17.898</v>
      </c>
    </row>
    <row r="896" spans="1:8" x14ac:dyDescent="0.25">
      <c r="A896" s="14">
        <v>43829</v>
      </c>
      <c r="B896" s="15">
        <v>155639443</v>
      </c>
      <c r="C896" s="1" t="s">
        <v>12</v>
      </c>
      <c r="D896" s="16">
        <v>0.411702270207844</v>
      </c>
      <c r="E896" s="17">
        <v>577</v>
      </c>
      <c r="F896" s="16">
        <f t="shared" si="26"/>
        <v>6.6782407407407407E-3</v>
      </c>
      <c r="G896" s="18">
        <v>3.7999999999999999E-2</v>
      </c>
      <c r="H896" s="19">
        <f t="shared" si="27"/>
        <v>21.925999999999998</v>
      </c>
    </row>
    <row r="897" spans="1:8" x14ac:dyDescent="0.25">
      <c r="A897" s="14">
        <v>43830</v>
      </c>
      <c r="B897" s="15">
        <v>156644828</v>
      </c>
      <c r="C897" s="1" t="s">
        <v>16</v>
      </c>
      <c r="D897" s="16">
        <v>0.30511327196548044</v>
      </c>
      <c r="E897" s="17">
        <v>957</v>
      </c>
      <c r="F897" s="16">
        <f t="shared" si="26"/>
        <v>1.1076388888888889E-2</v>
      </c>
      <c r="G897" s="18">
        <v>1.4999999999999999E-2</v>
      </c>
      <c r="H897" s="19">
        <f t="shared" si="27"/>
        <v>14.354999999999999</v>
      </c>
    </row>
    <row r="898" spans="1:8" x14ac:dyDescent="0.25">
      <c r="A898" s="14">
        <v>43819</v>
      </c>
      <c r="B898" s="15">
        <v>156349550</v>
      </c>
      <c r="C898" s="1" t="s">
        <v>16</v>
      </c>
      <c r="D898" s="16">
        <v>0.29975027803814103</v>
      </c>
      <c r="E898" s="17">
        <v>108</v>
      </c>
      <c r="F898" s="16">
        <f t="shared" ref="F898:F961" si="28">E898/86400</f>
        <v>1.25E-3</v>
      </c>
      <c r="G898" s="18">
        <v>1.4999999999999999E-2</v>
      </c>
      <c r="H898" s="19">
        <f t="shared" ref="H898:H961" si="29">E898*G898</f>
        <v>1.6199999999999999</v>
      </c>
    </row>
    <row r="899" spans="1:8" x14ac:dyDescent="0.25">
      <c r="A899" s="14">
        <v>43806</v>
      </c>
      <c r="B899" s="15">
        <v>154002328</v>
      </c>
      <c r="C899" s="1" t="s">
        <v>12</v>
      </c>
      <c r="D899" s="16">
        <v>0.6924833898111511</v>
      </c>
      <c r="E899" s="17">
        <v>789</v>
      </c>
      <c r="F899" s="16">
        <f t="shared" si="28"/>
        <v>9.1319444444444443E-3</v>
      </c>
      <c r="G899" s="18">
        <v>2.5000000000000001E-2</v>
      </c>
      <c r="H899" s="19">
        <f t="shared" si="29"/>
        <v>19.725000000000001</v>
      </c>
    </row>
    <row r="900" spans="1:8" x14ac:dyDescent="0.25">
      <c r="A900" s="14">
        <v>43828</v>
      </c>
      <c r="B900" s="15">
        <v>154829888</v>
      </c>
      <c r="C900" s="1" t="s">
        <v>16</v>
      </c>
      <c r="D900" s="16">
        <v>0.84674928218004586</v>
      </c>
      <c r="E900" s="17">
        <v>891</v>
      </c>
      <c r="F900" s="16">
        <f t="shared" si="28"/>
        <v>1.03125E-2</v>
      </c>
      <c r="G900" s="18">
        <v>2.5000000000000001E-2</v>
      </c>
      <c r="H900" s="19">
        <f t="shared" si="29"/>
        <v>22.275000000000002</v>
      </c>
    </row>
    <row r="901" spans="1:8" x14ac:dyDescent="0.25">
      <c r="A901" s="14">
        <v>43829</v>
      </c>
      <c r="B901" s="15">
        <v>156190624</v>
      </c>
      <c r="C901" s="1" t="s">
        <v>12</v>
      </c>
      <c r="D901" s="16">
        <v>0.24981155412555589</v>
      </c>
      <c r="E901" s="17">
        <v>419</v>
      </c>
      <c r="F901" s="16">
        <f t="shared" si="28"/>
        <v>4.8495370370370368E-3</v>
      </c>
      <c r="G901" s="18">
        <v>1.4999999999999999E-2</v>
      </c>
      <c r="H901" s="19">
        <f t="shared" si="29"/>
        <v>6.2850000000000001</v>
      </c>
    </row>
    <row r="902" spans="1:8" x14ac:dyDescent="0.25">
      <c r="A902" s="14">
        <v>43829</v>
      </c>
      <c r="B902" s="15">
        <v>155689308</v>
      </c>
      <c r="C902" s="1" t="s">
        <v>16</v>
      </c>
      <c r="D902" s="16">
        <v>0.55697095720057765</v>
      </c>
      <c r="E902" s="17">
        <v>642</v>
      </c>
      <c r="F902" s="16">
        <f t="shared" si="28"/>
        <v>7.4305555555555557E-3</v>
      </c>
      <c r="G902" s="18">
        <v>3.7999999999999999E-2</v>
      </c>
      <c r="H902" s="19">
        <f t="shared" si="29"/>
        <v>24.396000000000001</v>
      </c>
    </row>
    <row r="903" spans="1:8" x14ac:dyDescent="0.25">
      <c r="A903" s="14">
        <v>43824</v>
      </c>
      <c r="B903" s="15">
        <v>154393639</v>
      </c>
      <c r="C903" s="1" t="s">
        <v>28</v>
      </c>
      <c r="D903" s="16">
        <v>0.20138436370006063</v>
      </c>
      <c r="E903" s="17">
        <v>357</v>
      </c>
      <c r="F903" s="16">
        <f t="shared" si="28"/>
        <v>4.1319444444444442E-3</v>
      </c>
      <c r="G903" s="18">
        <v>1.4999999999999999E-2</v>
      </c>
      <c r="H903" s="19">
        <f t="shared" si="29"/>
        <v>5.3549999999999995</v>
      </c>
    </row>
    <row r="904" spans="1:8" x14ac:dyDescent="0.25">
      <c r="A904" s="14">
        <v>43822</v>
      </c>
      <c r="B904" s="15">
        <v>154906945</v>
      </c>
      <c r="C904" s="1" t="s">
        <v>16</v>
      </c>
      <c r="D904" s="16">
        <v>0.5152613847866987</v>
      </c>
      <c r="E904" s="17">
        <v>656</v>
      </c>
      <c r="F904" s="16">
        <f t="shared" si="28"/>
        <v>7.5925925925925926E-3</v>
      </c>
      <c r="G904" s="18">
        <v>3.7999999999999999E-2</v>
      </c>
      <c r="H904" s="19">
        <f t="shared" si="29"/>
        <v>24.928000000000001</v>
      </c>
    </row>
    <row r="905" spans="1:8" x14ac:dyDescent="0.25">
      <c r="A905" s="14">
        <v>43828</v>
      </c>
      <c r="B905" s="15">
        <v>155122448</v>
      </c>
      <c r="C905" s="1" t="s">
        <v>28</v>
      </c>
      <c r="D905" s="16">
        <v>0.4822707045854181</v>
      </c>
      <c r="E905" s="17">
        <v>199</v>
      </c>
      <c r="F905" s="16">
        <f t="shared" si="28"/>
        <v>2.3032407407407407E-3</v>
      </c>
      <c r="G905" s="18">
        <v>3.7999999999999999E-2</v>
      </c>
      <c r="H905" s="19">
        <f t="shared" si="29"/>
        <v>7.5619999999999994</v>
      </c>
    </row>
    <row r="906" spans="1:8" x14ac:dyDescent="0.25">
      <c r="A906" s="14">
        <v>43828</v>
      </c>
      <c r="B906" s="15">
        <v>155122448</v>
      </c>
      <c r="C906" s="1" t="s">
        <v>28</v>
      </c>
      <c r="D906" s="16">
        <v>0.77988667804893896</v>
      </c>
      <c r="E906" s="17">
        <v>328</v>
      </c>
      <c r="F906" s="16">
        <f t="shared" si="28"/>
        <v>3.7962962962962963E-3</v>
      </c>
      <c r="G906" s="18">
        <v>2.5000000000000001E-2</v>
      </c>
      <c r="H906" s="19">
        <f t="shared" si="29"/>
        <v>8.2000000000000011</v>
      </c>
    </row>
    <row r="907" spans="1:8" x14ac:dyDescent="0.25">
      <c r="A907" s="14">
        <v>43810</v>
      </c>
      <c r="B907" s="15">
        <v>154913441</v>
      </c>
      <c r="C907" s="1" t="s">
        <v>16</v>
      </c>
      <c r="D907" s="16">
        <v>0.85152659891090632</v>
      </c>
      <c r="E907" s="17">
        <v>655</v>
      </c>
      <c r="F907" s="16">
        <f t="shared" si="28"/>
        <v>7.5810185185185182E-3</v>
      </c>
      <c r="G907" s="18">
        <v>2.5000000000000001E-2</v>
      </c>
      <c r="H907" s="19">
        <f t="shared" si="29"/>
        <v>16.375</v>
      </c>
    </row>
    <row r="908" spans="1:8" x14ac:dyDescent="0.25">
      <c r="A908" s="14">
        <v>43801</v>
      </c>
      <c r="B908" s="15">
        <v>154493714</v>
      </c>
      <c r="C908" s="1" t="s">
        <v>12</v>
      </c>
      <c r="D908" s="16">
        <v>0.41153579247654393</v>
      </c>
      <c r="E908" s="17">
        <v>424</v>
      </c>
      <c r="F908" s="16">
        <f t="shared" si="28"/>
        <v>4.9074074074074072E-3</v>
      </c>
      <c r="G908" s="18">
        <v>3.7999999999999999E-2</v>
      </c>
      <c r="H908" s="19">
        <f t="shared" si="29"/>
        <v>16.111999999999998</v>
      </c>
    </row>
    <row r="909" spans="1:8" x14ac:dyDescent="0.25">
      <c r="A909" s="14">
        <v>43827</v>
      </c>
      <c r="B909" s="15">
        <v>155467985</v>
      </c>
      <c r="C909" s="1" t="s">
        <v>16</v>
      </c>
      <c r="D909" s="16">
        <v>2.6323963158212949E-2</v>
      </c>
      <c r="E909" s="17">
        <v>168</v>
      </c>
      <c r="F909" s="16">
        <f t="shared" si="28"/>
        <v>1.9444444444444444E-3</v>
      </c>
      <c r="G909" s="18">
        <v>1.4999999999999999E-2</v>
      </c>
      <c r="H909" s="19">
        <f t="shared" si="29"/>
        <v>2.52</v>
      </c>
    </row>
    <row r="910" spans="1:8" x14ac:dyDescent="0.25">
      <c r="A910" s="14">
        <v>43812</v>
      </c>
      <c r="B910" s="15">
        <v>155438349</v>
      </c>
      <c r="C910" s="1" t="s">
        <v>16</v>
      </c>
      <c r="D910" s="16">
        <v>0.2186493964490468</v>
      </c>
      <c r="E910" s="17">
        <v>825</v>
      </c>
      <c r="F910" s="16">
        <f t="shared" si="28"/>
        <v>9.5486111111111119E-3</v>
      </c>
      <c r="G910" s="18">
        <v>1.4999999999999999E-2</v>
      </c>
      <c r="H910" s="19">
        <f t="shared" si="29"/>
        <v>12.375</v>
      </c>
    </row>
    <row r="911" spans="1:8" x14ac:dyDescent="0.25">
      <c r="A911" s="14">
        <v>43828</v>
      </c>
      <c r="B911" s="15">
        <v>155621192</v>
      </c>
      <c r="C911" s="1" t="s">
        <v>16</v>
      </c>
      <c r="D911" s="16">
        <v>0.90586268453868568</v>
      </c>
      <c r="E911" s="17">
        <v>262</v>
      </c>
      <c r="F911" s="16">
        <f t="shared" si="28"/>
        <v>3.0324074074074073E-3</v>
      </c>
      <c r="G911" s="18">
        <v>2.5000000000000001E-2</v>
      </c>
      <c r="H911" s="19">
        <f t="shared" si="29"/>
        <v>6.5500000000000007</v>
      </c>
    </row>
    <row r="912" spans="1:8" x14ac:dyDescent="0.25">
      <c r="A912" s="14">
        <v>43802</v>
      </c>
      <c r="B912" s="15">
        <v>155624585</v>
      </c>
      <c r="C912" s="1" t="s">
        <v>16</v>
      </c>
      <c r="D912" s="16">
        <v>0.9466622517782014</v>
      </c>
      <c r="E912" s="17">
        <v>889</v>
      </c>
      <c r="F912" s="16">
        <f t="shared" si="28"/>
        <v>1.0289351851851852E-2</v>
      </c>
      <c r="G912" s="18">
        <v>2.5000000000000001E-2</v>
      </c>
      <c r="H912" s="19">
        <f t="shared" si="29"/>
        <v>22.225000000000001</v>
      </c>
    </row>
    <row r="913" spans="1:8" x14ac:dyDescent="0.25">
      <c r="A913" s="14">
        <v>43822</v>
      </c>
      <c r="B913" s="15">
        <v>155639443</v>
      </c>
      <c r="C913" s="1" t="s">
        <v>12</v>
      </c>
      <c r="D913" s="16">
        <v>0.65265062647955829</v>
      </c>
      <c r="E913" s="17">
        <v>735</v>
      </c>
      <c r="F913" s="16">
        <f t="shared" si="28"/>
        <v>8.5069444444444437E-3</v>
      </c>
      <c r="G913" s="18">
        <v>2.5000000000000001E-2</v>
      </c>
      <c r="H913" s="19">
        <f t="shared" si="29"/>
        <v>18.375</v>
      </c>
    </row>
    <row r="914" spans="1:8" x14ac:dyDescent="0.25">
      <c r="A914" s="14">
        <v>43803</v>
      </c>
      <c r="B914" s="15">
        <v>154974869</v>
      </c>
      <c r="C914" s="1" t="s">
        <v>28</v>
      </c>
      <c r="D914" s="16">
        <v>0.22550442959707717</v>
      </c>
      <c r="E914" s="17">
        <v>561</v>
      </c>
      <c r="F914" s="16">
        <f t="shared" si="28"/>
        <v>6.4930555555555557E-3</v>
      </c>
      <c r="G914" s="18">
        <v>1.4999999999999999E-2</v>
      </c>
      <c r="H914" s="19">
        <f t="shared" si="29"/>
        <v>8.4149999999999991</v>
      </c>
    </row>
    <row r="915" spans="1:8" x14ac:dyDescent="0.25">
      <c r="A915" s="14">
        <v>43802</v>
      </c>
      <c r="B915" s="15">
        <v>154242060</v>
      </c>
      <c r="C915" s="1" t="s">
        <v>16</v>
      </c>
      <c r="D915" s="16">
        <v>0.33738321168231256</v>
      </c>
      <c r="E915" s="17">
        <v>838</v>
      </c>
      <c r="F915" s="16">
        <f t="shared" si="28"/>
        <v>9.6990740740740735E-3</v>
      </c>
      <c r="G915" s="18">
        <v>3.7999999999999999E-2</v>
      </c>
      <c r="H915" s="19">
        <f t="shared" si="29"/>
        <v>31.843999999999998</v>
      </c>
    </row>
    <row r="916" spans="1:8" x14ac:dyDescent="0.25">
      <c r="A916" s="14">
        <v>43818</v>
      </c>
      <c r="B916" s="15">
        <v>155317864</v>
      </c>
      <c r="C916" s="1" t="s">
        <v>28</v>
      </c>
      <c r="D916" s="16">
        <v>0.43724414488171381</v>
      </c>
      <c r="E916" s="17">
        <v>555</v>
      </c>
      <c r="F916" s="16">
        <f t="shared" si="28"/>
        <v>6.4236111111111108E-3</v>
      </c>
      <c r="G916" s="18">
        <v>3.7999999999999999E-2</v>
      </c>
      <c r="H916" s="19">
        <f t="shared" si="29"/>
        <v>21.09</v>
      </c>
    </row>
    <row r="917" spans="1:8" x14ac:dyDescent="0.25">
      <c r="A917" s="14">
        <v>43805</v>
      </c>
      <c r="B917" s="15">
        <v>154566483</v>
      </c>
      <c r="C917" s="1" t="s">
        <v>12</v>
      </c>
      <c r="D917" s="16">
        <v>0.23384107177894242</v>
      </c>
      <c r="E917" s="17">
        <v>927</v>
      </c>
      <c r="F917" s="16">
        <f t="shared" si="28"/>
        <v>1.0729166666666666E-2</v>
      </c>
      <c r="G917" s="18">
        <v>1.4999999999999999E-2</v>
      </c>
      <c r="H917" s="19">
        <f t="shared" si="29"/>
        <v>13.904999999999999</v>
      </c>
    </row>
    <row r="918" spans="1:8" x14ac:dyDescent="0.25">
      <c r="A918" s="14">
        <v>43822</v>
      </c>
      <c r="B918" s="15">
        <v>154829888</v>
      </c>
      <c r="C918" s="1" t="s">
        <v>16</v>
      </c>
      <c r="D918" s="16">
        <v>7.5412043122262129E-2</v>
      </c>
      <c r="E918" s="17">
        <v>749</v>
      </c>
      <c r="F918" s="16">
        <f t="shared" si="28"/>
        <v>8.6689814814814806E-3</v>
      </c>
      <c r="G918" s="18">
        <v>1.4999999999999999E-2</v>
      </c>
      <c r="H918" s="19">
        <f t="shared" si="29"/>
        <v>11.234999999999999</v>
      </c>
    </row>
    <row r="919" spans="1:8" x14ac:dyDescent="0.25">
      <c r="A919" s="14">
        <v>43827</v>
      </c>
      <c r="B919" s="15">
        <v>154212953</v>
      </c>
      <c r="C919" s="1" t="s">
        <v>28</v>
      </c>
      <c r="D919" s="16">
        <v>0.96561100480292172</v>
      </c>
      <c r="E919" s="17">
        <v>503</v>
      </c>
      <c r="F919" s="16">
        <f t="shared" si="28"/>
        <v>5.8217592592592592E-3</v>
      </c>
      <c r="G919" s="18">
        <v>2.5000000000000001E-2</v>
      </c>
      <c r="H919" s="19">
        <f t="shared" si="29"/>
        <v>12.575000000000001</v>
      </c>
    </row>
    <row r="920" spans="1:8" x14ac:dyDescent="0.25">
      <c r="A920" s="14">
        <v>43830</v>
      </c>
      <c r="B920" s="15">
        <v>154638848</v>
      </c>
      <c r="C920" s="1" t="s">
        <v>16</v>
      </c>
      <c r="D920" s="16">
        <v>0.18161488970816808</v>
      </c>
      <c r="E920" s="17">
        <v>372</v>
      </c>
      <c r="F920" s="16">
        <f t="shared" si="28"/>
        <v>4.3055555555555555E-3</v>
      </c>
      <c r="G920" s="18">
        <v>1.4999999999999999E-2</v>
      </c>
      <c r="H920" s="19">
        <f t="shared" si="29"/>
        <v>5.58</v>
      </c>
    </row>
    <row r="921" spans="1:8" x14ac:dyDescent="0.25">
      <c r="A921" s="14">
        <v>43820</v>
      </c>
      <c r="B921" s="15">
        <v>156140487</v>
      </c>
      <c r="C921" s="1" t="s">
        <v>28</v>
      </c>
      <c r="D921" s="16">
        <v>0.74948550146028314</v>
      </c>
      <c r="E921" s="17">
        <v>188</v>
      </c>
      <c r="F921" s="16">
        <f t="shared" si="28"/>
        <v>2.1759259259259258E-3</v>
      </c>
      <c r="G921" s="18">
        <v>2.5000000000000001E-2</v>
      </c>
      <c r="H921" s="19">
        <f t="shared" si="29"/>
        <v>4.7</v>
      </c>
    </row>
    <row r="922" spans="1:8" x14ac:dyDescent="0.25">
      <c r="A922" s="14">
        <v>43800</v>
      </c>
      <c r="B922" s="15">
        <v>154913441</v>
      </c>
      <c r="C922" s="1" t="s">
        <v>16</v>
      </c>
      <c r="D922" s="16">
        <v>0.21162579259084213</v>
      </c>
      <c r="E922" s="17">
        <v>253</v>
      </c>
      <c r="F922" s="16">
        <f t="shared" si="28"/>
        <v>2.9282407407407408E-3</v>
      </c>
      <c r="G922" s="18">
        <v>1.4999999999999999E-2</v>
      </c>
      <c r="H922" s="19">
        <f t="shared" si="29"/>
        <v>3.7949999999999999</v>
      </c>
    </row>
    <row r="923" spans="1:8" x14ac:dyDescent="0.25">
      <c r="A923" s="14">
        <v>43810</v>
      </c>
      <c r="B923" s="15">
        <v>156801770</v>
      </c>
      <c r="C923" s="1" t="s">
        <v>12</v>
      </c>
      <c r="D923" s="16">
        <v>0.29404710753531871</v>
      </c>
      <c r="E923" s="17">
        <v>786</v>
      </c>
      <c r="F923" s="16">
        <f t="shared" si="28"/>
        <v>9.0972222222222218E-3</v>
      </c>
      <c r="G923" s="18">
        <v>1.4999999999999999E-2</v>
      </c>
      <c r="H923" s="19">
        <f t="shared" si="29"/>
        <v>11.79</v>
      </c>
    </row>
    <row r="924" spans="1:8" x14ac:dyDescent="0.25">
      <c r="A924" s="14">
        <v>43817</v>
      </c>
      <c r="B924" s="15">
        <v>156801770</v>
      </c>
      <c r="C924" s="1" t="s">
        <v>12</v>
      </c>
      <c r="D924" s="16">
        <v>0.13488212080343542</v>
      </c>
      <c r="E924" s="17">
        <v>632</v>
      </c>
      <c r="F924" s="16">
        <f t="shared" si="28"/>
        <v>7.3148148148148148E-3</v>
      </c>
      <c r="G924" s="18">
        <v>1.4999999999999999E-2</v>
      </c>
      <c r="H924" s="19">
        <f t="shared" si="29"/>
        <v>9.48</v>
      </c>
    </row>
    <row r="925" spans="1:8" x14ac:dyDescent="0.25">
      <c r="A925" s="14">
        <v>43803</v>
      </c>
      <c r="B925" s="15">
        <v>154351524</v>
      </c>
      <c r="C925" s="1" t="s">
        <v>12</v>
      </c>
      <c r="D925" s="16">
        <v>4.0742756764891475E-2</v>
      </c>
      <c r="E925" s="17">
        <v>870</v>
      </c>
      <c r="F925" s="16">
        <f t="shared" si="28"/>
        <v>1.0069444444444445E-2</v>
      </c>
      <c r="G925" s="18">
        <v>1.4999999999999999E-2</v>
      </c>
      <c r="H925" s="19">
        <f t="shared" si="29"/>
        <v>13.049999999999999</v>
      </c>
    </row>
    <row r="926" spans="1:8" x14ac:dyDescent="0.25">
      <c r="A926" s="14">
        <v>43828</v>
      </c>
      <c r="B926" s="15">
        <v>155621192</v>
      </c>
      <c r="C926" s="1" t="s">
        <v>16</v>
      </c>
      <c r="D926" s="16">
        <v>0.60795644385378522</v>
      </c>
      <c r="E926" s="17">
        <v>809</v>
      </c>
      <c r="F926" s="16">
        <f t="shared" si="28"/>
        <v>9.3634259259259261E-3</v>
      </c>
      <c r="G926" s="18">
        <v>2.5000000000000001E-2</v>
      </c>
      <c r="H926" s="19">
        <f t="shared" si="29"/>
        <v>20.225000000000001</v>
      </c>
    </row>
    <row r="927" spans="1:8" x14ac:dyDescent="0.25">
      <c r="A927" s="14">
        <v>43823</v>
      </c>
      <c r="B927" s="15">
        <v>155624585</v>
      </c>
      <c r="C927" s="1" t="s">
        <v>16</v>
      </c>
      <c r="D927" s="16">
        <v>0.4634604401481387</v>
      </c>
      <c r="E927" s="17">
        <v>237</v>
      </c>
      <c r="F927" s="16">
        <f t="shared" si="28"/>
        <v>2.7430555555555554E-3</v>
      </c>
      <c r="G927" s="18">
        <v>3.7999999999999999E-2</v>
      </c>
      <c r="H927" s="19">
        <f t="shared" si="29"/>
        <v>9.0060000000000002</v>
      </c>
    </row>
    <row r="928" spans="1:8" x14ac:dyDescent="0.25">
      <c r="A928" s="14">
        <v>43821</v>
      </c>
      <c r="B928" s="15">
        <v>156105128</v>
      </c>
      <c r="C928" s="1" t="s">
        <v>16</v>
      </c>
      <c r="D928" s="16">
        <v>0.43565314883209472</v>
      </c>
      <c r="E928" s="17">
        <v>113</v>
      </c>
      <c r="F928" s="16">
        <f t="shared" si="28"/>
        <v>1.3078703703703703E-3</v>
      </c>
      <c r="G928" s="18">
        <v>3.7999999999999999E-2</v>
      </c>
      <c r="H928" s="19">
        <f t="shared" si="29"/>
        <v>4.2939999999999996</v>
      </c>
    </row>
    <row r="929" spans="1:8" x14ac:dyDescent="0.25">
      <c r="A929" s="14">
        <v>43823</v>
      </c>
      <c r="B929" s="15">
        <v>155599276</v>
      </c>
      <c r="C929" s="1" t="s">
        <v>16</v>
      </c>
      <c r="D929" s="16">
        <v>0.75464001463470665</v>
      </c>
      <c r="E929" s="17">
        <v>569</v>
      </c>
      <c r="F929" s="16">
        <f t="shared" si="28"/>
        <v>6.5856481481481478E-3</v>
      </c>
      <c r="G929" s="18">
        <v>2.5000000000000001E-2</v>
      </c>
      <c r="H929" s="19">
        <f t="shared" si="29"/>
        <v>14.225000000000001</v>
      </c>
    </row>
    <row r="930" spans="1:8" x14ac:dyDescent="0.25">
      <c r="A930" s="14">
        <v>43828</v>
      </c>
      <c r="B930" s="15">
        <v>155691212</v>
      </c>
      <c r="C930" s="1" t="s">
        <v>12</v>
      </c>
      <c r="D930" s="16">
        <v>0.14274588469044402</v>
      </c>
      <c r="E930" s="17">
        <v>647</v>
      </c>
      <c r="F930" s="16">
        <f t="shared" si="28"/>
        <v>7.4884259259259262E-3</v>
      </c>
      <c r="G930" s="18">
        <v>1.4999999999999999E-2</v>
      </c>
      <c r="H930" s="19">
        <f t="shared" si="29"/>
        <v>9.7050000000000001</v>
      </c>
    </row>
    <row r="931" spans="1:8" x14ac:dyDescent="0.25">
      <c r="A931" s="14">
        <v>43817</v>
      </c>
      <c r="B931" s="15">
        <v>156140487</v>
      </c>
      <c r="C931" s="1" t="s">
        <v>28</v>
      </c>
      <c r="D931" s="16">
        <v>0.12015625866064383</v>
      </c>
      <c r="E931" s="17">
        <v>656</v>
      </c>
      <c r="F931" s="16">
        <f t="shared" si="28"/>
        <v>7.5925925925925926E-3</v>
      </c>
      <c r="G931" s="18">
        <v>1.4999999999999999E-2</v>
      </c>
      <c r="H931" s="19">
        <f t="shared" si="29"/>
        <v>9.84</v>
      </c>
    </row>
    <row r="932" spans="1:8" x14ac:dyDescent="0.25">
      <c r="A932" s="14">
        <v>43809</v>
      </c>
      <c r="B932" s="15">
        <v>154913441</v>
      </c>
      <c r="C932" s="1" t="s">
        <v>16</v>
      </c>
      <c r="D932" s="16">
        <v>0.743045027394865</v>
      </c>
      <c r="E932" s="17">
        <v>976</v>
      </c>
      <c r="F932" s="16">
        <f t="shared" si="28"/>
        <v>1.1296296296296296E-2</v>
      </c>
      <c r="G932" s="18">
        <v>2.5000000000000001E-2</v>
      </c>
      <c r="H932" s="19">
        <f t="shared" si="29"/>
        <v>24.400000000000002</v>
      </c>
    </row>
    <row r="933" spans="1:8" x14ac:dyDescent="0.25">
      <c r="A933" s="14">
        <v>43830</v>
      </c>
      <c r="B933" s="15">
        <v>156801770</v>
      </c>
      <c r="C933" s="1" t="s">
        <v>12</v>
      </c>
      <c r="D933" s="16">
        <v>0.48962671661891188</v>
      </c>
      <c r="E933" s="17">
        <v>372</v>
      </c>
      <c r="F933" s="16">
        <f t="shared" si="28"/>
        <v>4.3055555555555555E-3</v>
      </c>
      <c r="G933" s="18">
        <v>3.7999999999999999E-2</v>
      </c>
      <c r="H933" s="19">
        <f t="shared" si="29"/>
        <v>14.135999999999999</v>
      </c>
    </row>
    <row r="934" spans="1:8" x14ac:dyDescent="0.25">
      <c r="A934" s="14">
        <v>43830</v>
      </c>
      <c r="B934" s="15">
        <v>154493714</v>
      </c>
      <c r="C934" s="1" t="s">
        <v>12</v>
      </c>
      <c r="D934" s="16">
        <v>0.11727574701578669</v>
      </c>
      <c r="E934" s="17">
        <v>318</v>
      </c>
      <c r="F934" s="16">
        <f t="shared" si="28"/>
        <v>3.6805555555555554E-3</v>
      </c>
      <c r="G934" s="18">
        <v>1.4999999999999999E-2</v>
      </c>
      <c r="H934" s="19">
        <f t="shared" si="29"/>
        <v>4.7699999999999996</v>
      </c>
    </row>
    <row r="935" spans="1:8" x14ac:dyDescent="0.25">
      <c r="A935" s="14">
        <v>43822</v>
      </c>
      <c r="B935" s="15">
        <v>154351524</v>
      </c>
      <c r="C935" s="1" t="s">
        <v>12</v>
      </c>
      <c r="D935" s="16">
        <v>0.60606933527234663</v>
      </c>
      <c r="E935" s="17">
        <v>626</v>
      </c>
      <c r="F935" s="16">
        <f t="shared" si="28"/>
        <v>7.2453703703703708E-3</v>
      </c>
      <c r="G935" s="18">
        <v>2.5000000000000001E-2</v>
      </c>
      <c r="H935" s="19">
        <f t="shared" si="29"/>
        <v>15.65</v>
      </c>
    </row>
    <row r="936" spans="1:8" x14ac:dyDescent="0.25">
      <c r="A936" s="14">
        <v>43825</v>
      </c>
      <c r="B936" s="15">
        <v>155070274</v>
      </c>
      <c r="C936" s="1" t="s">
        <v>12</v>
      </c>
      <c r="D936" s="16">
        <v>0.99455473708966546</v>
      </c>
      <c r="E936" s="17">
        <v>387</v>
      </c>
      <c r="F936" s="16">
        <f t="shared" si="28"/>
        <v>4.4791666666666669E-3</v>
      </c>
      <c r="G936" s="18">
        <v>2.5000000000000001E-2</v>
      </c>
      <c r="H936" s="19">
        <f t="shared" si="29"/>
        <v>9.6750000000000007</v>
      </c>
    </row>
    <row r="937" spans="1:8" x14ac:dyDescent="0.25">
      <c r="A937" s="14">
        <v>43828</v>
      </c>
      <c r="B937" s="15">
        <v>155389929</v>
      </c>
      <c r="C937" s="1" t="s">
        <v>12</v>
      </c>
      <c r="D937" s="16">
        <v>0.14431568198082223</v>
      </c>
      <c r="E937" s="17">
        <v>372</v>
      </c>
      <c r="F937" s="16">
        <f t="shared" si="28"/>
        <v>4.3055555555555555E-3</v>
      </c>
      <c r="G937" s="18">
        <v>1.4999999999999999E-2</v>
      </c>
      <c r="H937" s="19">
        <f t="shared" si="29"/>
        <v>5.58</v>
      </c>
    </row>
    <row r="938" spans="1:8" x14ac:dyDescent="0.25">
      <c r="A938" s="14">
        <v>43806</v>
      </c>
      <c r="B938" s="15">
        <v>156140487</v>
      </c>
      <c r="C938" s="1" t="s">
        <v>28</v>
      </c>
      <c r="D938" s="16">
        <v>0.85423717857578108</v>
      </c>
      <c r="E938" s="17">
        <v>970</v>
      </c>
      <c r="F938" s="16">
        <f t="shared" si="28"/>
        <v>1.1226851851851852E-2</v>
      </c>
      <c r="G938" s="18">
        <v>2.5000000000000001E-2</v>
      </c>
      <c r="H938" s="19">
        <f t="shared" si="29"/>
        <v>24.25</v>
      </c>
    </row>
    <row r="939" spans="1:8" x14ac:dyDescent="0.25">
      <c r="A939" s="14">
        <v>43811</v>
      </c>
      <c r="B939" s="15">
        <v>156770806</v>
      </c>
      <c r="C939" s="1" t="s">
        <v>16</v>
      </c>
      <c r="D939" s="16">
        <v>0.58682137709344229</v>
      </c>
      <c r="E939" s="17">
        <v>883</v>
      </c>
      <c r="F939" s="16">
        <f t="shared" si="28"/>
        <v>1.0219907407407407E-2</v>
      </c>
      <c r="G939" s="18">
        <v>2.5000000000000001E-2</v>
      </c>
      <c r="H939" s="19">
        <f t="shared" si="29"/>
        <v>22.075000000000003</v>
      </c>
    </row>
    <row r="940" spans="1:8" x14ac:dyDescent="0.25">
      <c r="A940" s="14">
        <v>43806</v>
      </c>
      <c r="B940" s="15">
        <v>155115739</v>
      </c>
      <c r="C940" s="1" t="s">
        <v>28</v>
      </c>
      <c r="D940" s="16">
        <v>0.52106298409239427</v>
      </c>
      <c r="E940" s="17">
        <v>704</v>
      </c>
      <c r="F940" s="16">
        <f t="shared" si="28"/>
        <v>8.1481481481481474E-3</v>
      </c>
      <c r="G940" s="18">
        <v>3.7999999999999999E-2</v>
      </c>
      <c r="H940" s="19">
        <f t="shared" si="29"/>
        <v>26.751999999999999</v>
      </c>
    </row>
    <row r="941" spans="1:8" x14ac:dyDescent="0.25">
      <c r="A941" s="14">
        <v>43819</v>
      </c>
      <c r="B941" s="15">
        <v>156140487</v>
      </c>
      <c r="C941" s="1" t="s">
        <v>28</v>
      </c>
      <c r="D941" s="16">
        <v>0.5416424519177846</v>
      </c>
      <c r="E941" s="17">
        <v>249</v>
      </c>
      <c r="F941" s="16">
        <f t="shared" si="28"/>
        <v>2.8819444444444444E-3</v>
      </c>
      <c r="G941" s="18">
        <v>3.7999999999999999E-2</v>
      </c>
      <c r="H941" s="19">
        <f t="shared" si="29"/>
        <v>9.4619999999999997</v>
      </c>
    </row>
    <row r="942" spans="1:8" x14ac:dyDescent="0.25">
      <c r="A942" s="14">
        <v>43814</v>
      </c>
      <c r="B942" s="15">
        <v>154566483</v>
      </c>
      <c r="C942" s="1" t="s">
        <v>12</v>
      </c>
      <c r="D942" s="16">
        <v>0.46983298379371341</v>
      </c>
      <c r="E942" s="17">
        <v>211</v>
      </c>
      <c r="F942" s="16">
        <f t="shared" si="28"/>
        <v>2.4421296296296296E-3</v>
      </c>
      <c r="G942" s="18">
        <v>3.7999999999999999E-2</v>
      </c>
      <c r="H942" s="19">
        <f t="shared" si="29"/>
        <v>8.0180000000000007</v>
      </c>
    </row>
    <row r="943" spans="1:8" x14ac:dyDescent="0.25">
      <c r="A943" s="14">
        <v>43818</v>
      </c>
      <c r="B943" s="15">
        <v>154876620</v>
      </c>
      <c r="C943" s="1" t="s">
        <v>12</v>
      </c>
      <c r="D943" s="16">
        <v>0.34076875059329348</v>
      </c>
      <c r="E943" s="17">
        <v>905</v>
      </c>
      <c r="F943" s="16">
        <f t="shared" si="28"/>
        <v>1.0474537037037037E-2</v>
      </c>
      <c r="G943" s="18">
        <v>3.7999999999999999E-2</v>
      </c>
      <c r="H943" s="19">
        <f t="shared" si="29"/>
        <v>34.39</v>
      </c>
    </row>
    <row r="944" spans="1:8" x14ac:dyDescent="0.25">
      <c r="A944" s="14">
        <v>43828</v>
      </c>
      <c r="B944" s="15">
        <v>155691212</v>
      </c>
      <c r="C944" s="1" t="s">
        <v>12</v>
      </c>
      <c r="D944" s="16">
        <v>0.46912011892326733</v>
      </c>
      <c r="E944" s="17">
        <v>376</v>
      </c>
      <c r="F944" s="16">
        <f t="shared" si="28"/>
        <v>4.3518518518518515E-3</v>
      </c>
      <c r="G944" s="18">
        <v>3.7999999999999999E-2</v>
      </c>
      <c r="H944" s="19">
        <f t="shared" si="29"/>
        <v>14.288</v>
      </c>
    </row>
    <row r="945" spans="1:8" x14ac:dyDescent="0.25">
      <c r="A945" s="14">
        <v>43806</v>
      </c>
      <c r="B945" s="15">
        <v>155196264</v>
      </c>
      <c r="C945" s="1" t="s">
        <v>16</v>
      </c>
      <c r="D945" s="16">
        <v>0.49675765504326419</v>
      </c>
      <c r="E945" s="17">
        <v>669</v>
      </c>
      <c r="F945" s="16">
        <f t="shared" si="28"/>
        <v>7.743055555555556E-3</v>
      </c>
      <c r="G945" s="18">
        <v>3.7999999999999999E-2</v>
      </c>
      <c r="H945" s="19">
        <f t="shared" si="29"/>
        <v>25.422000000000001</v>
      </c>
    </row>
    <row r="946" spans="1:8" x14ac:dyDescent="0.25">
      <c r="A946" s="14">
        <v>43816</v>
      </c>
      <c r="B946" s="15">
        <v>154701644</v>
      </c>
      <c r="C946" s="1" t="s">
        <v>16</v>
      </c>
      <c r="D946" s="16">
        <v>0.60442814043816384</v>
      </c>
      <c r="E946" s="17">
        <v>577</v>
      </c>
      <c r="F946" s="16">
        <f t="shared" si="28"/>
        <v>6.6782407407407407E-3</v>
      </c>
      <c r="G946" s="18">
        <v>2.5000000000000001E-2</v>
      </c>
      <c r="H946" s="19">
        <f t="shared" si="29"/>
        <v>14.425000000000001</v>
      </c>
    </row>
    <row r="947" spans="1:8" x14ac:dyDescent="0.25">
      <c r="A947" s="14">
        <v>43808</v>
      </c>
      <c r="B947" s="15">
        <v>154351524</v>
      </c>
      <c r="C947" s="1" t="s">
        <v>12</v>
      </c>
      <c r="D947" s="16">
        <v>0.20194168362865639</v>
      </c>
      <c r="E947" s="17">
        <v>962</v>
      </c>
      <c r="F947" s="16">
        <f t="shared" si="28"/>
        <v>1.1134259259259259E-2</v>
      </c>
      <c r="G947" s="18">
        <v>1.4999999999999999E-2</v>
      </c>
      <c r="H947" s="19">
        <f t="shared" si="29"/>
        <v>14.43</v>
      </c>
    </row>
    <row r="948" spans="1:8" x14ac:dyDescent="0.25">
      <c r="A948" s="14">
        <v>43828</v>
      </c>
      <c r="B948" s="15">
        <v>156256581</v>
      </c>
      <c r="C948" s="1" t="s">
        <v>16</v>
      </c>
      <c r="D948" s="16">
        <v>0.1434864338071018</v>
      </c>
      <c r="E948" s="17">
        <v>437</v>
      </c>
      <c r="F948" s="16">
        <f t="shared" si="28"/>
        <v>5.0578703703703706E-3</v>
      </c>
      <c r="G948" s="18">
        <v>1.4999999999999999E-2</v>
      </c>
      <c r="H948" s="19">
        <f t="shared" si="29"/>
        <v>6.5549999999999997</v>
      </c>
    </row>
    <row r="949" spans="1:8" x14ac:dyDescent="0.25">
      <c r="A949" s="14">
        <v>43803</v>
      </c>
      <c r="B949" s="15">
        <v>155689308</v>
      </c>
      <c r="C949" s="1" t="s">
        <v>16</v>
      </c>
      <c r="D949" s="16">
        <v>0.6710004568907485</v>
      </c>
      <c r="E949" s="17">
        <v>156</v>
      </c>
      <c r="F949" s="16">
        <f t="shared" si="28"/>
        <v>1.8055555555555555E-3</v>
      </c>
      <c r="G949" s="18">
        <v>2.5000000000000001E-2</v>
      </c>
      <c r="H949" s="19">
        <f t="shared" si="29"/>
        <v>3.9000000000000004</v>
      </c>
    </row>
    <row r="950" spans="1:8" x14ac:dyDescent="0.25">
      <c r="A950" s="14">
        <v>43826</v>
      </c>
      <c r="B950" s="15">
        <v>154124440</v>
      </c>
      <c r="C950" s="1" t="s">
        <v>16</v>
      </c>
      <c r="D950" s="16">
        <v>0.9197169281925871</v>
      </c>
      <c r="E950" s="17">
        <v>963</v>
      </c>
      <c r="F950" s="16">
        <f t="shared" si="28"/>
        <v>1.1145833333333334E-2</v>
      </c>
      <c r="G950" s="18">
        <v>2.5000000000000001E-2</v>
      </c>
      <c r="H950" s="19">
        <f t="shared" si="29"/>
        <v>24.075000000000003</v>
      </c>
    </row>
    <row r="951" spans="1:8" x14ac:dyDescent="0.25">
      <c r="A951" s="14">
        <v>43823</v>
      </c>
      <c r="B951" s="15">
        <v>155306526</v>
      </c>
      <c r="C951" s="1" t="s">
        <v>16</v>
      </c>
      <c r="D951" s="16">
        <v>0.96774888949957738</v>
      </c>
      <c r="E951" s="17">
        <v>184</v>
      </c>
      <c r="F951" s="16">
        <f t="shared" si="28"/>
        <v>2.1296296296296298E-3</v>
      </c>
      <c r="G951" s="18">
        <v>2.5000000000000001E-2</v>
      </c>
      <c r="H951" s="19">
        <f t="shared" si="29"/>
        <v>4.6000000000000005</v>
      </c>
    </row>
    <row r="952" spans="1:8" x14ac:dyDescent="0.25">
      <c r="A952" s="14">
        <v>43800</v>
      </c>
      <c r="B952" s="15">
        <v>154228952</v>
      </c>
      <c r="C952" s="1" t="s">
        <v>28</v>
      </c>
      <c r="D952" s="16">
        <v>0.19698693457581229</v>
      </c>
      <c r="E952" s="17">
        <v>468</v>
      </c>
      <c r="F952" s="16">
        <f t="shared" si="28"/>
        <v>5.4166666666666669E-3</v>
      </c>
      <c r="G952" s="18">
        <v>1.4999999999999999E-2</v>
      </c>
      <c r="H952" s="19">
        <f t="shared" si="29"/>
        <v>7.02</v>
      </c>
    </row>
    <row r="953" spans="1:8" x14ac:dyDescent="0.25">
      <c r="A953" s="14">
        <v>43829</v>
      </c>
      <c r="B953" s="15">
        <v>156066871</v>
      </c>
      <c r="C953" s="1" t="s">
        <v>28</v>
      </c>
      <c r="D953" s="16">
        <v>0.1007031101667103</v>
      </c>
      <c r="E953" s="17">
        <v>725</v>
      </c>
      <c r="F953" s="16">
        <f t="shared" si="28"/>
        <v>8.3912037037037045E-3</v>
      </c>
      <c r="G953" s="18">
        <v>1.4999999999999999E-2</v>
      </c>
      <c r="H953" s="19">
        <f t="shared" si="29"/>
        <v>10.875</v>
      </c>
    </row>
    <row r="954" spans="1:8" x14ac:dyDescent="0.25">
      <c r="A954" s="14">
        <v>43805</v>
      </c>
      <c r="B954" s="15">
        <v>156770806</v>
      </c>
      <c r="C954" s="1" t="s">
        <v>16</v>
      </c>
      <c r="D954" s="16">
        <v>0.81843923827246812</v>
      </c>
      <c r="E954" s="17">
        <v>902</v>
      </c>
      <c r="F954" s="16">
        <f t="shared" si="28"/>
        <v>1.0439814814814815E-2</v>
      </c>
      <c r="G954" s="18">
        <v>2.5000000000000001E-2</v>
      </c>
      <c r="H954" s="19">
        <f t="shared" si="29"/>
        <v>22.55</v>
      </c>
    </row>
    <row r="955" spans="1:8" x14ac:dyDescent="0.25">
      <c r="A955" s="14">
        <v>43801</v>
      </c>
      <c r="B955" s="15">
        <v>155576710</v>
      </c>
      <c r="C955" s="1" t="s">
        <v>12</v>
      </c>
      <c r="D955" s="16">
        <v>0.18544581448154251</v>
      </c>
      <c r="E955" s="17">
        <v>649</v>
      </c>
      <c r="F955" s="16">
        <f t="shared" si="28"/>
        <v>7.5115740740740742E-3</v>
      </c>
      <c r="G955" s="18">
        <v>1.4999999999999999E-2</v>
      </c>
      <c r="H955" s="19">
        <f t="shared" si="29"/>
        <v>9.7349999999999994</v>
      </c>
    </row>
    <row r="956" spans="1:8" x14ac:dyDescent="0.25">
      <c r="A956" s="14">
        <v>43819</v>
      </c>
      <c r="B956" s="15">
        <v>155856501</v>
      </c>
      <c r="C956" s="1" t="s">
        <v>12</v>
      </c>
      <c r="D956" s="16">
        <v>0.76302537218627087</v>
      </c>
      <c r="E956" s="17">
        <v>493</v>
      </c>
      <c r="F956" s="16">
        <f t="shared" si="28"/>
        <v>5.7060185185185183E-3</v>
      </c>
      <c r="G956" s="18">
        <v>2.5000000000000001E-2</v>
      </c>
      <c r="H956" s="19">
        <f t="shared" si="29"/>
        <v>12.325000000000001</v>
      </c>
    </row>
    <row r="957" spans="1:8" x14ac:dyDescent="0.25">
      <c r="A957" s="14">
        <v>43800</v>
      </c>
      <c r="B957" s="15">
        <v>154701644</v>
      </c>
      <c r="C957" s="1" t="s">
        <v>16</v>
      </c>
      <c r="D957" s="16">
        <v>0.62939709281850342</v>
      </c>
      <c r="E957" s="17">
        <v>710</v>
      </c>
      <c r="F957" s="16">
        <f t="shared" si="28"/>
        <v>8.2175925925925923E-3</v>
      </c>
      <c r="G957" s="18">
        <v>2.5000000000000001E-2</v>
      </c>
      <c r="H957" s="19">
        <f t="shared" si="29"/>
        <v>17.75</v>
      </c>
    </row>
    <row r="958" spans="1:8" x14ac:dyDescent="0.25">
      <c r="A958" s="14">
        <v>43822</v>
      </c>
      <c r="B958" s="15">
        <v>156172144</v>
      </c>
      <c r="C958" s="1" t="s">
        <v>28</v>
      </c>
      <c r="D958" s="16">
        <v>9.3959399467318128E-2</v>
      </c>
      <c r="E958" s="17">
        <v>958</v>
      </c>
      <c r="F958" s="16">
        <f t="shared" si="28"/>
        <v>1.1087962962962963E-2</v>
      </c>
      <c r="G958" s="18">
        <v>1.4999999999999999E-2</v>
      </c>
      <c r="H958" s="19">
        <f t="shared" si="29"/>
        <v>14.37</v>
      </c>
    </row>
    <row r="959" spans="1:8" x14ac:dyDescent="0.25">
      <c r="A959" s="14">
        <v>43816</v>
      </c>
      <c r="B959" s="15">
        <v>155689308</v>
      </c>
      <c r="C959" s="1" t="s">
        <v>16</v>
      </c>
      <c r="D959" s="16">
        <v>0.86374443938429368</v>
      </c>
      <c r="E959" s="17">
        <v>737</v>
      </c>
      <c r="F959" s="16">
        <f t="shared" si="28"/>
        <v>8.5300925925925926E-3</v>
      </c>
      <c r="G959" s="18">
        <v>2.5000000000000001E-2</v>
      </c>
      <c r="H959" s="19">
        <f t="shared" si="29"/>
        <v>18.425000000000001</v>
      </c>
    </row>
    <row r="960" spans="1:8" x14ac:dyDescent="0.25">
      <c r="A960" s="14">
        <v>43828</v>
      </c>
      <c r="B960" s="15">
        <v>156256581</v>
      </c>
      <c r="C960" s="1" t="s">
        <v>16</v>
      </c>
      <c r="D960" s="16">
        <v>0.92602488161226026</v>
      </c>
      <c r="E960" s="17">
        <v>296</v>
      </c>
      <c r="F960" s="16">
        <f t="shared" si="28"/>
        <v>3.425925925925926E-3</v>
      </c>
      <c r="G960" s="18">
        <v>2.5000000000000001E-2</v>
      </c>
      <c r="H960" s="19">
        <f t="shared" si="29"/>
        <v>7.4</v>
      </c>
    </row>
    <row r="961" spans="1:8" x14ac:dyDescent="0.25">
      <c r="A961" s="14">
        <v>43822</v>
      </c>
      <c r="B961" s="15">
        <v>156120965</v>
      </c>
      <c r="C961" s="1" t="s">
        <v>28</v>
      </c>
      <c r="D961" s="16">
        <v>0.29549598874496741</v>
      </c>
      <c r="E961" s="17">
        <v>478</v>
      </c>
      <c r="F961" s="16">
        <f t="shared" si="28"/>
        <v>5.5324074074074078E-3</v>
      </c>
      <c r="G961" s="18">
        <v>1.4999999999999999E-2</v>
      </c>
      <c r="H961" s="19">
        <f t="shared" si="29"/>
        <v>7.17</v>
      </c>
    </row>
    <row r="962" spans="1:8" x14ac:dyDescent="0.25">
      <c r="A962" s="14">
        <v>43804</v>
      </c>
      <c r="B962" s="15">
        <v>156783518</v>
      </c>
      <c r="C962" s="1" t="s">
        <v>12</v>
      </c>
      <c r="D962" s="16">
        <v>0.59807408514086069</v>
      </c>
      <c r="E962" s="17">
        <v>520</v>
      </c>
      <c r="F962" s="16">
        <f t="shared" ref="F962:F1001" si="30">E962/86400</f>
        <v>6.0185185185185185E-3</v>
      </c>
      <c r="G962" s="18">
        <v>2.5000000000000001E-2</v>
      </c>
      <c r="H962" s="19">
        <f t="shared" ref="H962:H1001" si="31">E962*G962</f>
        <v>13</v>
      </c>
    </row>
    <row r="963" spans="1:8" x14ac:dyDescent="0.25">
      <c r="A963" s="14">
        <v>43810</v>
      </c>
      <c r="B963" s="15">
        <v>156581422</v>
      </c>
      <c r="C963" s="1" t="s">
        <v>16</v>
      </c>
      <c r="D963" s="16">
        <v>0.58945943857207217</v>
      </c>
      <c r="E963" s="17">
        <v>422</v>
      </c>
      <c r="F963" s="16">
        <f t="shared" si="30"/>
        <v>4.8842592592592592E-3</v>
      </c>
      <c r="G963" s="18">
        <v>2.5000000000000001E-2</v>
      </c>
      <c r="H963" s="19">
        <f t="shared" si="31"/>
        <v>10.55</v>
      </c>
    </row>
    <row r="964" spans="1:8" x14ac:dyDescent="0.25">
      <c r="A964" s="14">
        <v>43819</v>
      </c>
      <c r="B964" s="15">
        <v>155576710</v>
      </c>
      <c r="C964" s="1" t="s">
        <v>12</v>
      </c>
      <c r="D964" s="16">
        <v>0.37517525801066587</v>
      </c>
      <c r="E964" s="17">
        <v>221</v>
      </c>
      <c r="F964" s="16">
        <f t="shared" si="30"/>
        <v>2.5578703703703705E-3</v>
      </c>
      <c r="G964" s="18">
        <v>3.7999999999999999E-2</v>
      </c>
      <c r="H964" s="19">
        <f t="shared" si="31"/>
        <v>8.3979999999999997</v>
      </c>
    </row>
    <row r="965" spans="1:8" x14ac:dyDescent="0.25">
      <c r="A965" s="14">
        <v>43828</v>
      </c>
      <c r="B965" s="15">
        <v>156038733</v>
      </c>
      <c r="C965" s="1" t="s">
        <v>12</v>
      </c>
      <c r="D965" s="16">
        <v>0.80551613314550652</v>
      </c>
      <c r="E965" s="17">
        <v>164</v>
      </c>
      <c r="F965" s="16">
        <f t="shared" si="30"/>
        <v>1.8981481481481482E-3</v>
      </c>
      <c r="G965" s="18">
        <v>2.5000000000000001E-2</v>
      </c>
      <c r="H965" s="19">
        <f t="shared" si="31"/>
        <v>4.1000000000000005</v>
      </c>
    </row>
    <row r="966" spans="1:8" x14ac:dyDescent="0.25">
      <c r="A966" s="14">
        <v>43819</v>
      </c>
      <c r="B966" s="15">
        <v>156278319</v>
      </c>
      <c r="C966" s="1" t="s">
        <v>16</v>
      </c>
      <c r="D966" s="16">
        <v>0.74569704528938419</v>
      </c>
      <c r="E966" s="17">
        <v>359</v>
      </c>
      <c r="F966" s="16">
        <f t="shared" si="30"/>
        <v>4.1550925925925922E-3</v>
      </c>
      <c r="G966" s="18">
        <v>2.5000000000000001E-2</v>
      </c>
      <c r="H966" s="19">
        <f t="shared" si="31"/>
        <v>8.9749999999999996</v>
      </c>
    </row>
    <row r="967" spans="1:8" x14ac:dyDescent="0.25">
      <c r="A967" s="14">
        <v>43827</v>
      </c>
      <c r="B967" s="15">
        <v>154974869</v>
      </c>
      <c r="C967" s="1" t="s">
        <v>28</v>
      </c>
      <c r="D967" s="16">
        <v>0.11223191548967826</v>
      </c>
      <c r="E967" s="17">
        <v>631</v>
      </c>
      <c r="F967" s="16">
        <f t="shared" si="30"/>
        <v>7.3032407407407404E-3</v>
      </c>
      <c r="G967" s="18">
        <v>1.4999999999999999E-2</v>
      </c>
      <c r="H967" s="19">
        <f t="shared" si="31"/>
        <v>9.4649999999999999</v>
      </c>
    </row>
    <row r="968" spans="1:8" x14ac:dyDescent="0.25">
      <c r="A968" s="14">
        <v>43828</v>
      </c>
      <c r="B968" s="15">
        <v>155073092</v>
      </c>
      <c r="C968" s="1" t="s">
        <v>28</v>
      </c>
      <c r="D968" s="16">
        <v>0.17429638665750691</v>
      </c>
      <c r="E968" s="17">
        <v>193</v>
      </c>
      <c r="F968" s="16">
        <f t="shared" si="30"/>
        <v>2.2337962962962962E-3</v>
      </c>
      <c r="G968" s="18">
        <v>1.4999999999999999E-2</v>
      </c>
      <c r="H968" s="19">
        <f t="shared" si="31"/>
        <v>2.895</v>
      </c>
    </row>
    <row r="969" spans="1:8" x14ac:dyDescent="0.25">
      <c r="A969" s="14">
        <v>43803</v>
      </c>
      <c r="B969" s="15">
        <v>154554935</v>
      </c>
      <c r="C969" s="1" t="s">
        <v>12</v>
      </c>
      <c r="D969" s="16">
        <v>0.98811487038724433</v>
      </c>
      <c r="E969" s="17">
        <v>541</v>
      </c>
      <c r="F969" s="16">
        <f t="shared" si="30"/>
        <v>6.2615740740740739E-3</v>
      </c>
      <c r="G969" s="18">
        <v>2.5000000000000001E-2</v>
      </c>
      <c r="H969" s="19">
        <f t="shared" si="31"/>
        <v>13.525</v>
      </c>
    </row>
    <row r="970" spans="1:8" x14ac:dyDescent="0.25">
      <c r="A970" s="14">
        <v>43803</v>
      </c>
      <c r="B970" s="15">
        <v>154728626</v>
      </c>
      <c r="C970" s="1" t="s">
        <v>28</v>
      </c>
      <c r="D970" s="16">
        <v>0.41590839657327683</v>
      </c>
      <c r="E970" s="17">
        <v>742</v>
      </c>
      <c r="F970" s="16">
        <f t="shared" si="30"/>
        <v>8.5879629629629622E-3</v>
      </c>
      <c r="G970" s="18">
        <v>3.7999999999999999E-2</v>
      </c>
      <c r="H970" s="19">
        <f t="shared" si="31"/>
        <v>28.195999999999998</v>
      </c>
    </row>
    <row r="971" spans="1:8" x14ac:dyDescent="0.25">
      <c r="A971" s="14">
        <v>43824</v>
      </c>
      <c r="B971" s="15">
        <v>156233327</v>
      </c>
      <c r="C971" s="1" t="s">
        <v>16</v>
      </c>
      <c r="D971" s="16">
        <v>0.29575128617613933</v>
      </c>
      <c r="E971" s="17">
        <v>165</v>
      </c>
      <c r="F971" s="16">
        <f t="shared" si="30"/>
        <v>1.9097222222222222E-3</v>
      </c>
      <c r="G971" s="18">
        <v>1.4999999999999999E-2</v>
      </c>
      <c r="H971" s="19">
        <f t="shared" si="31"/>
        <v>2.4750000000000001</v>
      </c>
    </row>
    <row r="972" spans="1:8" x14ac:dyDescent="0.25">
      <c r="A972" s="14">
        <v>43829</v>
      </c>
      <c r="B972" s="15">
        <v>155575828</v>
      </c>
      <c r="C972" s="1" t="s">
        <v>28</v>
      </c>
      <c r="D972" s="16">
        <v>0.80869841654947394</v>
      </c>
      <c r="E972" s="17">
        <v>618</v>
      </c>
      <c r="F972" s="16">
        <f t="shared" si="30"/>
        <v>7.1527777777777779E-3</v>
      </c>
      <c r="G972" s="18">
        <v>2.5000000000000001E-2</v>
      </c>
      <c r="H972" s="19">
        <f t="shared" si="31"/>
        <v>15.450000000000001</v>
      </c>
    </row>
    <row r="973" spans="1:8" x14ac:dyDescent="0.25">
      <c r="A973" s="14">
        <v>43829</v>
      </c>
      <c r="B973" s="15">
        <v>155575828</v>
      </c>
      <c r="C973" s="1" t="s">
        <v>28</v>
      </c>
      <c r="D973" s="16">
        <v>0.4330648121021875</v>
      </c>
      <c r="E973" s="17">
        <v>773</v>
      </c>
      <c r="F973" s="16">
        <f t="shared" si="30"/>
        <v>8.9467592592592585E-3</v>
      </c>
      <c r="G973" s="18">
        <v>3.7999999999999999E-2</v>
      </c>
      <c r="H973" s="19">
        <f t="shared" si="31"/>
        <v>29.373999999999999</v>
      </c>
    </row>
    <row r="974" spans="1:8" x14ac:dyDescent="0.25">
      <c r="A974" s="14">
        <v>43828</v>
      </c>
      <c r="B974" s="15">
        <v>156590882</v>
      </c>
      <c r="C974" s="1" t="s">
        <v>28</v>
      </c>
      <c r="D974" s="16">
        <v>0.89077280196214348</v>
      </c>
      <c r="E974" s="17">
        <v>202</v>
      </c>
      <c r="F974" s="16">
        <f t="shared" si="30"/>
        <v>2.3379629629629631E-3</v>
      </c>
      <c r="G974" s="18">
        <v>2.5000000000000001E-2</v>
      </c>
      <c r="H974" s="19">
        <f t="shared" si="31"/>
        <v>5.0500000000000007</v>
      </c>
    </row>
    <row r="975" spans="1:8" x14ac:dyDescent="0.25">
      <c r="A975" s="14">
        <v>43829</v>
      </c>
      <c r="B975" s="15">
        <v>155624585</v>
      </c>
      <c r="C975" s="1" t="s">
        <v>16</v>
      </c>
      <c r="D975" s="16">
        <v>0.98952386387622626</v>
      </c>
      <c r="E975" s="17">
        <v>738</v>
      </c>
      <c r="F975" s="16">
        <f t="shared" si="30"/>
        <v>8.5416666666666662E-3</v>
      </c>
      <c r="G975" s="18">
        <v>2.5000000000000001E-2</v>
      </c>
      <c r="H975" s="19">
        <f t="shared" si="31"/>
        <v>18.45</v>
      </c>
    </row>
    <row r="976" spans="1:8" x14ac:dyDescent="0.25">
      <c r="A976" s="14">
        <v>43802</v>
      </c>
      <c r="B976" s="15">
        <v>155621192</v>
      </c>
      <c r="C976" s="1" t="s">
        <v>16</v>
      </c>
      <c r="D976" s="16">
        <v>0.13249333947730446</v>
      </c>
      <c r="E976" s="17">
        <v>120</v>
      </c>
      <c r="F976" s="16">
        <f t="shared" si="30"/>
        <v>1.3888888888888889E-3</v>
      </c>
      <c r="G976" s="18">
        <v>1.4999999999999999E-2</v>
      </c>
      <c r="H976" s="19">
        <f t="shared" si="31"/>
        <v>1.7999999999999998</v>
      </c>
    </row>
    <row r="977" spans="1:8" x14ac:dyDescent="0.25">
      <c r="A977" s="14">
        <v>43829</v>
      </c>
      <c r="B977" s="15">
        <v>155624585</v>
      </c>
      <c r="C977" s="1" t="s">
        <v>16</v>
      </c>
      <c r="D977" s="16">
        <v>8.6208451187701596E-2</v>
      </c>
      <c r="E977" s="17">
        <v>511</v>
      </c>
      <c r="F977" s="16">
        <f t="shared" si="30"/>
        <v>5.9143518518518521E-3</v>
      </c>
      <c r="G977" s="18">
        <v>1.4999999999999999E-2</v>
      </c>
      <c r="H977" s="19">
        <f t="shared" si="31"/>
        <v>7.665</v>
      </c>
    </row>
    <row r="978" spans="1:8" x14ac:dyDescent="0.25">
      <c r="A978" s="14">
        <v>43830</v>
      </c>
      <c r="B978" s="15">
        <v>154154639</v>
      </c>
      <c r="C978" s="1" t="s">
        <v>16</v>
      </c>
      <c r="D978" s="16">
        <v>0.44846932458310007</v>
      </c>
      <c r="E978" s="17">
        <v>265</v>
      </c>
      <c r="F978" s="16">
        <f t="shared" si="30"/>
        <v>3.0671296296296297E-3</v>
      </c>
      <c r="G978" s="18">
        <v>3.7999999999999999E-2</v>
      </c>
      <c r="H978" s="19">
        <f t="shared" si="31"/>
        <v>10.07</v>
      </c>
    </row>
    <row r="979" spans="1:8" x14ac:dyDescent="0.25">
      <c r="A979" s="14">
        <v>43801</v>
      </c>
      <c r="B979" s="15">
        <v>155812577</v>
      </c>
      <c r="C979" s="1" t="s">
        <v>16</v>
      </c>
      <c r="D979" s="16">
        <v>0.33176017178154671</v>
      </c>
      <c r="E979" s="17">
        <v>409</v>
      </c>
      <c r="F979" s="16">
        <f t="shared" si="30"/>
        <v>4.7337962962962967E-3</v>
      </c>
      <c r="G979" s="18">
        <v>1.4999999999999999E-2</v>
      </c>
      <c r="H979" s="19">
        <f t="shared" si="31"/>
        <v>6.1349999999999998</v>
      </c>
    </row>
    <row r="980" spans="1:8" x14ac:dyDescent="0.25">
      <c r="A980" s="14">
        <v>43810</v>
      </c>
      <c r="B980" s="15">
        <v>156816622</v>
      </c>
      <c r="C980" s="1" t="s">
        <v>28</v>
      </c>
      <c r="D980" s="16">
        <v>0.50715852511924919</v>
      </c>
      <c r="E980" s="17">
        <v>239</v>
      </c>
      <c r="F980" s="16">
        <f t="shared" si="30"/>
        <v>2.7662037037037039E-3</v>
      </c>
      <c r="G980" s="18">
        <v>3.7999999999999999E-2</v>
      </c>
      <c r="H980" s="19">
        <f t="shared" si="31"/>
        <v>9.081999999999999</v>
      </c>
    </row>
    <row r="981" spans="1:8" x14ac:dyDescent="0.25">
      <c r="A981" s="14">
        <v>43817</v>
      </c>
      <c r="B981" s="15">
        <v>154568058</v>
      </c>
      <c r="C981" s="1" t="s">
        <v>12</v>
      </c>
      <c r="D981" s="16">
        <v>0.70893123515092626</v>
      </c>
      <c r="E981" s="17">
        <v>351</v>
      </c>
      <c r="F981" s="16">
        <f t="shared" si="30"/>
        <v>4.0625000000000001E-3</v>
      </c>
      <c r="G981" s="18">
        <v>2.5000000000000001E-2</v>
      </c>
      <c r="H981" s="19">
        <f t="shared" si="31"/>
        <v>8.7750000000000004</v>
      </c>
    </row>
    <row r="982" spans="1:8" x14ac:dyDescent="0.25">
      <c r="A982" s="14">
        <v>43810</v>
      </c>
      <c r="B982" s="15">
        <v>156472196</v>
      </c>
      <c r="C982" s="1" t="s">
        <v>12</v>
      </c>
      <c r="D982" s="16">
        <v>0.20279874435847844</v>
      </c>
      <c r="E982" s="17">
        <v>209</v>
      </c>
      <c r="F982" s="16">
        <f t="shared" si="30"/>
        <v>2.4189814814814816E-3</v>
      </c>
      <c r="G982" s="18">
        <v>1.4999999999999999E-2</v>
      </c>
      <c r="H982" s="19">
        <f t="shared" si="31"/>
        <v>3.1349999999999998</v>
      </c>
    </row>
    <row r="983" spans="1:8" x14ac:dyDescent="0.25">
      <c r="A983" s="14">
        <v>43817</v>
      </c>
      <c r="B983" s="15">
        <v>154124440</v>
      </c>
      <c r="C983" s="1" t="s">
        <v>16</v>
      </c>
      <c r="D983" s="16">
        <v>0.35554972675887087</v>
      </c>
      <c r="E983" s="17">
        <v>795</v>
      </c>
      <c r="F983" s="16">
        <f t="shared" si="30"/>
        <v>9.2013888888888892E-3</v>
      </c>
      <c r="G983" s="18">
        <v>3.7999999999999999E-2</v>
      </c>
      <c r="H983" s="19">
        <f t="shared" si="31"/>
        <v>30.21</v>
      </c>
    </row>
    <row r="984" spans="1:8" x14ac:dyDescent="0.25">
      <c r="A984" s="14">
        <v>43819</v>
      </c>
      <c r="B984" s="15">
        <v>154034901</v>
      </c>
      <c r="C984" s="1" t="s">
        <v>12</v>
      </c>
      <c r="D984" s="16">
        <v>0.38241707033254113</v>
      </c>
      <c r="E984" s="17">
        <v>836</v>
      </c>
      <c r="F984" s="16">
        <f t="shared" si="30"/>
        <v>9.6759259259259264E-3</v>
      </c>
      <c r="G984" s="18">
        <v>3.7999999999999999E-2</v>
      </c>
      <c r="H984" s="19">
        <f t="shared" si="31"/>
        <v>31.768000000000001</v>
      </c>
    </row>
    <row r="985" spans="1:8" x14ac:dyDescent="0.25">
      <c r="A985" s="14">
        <v>43819</v>
      </c>
      <c r="B985" s="15">
        <v>155317864</v>
      </c>
      <c r="C985" s="1" t="s">
        <v>28</v>
      </c>
      <c r="D985" s="16">
        <v>0.30868175032012446</v>
      </c>
      <c r="E985" s="17">
        <v>261</v>
      </c>
      <c r="F985" s="16">
        <f t="shared" si="30"/>
        <v>3.0208333333333333E-3</v>
      </c>
      <c r="G985" s="18">
        <v>1.4999999999999999E-2</v>
      </c>
      <c r="H985" s="19">
        <f t="shared" si="31"/>
        <v>3.915</v>
      </c>
    </row>
    <row r="986" spans="1:8" x14ac:dyDescent="0.25">
      <c r="A986" s="14">
        <v>43812</v>
      </c>
      <c r="B986" s="15">
        <v>155115739</v>
      </c>
      <c r="C986" s="1" t="s">
        <v>28</v>
      </c>
      <c r="D986" s="16">
        <v>0.39870352131155018</v>
      </c>
      <c r="E986" s="17">
        <v>927</v>
      </c>
      <c r="F986" s="16">
        <f t="shared" si="30"/>
        <v>1.0729166666666666E-2</v>
      </c>
      <c r="G986" s="18">
        <v>3.7999999999999999E-2</v>
      </c>
      <c r="H986" s="19">
        <f t="shared" si="31"/>
        <v>35.225999999999999</v>
      </c>
    </row>
    <row r="987" spans="1:8" x14ac:dyDescent="0.25">
      <c r="A987" s="14">
        <v>43802</v>
      </c>
      <c r="B987" s="15">
        <v>155936941</v>
      </c>
      <c r="C987" s="1" t="s">
        <v>28</v>
      </c>
      <c r="D987" s="16">
        <v>0.57644918901317388</v>
      </c>
      <c r="E987" s="17">
        <v>956</v>
      </c>
      <c r="F987" s="16">
        <f t="shared" si="30"/>
        <v>1.1064814814814816E-2</v>
      </c>
      <c r="G987" s="18">
        <v>3.7999999999999999E-2</v>
      </c>
      <c r="H987" s="19">
        <f t="shared" si="31"/>
        <v>36.327999999999996</v>
      </c>
    </row>
    <row r="988" spans="1:8" x14ac:dyDescent="0.25">
      <c r="A988" s="14">
        <v>43830</v>
      </c>
      <c r="B988" s="15">
        <v>154154639</v>
      </c>
      <c r="C988" s="1" t="s">
        <v>16</v>
      </c>
      <c r="D988" s="16">
        <v>0.40245020034415424</v>
      </c>
      <c r="E988" s="17">
        <v>347</v>
      </c>
      <c r="F988" s="16">
        <f t="shared" si="30"/>
        <v>4.0162037037037041E-3</v>
      </c>
      <c r="G988" s="18">
        <v>3.7999999999999999E-2</v>
      </c>
      <c r="H988" s="19">
        <f t="shared" si="31"/>
        <v>13.186</v>
      </c>
    </row>
    <row r="989" spans="1:8" x14ac:dyDescent="0.25">
      <c r="A989" s="14">
        <v>43824</v>
      </c>
      <c r="B989" s="15">
        <v>156614719</v>
      </c>
      <c r="C989" s="1" t="s">
        <v>28</v>
      </c>
      <c r="D989" s="16">
        <v>0.15549249876888516</v>
      </c>
      <c r="E989" s="17">
        <v>374</v>
      </c>
      <c r="F989" s="16">
        <f t="shared" si="30"/>
        <v>4.3287037037037035E-3</v>
      </c>
      <c r="G989" s="18">
        <v>1.4999999999999999E-2</v>
      </c>
      <c r="H989" s="19">
        <f t="shared" si="31"/>
        <v>5.6099999999999994</v>
      </c>
    </row>
    <row r="990" spans="1:8" x14ac:dyDescent="0.25">
      <c r="A990" s="14">
        <v>43815</v>
      </c>
      <c r="B990" s="15">
        <v>154580133</v>
      </c>
      <c r="C990" s="1" t="s">
        <v>12</v>
      </c>
      <c r="D990" s="16">
        <v>0.36463031924663736</v>
      </c>
      <c r="E990" s="17">
        <v>830</v>
      </c>
      <c r="F990" s="16">
        <f t="shared" si="30"/>
        <v>9.6064814814814815E-3</v>
      </c>
      <c r="G990" s="18">
        <v>3.7999999999999999E-2</v>
      </c>
      <c r="H990" s="19">
        <f t="shared" si="31"/>
        <v>31.54</v>
      </c>
    </row>
    <row r="991" spans="1:8" x14ac:dyDescent="0.25">
      <c r="A991" s="14">
        <v>43820</v>
      </c>
      <c r="B991" s="15">
        <v>156278319</v>
      </c>
      <c r="C991" s="1" t="s">
        <v>16</v>
      </c>
      <c r="D991" s="16">
        <v>0.24850722721156815</v>
      </c>
      <c r="E991" s="17">
        <v>334</v>
      </c>
      <c r="F991" s="16">
        <f t="shared" si="30"/>
        <v>3.8657407407407408E-3</v>
      </c>
      <c r="G991" s="18">
        <v>1.4999999999999999E-2</v>
      </c>
      <c r="H991" s="19">
        <f t="shared" si="31"/>
        <v>5.01</v>
      </c>
    </row>
    <row r="992" spans="1:8" x14ac:dyDescent="0.25">
      <c r="A992" s="14">
        <v>43829</v>
      </c>
      <c r="B992" s="15">
        <v>155296548</v>
      </c>
      <c r="C992" s="1" t="s">
        <v>16</v>
      </c>
      <c r="D992" s="16">
        <v>0.35150377210859496</v>
      </c>
      <c r="E992" s="17">
        <v>706</v>
      </c>
      <c r="F992" s="16">
        <f t="shared" si="30"/>
        <v>8.1712962962962963E-3</v>
      </c>
      <c r="G992" s="18">
        <v>3.7999999999999999E-2</v>
      </c>
      <c r="H992" s="19">
        <f t="shared" si="31"/>
        <v>26.827999999999999</v>
      </c>
    </row>
    <row r="993" spans="1:8" x14ac:dyDescent="0.25">
      <c r="A993" s="14">
        <v>43822</v>
      </c>
      <c r="B993" s="15">
        <v>156633430</v>
      </c>
      <c r="C993" s="1" t="s">
        <v>12</v>
      </c>
      <c r="D993" s="16">
        <v>0.57183839498321942</v>
      </c>
      <c r="E993" s="17">
        <v>163</v>
      </c>
      <c r="F993" s="16">
        <f t="shared" si="30"/>
        <v>1.8865740740740742E-3</v>
      </c>
      <c r="G993" s="18">
        <v>3.7999999999999999E-2</v>
      </c>
      <c r="H993" s="19">
        <f t="shared" si="31"/>
        <v>6.194</v>
      </c>
    </row>
    <row r="994" spans="1:8" x14ac:dyDescent="0.25">
      <c r="A994" s="14">
        <v>43830</v>
      </c>
      <c r="B994" s="15">
        <v>154212953</v>
      </c>
      <c r="C994" s="1" t="s">
        <v>28</v>
      </c>
      <c r="D994" s="16">
        <v>0.22654581867380708</v>
      </c>
      <c r="E994" s="17">
        <v>162</v>
      </c>
      <c r="F994" s="16">
        <f t="shared" si="30"/>
        <v>1.8749999999999999E-3</v>
      </c>
      <c r="G994" s="18">
        <v>1.4999999999999999E-2</v>
      </c>
      <c r="H994" s="19">
        <f t="shared" si="31"/>
        <v>2.4299999999999997</v>
      </c>
    </row>
    <row r="995" spans="1:8" x14ac:dyDescent="0.25">
      <c r="A995" s="14">
        <v>43830</v>
      </c>
      <c r="B995" s="15">
        <v>154212953</v>
      </c>
      <c r="C995" s="1" t="s">
        <v>28</v>
      </c>
      <c r="D995" s="16">
        <v>0.43578964694843059</v>
      </c>
      <c r="E995" s="17">
        <v>598</v>
      </c>
      <c r="F995" s="16">
        <f t="shared" si="30"/>
        <v>6.9212962962962961E-3</v>
      </c>
      <c r="G995" s="18">
        <v>3.7999999999999999E-2</v>
      </c>
      <c r="H995" s="19">
        <f t="shared" si="31"/>
        <v>22.724</v>
      </c>
    </row>
    <row r="996" spans="1:8" x14ac:dyDescent="0.25">
      <c r="A996" s="14">
        <v>43800</v>
      </c>
      <c r="B996" s="15">
        <v>154431895</v>
      </c>
      <c r="C996" s="1" t="s">
        <v>16</v>
      </c>
      <c r="D996" s="16">
        <v>0.11613863565284477</v>
      </c>
      <c r="E996" s="17">
        <v>713</v>
      </c>
      <c r="F996" s="16">
        <f t="shared" si="30"/>
        <v>8.2523148148148148E-3</v>
      </c>
      <c r="G996" s="18">
        <v>1.4999999999999999E-2</v>
      </c>
      <c r="H996" s="19">
        <f t="shared" si="31"/>
        <v>10.695</v>
      </c>
    </row>
    <row r="997" spans="1:8" x14ac:dyDescent="0.25">
      <c r="A997" s="14">
        <v>43807</v>
      </c>
      <c r="B997" s="15">
        <v>155072479</v>
      </c>
      <c r="C997" s="1" t="s">
        <v>16</v>
      </c>
      <c r="D997" s="16">
        <v>0.55431249023266571</v>
      </c>
      <c r="E997" s="17">
        <v>406</v>
      </c>
      <c r="F997" s="16">
        <f t="shared" si="30"/>
        <v>4.6990740740740743E-3</v>
      </c>
      <c r="G997" s="18">
        <v>3.7999999999999999E-2</v>
      </c>
      <c r="H997" s="19">
        <f t="shared" si="31"/>
        <v>15.427999999999999</v>
      </c>
    </row>
    <row r="998" spans="1:8" x14ac:dyDescent="0.25">
      <c r="A998" s="14">
        <v>43811</v>
      </c>
      <c r="B998" s="15">
        <v>155812577</v>
      </c>
      <c r="C998" s="1" t="s">
        <v>16</v>
      </c>
      <c r="D998" s="16">
        <v>0.72065858474654754</v>
      </c>
      <c r="E998" s="17">
        <v>291</v>
      </c>
      <c r="F998" s="16">
        <f t="shared" si="30"/>
        <v>3.3680555555555556E-3</v>
      </c>
      <c r="G998" s="18">
        <v>2.5000000000000001E-2</v>
      </c>
      <c r="H998" s="19">
        <f t="shared" si="31"/>
        <v>7.2750000000000004</v>
      </c>
    </row>
    <row r="999" spans="1:8" x14ac:dyDescent="0.25">
      <c r="A999" s="14">
        <v>43815</v>
      </c>
      <c r="B999" s="15">
        <v>155371825</v>
      </c>
      <c r="C999" s="1" t="s">
        <v>28</v>
      </c>
      <c r="D999" s="16">
        <v>0.74055206293936837</v>
      </c>
      <c r="E999" s="17">
        <v>791</v>
      </c>
      <c r="F999" s="16">
        <f t="shared" si="30"/>
        <v>9.1550925925925931E-3</v>
      </c>
      <c r="G999" s="18">
        <v>2.5000000000000001E-2</v>
      </c>
      <c r="H999" s="19">
        <f t="shared" si="31"/>
        <v>19.775000000000002</v>
      </c>
    </row>
    <row r="1000" spans="1:8" x14ac:dyDescent="0.25">
      <c r="A1000" s="14">
        <v>43809</v>
      </c>
      <c r="B1000" s="15">
        <v>156156988</v>
      </c>
      <c r="C1000" s="1" t="s">
        <v>28</v>
      </c>
      <c r="D1000" s="16">
        <v>0.84259386885707299</v>
      </c>
      <c r="E1000" s="17">
        <v>535</v>
      </c>
      <c r="F1000" s="16">
        <f t="shared" si="30"/>
        <v>6.1921296296296299E-3</v>
      </c>
      <c r="G1000" s="18">
        <v>2.5000000000000001E-2</v>
      </c>
      <c r="H1000" s="19">
        <f t="shared" si="31"/>
        <v>13.375</v>
      </c>
    </row>
    <row r="1001" spans="1:8" x14ac:dyDescent="0.25">
      <c r="A1001" s="14">
        <v>43805</v>
      </c>
      <c r="B1001" s="15">
        <v>154918343</v>
      </c>
      <c r="C1001" s="1" t="s">
        <v>16</v>
      </c>
      <c r="D1001" s="16">
        <v>0.6579885719536801</v>
      </c>
      <c r="E1001" s="17">
        <v>975</v>
      </c>
      <c r="F1001" s="16">
        <f t="shared" si="30"/>
        <v>1.1284722222222222E-2</v>
      </c>
      <c r="G1001" s="18">
        <v>2.5000000000000001E-2</v>
      </c>
      <c r="H1001" s="19">
        <f t="shared" si="31"/>
        <v>24.375</v>
      </c>
    </row>
  </sheetData>
  <autoFilter ref="A1:H100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FFFF00"/>
  </sheetPr>
  <dimension ref="A1:P29"/>
  <sheetViews>
    <sheetView topLeftCell="B8" workbookViewId="0">
      <selection activeCell="L28" sqref="L28"/>
    </sheetView>
  </sheetViews>
  <sheetFormatPr baseColWidth="10" defaultRowHeight="15" x14ac:dyDescent="0.25"/>
  <cols>
    <col min="6" max="6" width="18" customWidth="1"/>
    <col min="11" max="11" width="15.28515625" customWidth="1"/>
  </cols>
  <sheetData>
    <row r="1" spans="1:16" ht="23.45" x14ac:dyDescent="0.45">
      <c r="A1" s="2" t="s">
        <v>2</v>
      </c>
    </row>
    <row r="2" spans="1:16" ht="10.9" customHeight="1" x14ac:dyDescent="0.3">
      <c r="A2" s="25"/>
    </row>
    <row r="3" spans="1:16" ht="20.45" x14ac:dyDescent="0.35">
      <c r="A3" s="21" t="s">
        <v>448</v>
      </c>
    </row>
    <row r="5" spans="1:16" ht="21" x14ac:dyDescent="0.35">
      <c r="B5" s="3" t="s">
        <v>531</v>
      </c>
    </row>
    <row r="7" spans="1:16" ht="30" x14ac:dyDescent="0.25">
      <c r="A7" s="26" t="s">
        <v>454</v>
      </c>
      <c r="B7" s="26" t="s">
        <v>455</v>
      </c>
      <c r="C7" s="26" t="s">
        <v>6</v>
      </c>
      <c r="D7" s="26" t="s">
        <v>456</v>
      </c>
      <c r="E7" s="26" t="s">
        <v>451</v>
      </c>
      <c r="F7" s="26" t="s">
        <v>457</v>
      </c>
      <c r="G7" s="26" t="s">
        <v>458</v>
      </c>
      <c r="H7" s="26" t="s">
        <v>459</v>
      </c>
    </row>
    <row r="8" spans="1:16" ht="15.75" x14ac:dyDescent="0.25">
      <c r="A8" s="27">
        <v>20</v>
      </c>
      <c r="B8" s="28">
        <v>34438</v>
      </c>
      <c r="C8" s="27" t="s">
        <v>460</v>
      </c>
      <c r="D8" s="27" t="s">
        <v>379</v>
      </c>
      <c r="E8" s="27" t="s">
        <v>461</v>
      </c>
      <c r="F8" s="27" t="s">
        <v>462</v>
      </c>
      <c r="G8" s="27" t="s">
        <v>463</v>
      </c>
      <c r="H8" s="29">
        <v>140000</v>
      </c>
      <c r="I8" s="30" t="s">
        <v>441</v>
      </c>
      <c r="J8" s="22" t="s">
        <v>449</v>
      </c>
      <c r="O8" s="27" t="s">
        <v>461</v>
      </c>
      <c r="P8" s="27" t="s">
        <v>463</v>
      </c>
    </row>
    <row r="9" spans="1:16" ht="15.75" x14ac:dyDescent="0.25">
      <c r="A9" s="27">
        <v>11</v>
      </c>
      <c r="B9" s="28">
        <v>34446</v>
      </c>
      <c r="C9" s="27" t="s">
        <v>464</v>
      </c>
      <c r="D9" s="27" t="s">
        <v>465</v>
      </c>
      <c r="E9" s="27" t="s">
        <v>466</v>
      </c>
      <c r="F9" s="27" t="s">
        <v>462</v>
      </c>
      <c r="G9" s="27" t="s">
        <v>463</v>
      </c>
      <c r="H9" s="29">
        <v>140000</v>
      </c>
      <c r="J9" s="22" t="s">
        <v>450</v>
      </c>
      <c r="O9" s="27" t="s">
        <v>466</v>
      </c>
      <c r="P9" s="27" t="s">
        <v>470</v>
      </c>
    </row>
    <row r="10" spans="1:16" ht="15.6" x14ac:dyDescent="0.3">
      <c r="A10" s="27">
        <v>18</v>
      </c>
      <c r="B10" s="28">
        <v>34495</v>
      </c>
      <c r="C10" s="27" t="s">
        <v>467</v>
      </c>
      <c r="D10" s="27" t="s">
        <v>468</v>
      </c>
      <c r="E10" s="27" t="s">
        <v>461</v>
      </c>
      <c r="F10" s="27" t="s">
        <v>469</v>
      </c>
      <c r="G10" s="27" t="s">
        <v>470</v>
      </c>
      <c r="H10" s="29">
        <v>34250</v>
      </c>
      <c r="J10" s="22"/>
      <c r="O10" s="55"/>
      <c r="P10" s="27" t="s">
        <v>477</v>
      </c>
    </row>
    <row r="11" spans="1:16" ht="14.45" x14ac:dyDescent="0.3">
      <c r="A11" s="27">
        <v>13</v>
      </c>
      <c r="B11" s="28">
        <v>34503</v>
      </c>
      <c r="C11" s="27" t="s">
        <v>471</v>
      </c>
      <c r="D11" s="27" t="s">
        <v>472</v>
      </c>
      <c r="E11" s="27" t="s">
        <v>466</v>
      </c>
      <c r="F11" s="27" t="s">
        <v>462</v>
      </c>
      <c r="G11" s="27" t="s">
        <v>470</v>
      </c>
      <c r="H11" s="29">
        <v>95000</v>
      </c>
      <c r="I11" s="30"/>
      <c r="K11" s="26" t="s">
        <v>451</v>
      </c>
      <c r="L11" s="1" t="s">
        <v>461</v>
      </c>
      <c r="P11" s="27" t="s">
        <v>480</v>
      </c>
    </row>
    <row r="12" spans="1:16" ht="14.45" x14ac:dyDescent="0.3">
      <c r="A12" s="27">
        <v>8</v>
      </c>
      <c r="B12" s="28">
        <v>34566</v>
      </c>
      <c r="C12" s="27" t="s">
        <v>473</v>
      </c>
      <c r="D12" s="27" t="s">
        <v>474</v>
      </c>
      <c r="E12" s="27" t="s">
        <v>461</v>
      </c>
      <c r="F12" s="27" t="s">
        <v>469</v>
      </c>
      <c r="G12" s="27" t="s">
        <v>470</v>
      </c>
      <c r="H12" s="29">
        <v>29000</v>
      </c>
      <c r="K12" s="26" t="s">
        <v>458</v>
      </c>
      <c r="L12" s="1" t="s">
        <v>470</v>
      </c>
    </row>
    <row r="13" spans="1:16" x14ac:dyDescent="0.25">
      <c r="A13" s="27">
        <v>15</v>
      </c>
      <c r="B13" s="28">
        <v>34653</v>
      </c>
      <c r="C13" s="27" t="s">
        <v>475</v>
      </c>
      <c r="D13" s="27" t="s">
        <v>476</v>
      </c>
      <c r="E13" s="27" t="s">
        <v>461</v>
      </c>
      <c r="F13" s="27" t="s">
        <v>469</v>
      </c>
      <c r="G13" s="27" t="s">
        <v>477</v>
      </c>
      <c r="H13" s="29">
        <v>35000</v>
      </c>
    </row>
    <row r="14" spans="1:16" ht="15.6" x14ac:dyDescent="0.3">
      <c r="A14" s="27">
        <v>9</v>
      </c>
      <c r="B14" s="28">
        <v>34965</v>
      </c>
      <c r="C14" s="27" t="s">
        <v>478</v>
      </c>
      <c r="D14" s="27" t="s">
        <v>479</v>
      </c>
      <c r="E14" s="27" t="s">
        <v>466</v>
      </c>
      <c r="F14" s="27" t="s">
        <v>462</v>
      </c>
      <c r="G14" s="27" t="s">
        <v>480</v>
      </c>
      <c r="H14" s="29">
        <v>125000</v>
      </c>
      <c r="K14" s="50" t="s">
        <v>533</v>
      </c>
      <c r="L14" s="46">
        <f>COUNTIFS(E8:E27,L11,G8:G27,L12)</f>
        <v>4</v>
      </c>
      <c r="O14" s="27" t="s">
        <v>462</v>
      </c>
    </row>
    <row r="15" spans="1:16" x14ac:dyDescent="0.25">
      <c r="A15" s="27">
        <v>4</v>
      </c>
      <c r="B15" s="28">
        <v>35032</v>
      </c>
      <c r="C15" s="27" t="s">
        <v>481</v>
      </c>
      <c r="D15" s="27" t="s">
        <v>482</v>
      </c>
      <c r="E15" s="27" t="s">
        <v>461</v>
      </c>
      <c r="F15" s="27" t="s">
        <v>483</v>
      </c>
      <c r="G15" s="27" t="s">
        <v>470</v>
      </c>
      <c r="H15" s="29">
        <v>41000</v>
      </c>
      <c r="O15" s="27" t="s">
        <v>469</v>
      </c>
    </row>
    <row r="16" spans="1:16" ht="15.75" x14ac:dyDescent="0.25">
      <c r="A16" s="27">
        <v>19</v>
      </c>
      <c r="B16" s="28">
        <v>35040</v>
      </c>
      <c r="C16" s="27" t="s">
        <v>484</v>
      </c>
      <c r="D16" s="27" t="s">
        <v>485</v>
      </c>
      <c r="E16" s="27" t="s">
        <v>461</v>
      </c>
      <c r="F16" s="27" t="s">
        <v>469</v>
      </c>
      <c r="G16" s="27" t="s">
        <v>477</v>
      </c>
      <c r="H16" s="29">
        <v>32500</v>
      </c>
      <c r="I16" s="30" t="s">
        <v>442</v>
      </c>
      <c r="J16" s="22" t="s">
        <v>452</v>
      </c>
      <c r="O16" s="27" t="s">
        <v>483</v>
      </c>
    </row>
    <row r="17" spans="1:15" ht="15.75" x14ac:dyDescent="0.25">
      <c r="A17" s="27">
        <v>2</v>
      </c>
      <c r="B17" s="28">
        <v>35445</v>
      </c>
      <c r="C17" s="27" t="s">
        <v>486</v>
      </c>
      <c r="D17" s="27" t="s">
        <v>487</v>
      </c>
      <c r="E17" s="27" t="s">
        <v>466</v>
      </c>
      <c r="F17" s="27" t="s">
        <v>488</v>
      </c>
      <c r="G17" s="27" t="s">
        <v>480</v>
      </c>
      <c r="H17" s="29">
        <v>53800</v>
      </c>
      <c r="J17" s="22" t="s">
        <v>453</v>
      </c>
      <c r="O17" s="27" t="s">
        <v>488</v>
      </c>
    </row>
    <row r="18" spans="1:15" x14ac:dyDescent="0.25">
      <c r="A18" s="27">
        <v>6</v>
      </c>
      <c r="B18" s="28">
        <v>35886</v>
      </c>
      <c r="C18" s="27" t="s">
        <v>489</v>
      </c>
      <c r="D18" s="27" t="s">
        <v>490</v>
      </c>
      <c r="E18" s="27" t="s">
        <v>461</v>
      </c>
      <c r="F18" s="27" t="s">
        <v>488</v>
      </c>
      <c r="G18" s="27" t="s">
        <v>480</v>
      </c>
      <c r="H18" s="29">
        <v>60000</v>
      </c>
      <c r="K18" s="26" t="s">
        <v>451</v>
      </c>
      <c r="L18" s="1" t="s">
        <v>461</v>
      </c>
    </row>
    <row r="19" spans="1:15" x14ac:dyDescent="0.25">
      <c r="A19" s="27">
        <v>5</v>
      </c>
      <c r="B19" s="28">
        <v>35894</v>
      </c>
      <c r="C19" s="27" t="s">
        <v>491</v>
      </c>
      <c r="D19" s="27" t="s">
        <v>492</v>
      </c>
      <c r="E19" s="27" t="s">
        <v>466</v>
      </c>
      <c r="F19" s="27" t="s">
        <v>488</v>
      </c>
      <c r="G19" s="27" t="s">
        <v>480</v>
      </c>
      <c r="H19" s="29">
        <v>56800</v>
      </c>
      <c r="K19" s="26" t="s">
        <v>458</v>
      </c>
      <c r="L19" s="1" t="s">
        <v>480</v>
      </c>
    </row>
    <row r="20" spans="1:15" x14ac:dyDescent="0.25">
      <c r="A20" s="27">
        <v>17</v>
      </c>
      <c r="B20" s="28">
        <v>36252</v>
      </c>
      <c r="C20" s="27" t="s">
        <v>493</v>
      </c>
      <c r="D20" s="27" t="s">
        <v>494</v>
      </c>
      <c r="E20" s="27" t="s">
        <v>466</v>
      </c>
      <c r="F20" s="27" t="s">
        <v>488</v>
      </c>
      <c r="G20" s="27" t="s">
        <v>480</v>
      </c>
      <c r="H20" s="29">
        <v>53400</v>
      </c>
      <c r="K20" s="26" t="s">
        <v>457</v>
      </c>
      <c r="L20" s="1" t="s">
        <v>488</v>
      </c>
    </row>
    <row r="21" spans="1:15" x14ac:dyDescent="0.25">
      <c r="A21" s="27">
        <v>10</v>
      </c>
      <c r="B21" s="28">
        <v>36336</v>
      </c>
      <c r="C21" s="27" t="s">
        <v>495</v>
      </c>
      <c r="D21" s="27" t="s">
        <v>487</v>
      </c>
      <c r="E21" s="27" t="s">
        <v>461</v>
      </c>
      <c r="F21" s="27" t="s">
        <v>469</v>
      </c>
      <c r="G21" s="27" t="s">
        <v>477</v>
      </c>
      <c r="H21" s="29">
        <v>38500</v>
      </c>
    </row>
    <row r="22" spans="1:15" ht="15.75" x14ac:dyDescent="0.25">
      <c r="A22" s="27">
        <v>14</v>
      </c>
      <c r="B22" s="28">
        <v>36338</v>
      </c>
      <c r="C22" s="27" t="s">
        <v>496</v>
      </c>
      <c r="D22" s="27" t="s">
        <v>497</v>
      </c>
      <c r="E22" s="27" t="s">
        <v>466</v>
      </c>
      <c r="F22" s="27" t="s">
        <v>488</v>
      </c>
      <c r="G22" s="27" t="s">
        <v>480</v>
      </c>
      <c r="H22" s="29">
        <v>55000</v>
      </c>
      <c r="K22" s="50" t="s">
        <v>533</v>
      </c>
      <c r="L22" s="46">
        <f>COUNTIFS(E8:E27,L18,G8:G27,L19,F8:F27,L20)</f>
        <v>2</v>
      </c>
    </row>
    <row r="23" spans="1:15" x14ac:dyDescent="0.25">
      <c r="A23" s="27">
        <v>3</v>
      </c>
      <c r="B23" s="28">
        <v>36344</v>
      </c>
      <c r="C23" s="27" t="s">
        <v>498</v>
      </c>
      <c r="D23" s="27" t="s">
        <v>499</v>
      </c>
      <c r="E23" s="27" t="s">
        <v>461</v>
      </c>
      <c r="F23" s="27" t="s">
        <v>469</v>
      </c>
      <c r="G23" s="27" t="s">
        <v>477</v>
      </c>
      <c r="H23" s="29">
        <v>35000</v>
      </c>
    </row>
    <row r="24" spans="1:15" ht="15.6" x14ac:dyDescent="0.3">
      <c r="A24" s="27">
        <v>12</v>
      </c>
      <c r="B24" s="28">
        <v>36346</v>
      </c>
      <c r="C24" s="27" t="s">
        <v>500</v>
      </c>
      <c r="D24" s="27" t="s">
        <v>501</v>
      </c>
      <c r="E24" s="27" t="s">
        <v>466</v>
      </c>
      <c r="F24" s="27" t="s">
        <v>488</v>
      </c>
      <c r="G24" s="27" t="s">
        <v>480</v>
      </c>
      <c r="H24" s="29">
        <v>58000</v>
      </c>
      <c r="I24" s="30" t="s">
        <v>443</v>
      </c>
      <c r="J24" s="22" t="s">
        <v>506</v>
      </c>
    </row>
    <row r="25" spans="1:15" x14ac:dyDescent="0.25">
      <c r="A25" s="27">
        <v>1</v>
      </c>
      <c r="B25" s="28">
        <v>36710</v>
      </c>
      <c r="C25" s="27" t="s">
        <v>502</v>
      </c>
      <c r="D25" s="27" t="s">
        <v>503</v>
      </c>
      <c r="E25" s="27" t="s">
        <v>466</v>
      </c>
      <c r="F25" s="27" t="s">
        <v>469</v>
      </c>
      <c r="G25" s="27" t="s">
        <v>477</v>
      </c>
      <c r="H25" s="29">
        <v>32100</v>
      </c>
      <c r="K25" s="7"/>
      <c r="L25" s="7"/>
    </row>
    <row r="26" spans="1:15" x14ac:dyDescent="0.25">
      <c r="A26" s="27">
        <v>7</v>
      </c>
      <c r="B26" s="28">
        <v>36823</v>
      </c>
      <c r="C26" s="27" t="s">
        <v>467</v>
      </c>
      <c r="D26" s="27" t="s">
        <v>504</v>
      </c>
      <c r="E26" s="27" t="s">
        <v>461</v>
      </c>
      <c r="F26" s="27" t="s">
        <v>483</v>
      </c>
      <c r="G26" s="27" t="s">
        <v>470</v>
      </c>
      <c r="H26" s="29">
        <v>40000</v>
      </c>
      <c r="K26" s="7">
        <v>36161</v>
      </c>
      <c r="L26" s="7">
        <v>36525</v>
      </c>
    </row>
    <row r="27" spans="1:15" x14ac:dyDescent="0.25">
      <c r="A27" s="27">
        <v>16</v>
      </c>
      <c r="B27" s="28">
        <v>36882</v>
      </c>
      <c r="C27" s="27" t="s">
        <v>498</v>
      </c>
      <c r="D27" s="27" t="s">
        <v>505</v>
      </c>
      <c r="E27" s="27" t="s">
        <v>461</v>
      </c>
      <c r="F27" s="27" t="s">
        <v>488</v>
      </c>
      <c r="G27" s="27" t="s">
        <v>480</v>
      </c>
      <c r="H27" s="29">
        <v>53400</v>
      </c>
    </row>
    <row r="28" spans="1:15" ht="18.75" x14ac:dyDescent="0.3">
      <c r="K28" s="48" t="s">
        <v>533</v>
      </c>
      <c r="L28" s="36">
        <f>COUNTIFS(B8:B27,"&gt;="&amp;K26,B8:B27,"&lt;="&amp;L26)</f>
        <v>5</v>
      </c>
    </row>
    <row r="29" spans="1:15" x14ac:dyDescent="0.25">
      <c r="K29" s="7"/>
    </row>
  </sheetData>
  <conditionalFormatting sqref="A8:H27">
    <cfRule type="expression" dxfId="7" priority="9">
      <formula>AND($E8=$L$19,$G8=$L$21,$F8=#REF!)</formula>
    </cfRule>
  </conditionalFormatting>
  <conditionalFormatting sqref="O8:O9">
    <cfRule type="expression" dxfId="5" priority="3">
      <formula>AND($E8=$L$19,$G8=$L$21,$F8=#REF!)</formula>
    </cfRule>
  </conditionalFormatting>
  <conditionalFormatting sqref="P8:P11">
    <cfRule type="expression" dxfId="3" priority="2">
      <formula>AND($E8=$L$19,$G8=$L$21,$F8=#REF!)</formula>
    </cfRule>
  </conditionalFormatting>
  <conditionalFormatting sqref="O14:O17">
    <cfRule type="expression" dxfId="1" priority="1">
      <formula>AND($E14=$L$19,$G14=$L$21,$F14=#REF!)</formula>
    </cfRule>
  </conditionalFormatting>
  <dataValidations count="3">
    <dataValidation type="list" allowBlank="1" showInputMessage="1" showErrorMessage="1" sqref="L11 L18">
      <formula1>$O$8:$O$9</formula1>
    </dataValidation>
    <dataValidation type="list" allowBlank="1" showInputMessage="1" showErrorMessage="1" sqref="L12 L19">
      <formula1>$P$8:$P$11</formula1>
    </dataValidation>
    <dataValidation type="list" allowBlank="1" showInputMessage="1" showErrorMessage="1" sqref="L20">
      <formula1>$O$14:$O$17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FFFF00"/>
  </sheetPr>
  <dimension ref="A1:N13"/>
  <sheetViews>
    <sheetView tabSelected="1" workbookViewId="0">
      <selection activeCell="C11" sqref="C11"/>
    </sheetView>
  </sheetViews>
  <sheetFormatPr baseColWidth="10" defaultRowHeight="15" x14ac:dyDescent="0.25"/>
  <cols>
    <col min="2" max="2" width="23.28515625" customWidth="1"/>
    <col min="3" max="3" width="17" customWidth="1"/>
  </cols>
  <sheetData>
    <row r="1" spans="1:14" ht="21" x14ac:dyDescent="0.4">
      <c r="A1" s="3" t="s">
        <v>516</v>
      </c>
    </row>
    <row r="2" spans="1:14" ht="21" x14ac:dyDescent="0.4">
      <c r="A2" s="20" t="s">
        <v>422</v>
      </c>
      <c r="B2" s="4"/>
      <c r="C2" s="4"/>
      <c r="D2" s="4"/>
      <c r="E2" s="4"/>
      <c r="F2" s="4"/>
      <c r="K2" s="1" t="s">
        <v>16</v>
      </c>
    </row>
    <row r="3" spans="1:14" s="33" customFormat="1" ht="18.75" x14ac:dyDescent="0.3">
      <c r="A3" s="32" t="s">
        <v>512</v>
      </c>
      <c r="K3" s="1" t="s">
        <v>12</v>
      </c>
      <c r="N3"/>
    </row>
    <row r="4" spans="1:14" s="33" customFormat="1" ht="19.5" thickBot="1" x14ac:dyDescent="0.35">
      <c r="A4" s="32"/>
      <c r="K4" s="1" t="s">
        <v>28</v>
      </c>
      <c r="N4"/>
    </row>
    <row r="5" spans="1:14" s="33" customFormat="1" ht="19.5" thickBot="1" x14ac:dyDescent="0.35">
      <c r="A5" s="32"/>
      <c r="B5" s="33" t="s">
        <v>545</v>
      </c>
      <c r="C5" s="56" t="s">
        <v>16</v>
      </c>
      <c r="K5"/>
      <c r="N5"/>
    </row>
    <row r="6" spans="1:14" s="33" customFormat="1" ht="21.6" customHeight="1" thickBot="1" x14ac:dyDescent="0.35">
      <c r="A6" s="34"/>
      <c r="B6" s="33" t="s">
        <v>546</v>
      </c>
      <c r="C6" s="56">
        <v>43824</v>
      </c>
      <c r="K6"/>
      <c r="N6"/>
    </row>
    <row r="7" spans="1:14" s="33" customFormat="1" ht="18.75" x14ac:dyDescent="0.3">
      <c r="B7" s="35" t="s">
        <v>446</v>
      </c>
      <c r="C7" s="57">
        <f>COUNTIFS('Tabla llamadas telefonicas'!C2:C1001,'Ejercicios 2'!C5,'Tabla llamadas telefonicas'!A2:A1001,'Ejercicios 2'!C6)</f>
        <v>11</v>
      </c>
      <c r="K7"/>
      <c r="N7"/>
    </row>
    <row r="8" spans="1:14" s="33" customFormat="1" ht="18.75" x14ac:dyDescent="0.3">
      <c r="K8"/>
      <c r="N8"/>
    </row>
    <row r="9" spans="1:14" s="33" customFormat="1" ht="18.75" x14ac:dyDescent="0.3">
      <c r="A9" s="32" t="s">
        <v>513</v>
      </c>
      <c r="K9"/>
      <c r="N9"/>
    </row>
    <row r="10" spans="1:14" s="33" customFormat="1" ht="18.75" x14ac:dyDescent="0.3">
      <c r="A10" s="32"/>
      <c r="K10"/>
      <c r="N10"/>
    </row>
    <row r="11" spans="1:14" s="33" customFormat="1" ht="18.75" x14ac:dyDescent="0.3">
      <c r="A11" s="34"/>
      <c r="B11" s="35" t="s">
        <v>446</v>
      </c>
      <c r="C11" s="36">
        <f>COUNTIFS('Tabla llamadas telefonicas'!C2:C1001,"&lt;&gt;"&amp;'Ejercicios 2'!C5,'Tabla llamadas telefonicas'!A2:A1001,'Ejercicios 2'!C6)</f>
        <v>26</v>
      </c>
      <c r="K11"/>
      <c r="N11"/>
    </row>
    <row r="12" spans="1:14" s="33" customFormat="1" ht="18.75" x14ac:dyDescent="0.3">
      <c r="K12"/>
      <c r="N12"/>
    </row>
    <row r="13" spans="1:14" s="33" customFormat="1" ht="18.75" x14ac:dyDescent="0.3">
      <c r="K13"/>
      <c r="N13"/>
    </row>
  </sheetData>
  <dataValidations count="1">
    <dataValidation type="list" allowBlank="1" showInputMessage="1" showErrorMessage="1" sqref="C5">
      <formula1>$K$2:$K$4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Inicio</vt:lpstr>
      <vt:lpstr>CONTAR SI</vt:lpstr>
      <vt:lpstr>Ejercicios 1</vt:lpstr>
      <vt:lpstr>Tabla usuarios</vt:lpstr>
      <vt:lpstr>Tabla llamadas telefonicas</vt:lpstr>
      <vt:lpstr>CONTAR SI CONJ</vt:lpstr>
      <vt:lpstr>Ejercicios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esquiloma@gmail.com</cp:lastModifiedBy>
  <dcterms:created xsi:type="dcterms:W3CDTF">2020-07-31T23:19:23Z</dcterms:created>
  <dcterms:modified xsi:type="dcterms:W3CDTF">2024-03-10T01:23:43Z</dcterms:modified>
</cp:coreProperties>
</file>