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russc_000"/>
  <workbookPr/>
  <bookViews>
    <workbookView activeTab="0" xWindow="240" yWindow="60" windowWidth="0" windowHeight="0" tabRatio="500"/>
  </bookViews>
  <sheets>
    <sheet name="Overview" sheetId="1" r:id="rId4"/>
    <sheet name="Demacia" sheetId="2" r:id="rId5"/>
    <sheet name="Freljord" sheetId="3" r:id="rId6"/>
    <sheet name="Ionia" sheetId="4" r:id="rId7"/>
    <sheet name="Noxus" sheetId="5" r:id="rId8"/>
    <sheet name="PnZ" sheetId="6" r:id="rId9"/>
    <sheet name="SI" sheetId="7" r:id="rId10"/>
  </sheets>
  <calcPr/>
  <extLst>
    <ext uri="smNativeData">
      <pm:revision xmlns:pm="smNativeData" day="1584670049" val="974" rev="124" revOS="4" revMin="124" revMax="0"/>
      <pm:docPrefs xmlns:pm="smNativeData" id="1584670049" fixedDigits="0" showNotice="1" showFrameBounds="1" autoChart="1" recalcOnPrint="1" recalcOnCopy="1" finalRounding="1" compatTextArt="1" tab="567" useDefinedPrintRange="1" printArea="currentSheet"/>
      <pm:compatibility xmlns:pm="smNativeData" id="1584670049" overlapCells="1"/>
      <pm:defCurrency xmlns:pm="smNativeData" id="1584670049"/>
    </ext>
  </extLst>
</workbook>
</file>

<file path=xl/sharedStrings.xml><?xml version="1.0" encoding="utf-8"?>
<sst xmlns="http://schemas.openxmlformats.org/spreadsheetml/2006/main" count="367" uniqueCount="342">
  <si>
    <t xml:space="preserve">Legends Of Runeterra </t>
  </si>
  <si>
    <t>Card Checklist</t>
  </si>
  <si>
    <t>By RainingGiraffes</t>
  </si>
  <si>
    <t>How To Use</t>
  </si>
  <si>
    <t>First click on file and then click on make a copy. In your copy of the spreasheet you
can go into the region specific spreadsheets and replace the zeroes with the amount
of copies you own of the card. The spreadsheet will calculate the rest.</t>
  </si>
  <si>
    <t>Overview</t>
  </si>
  <si>
    <t>Demacia:</t>
  </si>
  <si>
    <t>Freljord:</t>
  </si>
  <si>
    <t>Ionia:</t>
  </si>
  <si>
    <t>Noxus:</t>
  </si>
  <si>
    <t>Piltover &amp; Zaun:</t>
  </si>
  <si>
    <t>Shadow Isles:</t>
  </si>
  <si>
    <t>All Regions:</t>
  </si>
  <si>
    <t>Demacia</t>
  </si>
  <si>
    <t>Champions</t>
  </si>
  <si>
    <t>Lucian</t>
  </si>
  <si>
    <t>Fiora</t>
  </si>
  <si>
    <t>Garen</t>
  </si>
  <si>
    <t>Lux</t>
  </si>
  <si>
    <t>Epics</t>
  </si>
  <si>
    <t>Dawnspeakers</t>
  </si>
  <si>
    <t>Laurent Chevalier</t>
  </si>
  <si>
    <t>Cithria The Bold</t>
  </si>
  <si>
    <t>Judgment</t>
  </si>
  <si>
    <t>Tianna Crownguard</t>
  </si>
  <si>
    <t>Brightsteel Formation</t>
  </si>
  <si>
    <t>Rares</t>
  </si>
  <si>
    <t>Battlesmith</t>
  </si>
  <si>
    <t>En Garde</t>
  </si>
  <si>
    <t>Mobilize</t>
  </si>
  <si>
    <t>Senna, Sentinel Of Light</t>
  </si>
  <si>
    <t>Stand Alone</t>
  </si>
  <si>
    <t>Vanguard Sergeant</t>
  </si>
  <si>
    <t>Laurent Bladekeeper</t>
  </si>
  <si>
    <t>Mageseeker Inciter</t>
  </si>
  <si>
    <t>Riposte</t>
  </si>
  <si>
    <t>Vanguard Bannerman</t>
  </si>
  <si>
    <t>Back To Back</t>
  </si>
  <si>
    <t>Radiant Guardian</t>
  </si>
  <si>
    <t>Swiftwing Lancer</t>
  </si>
  <si>
    <t>For Demacia!</t>
  </si>
  <si>
    <t>Mageseeker Persuader</t>
  </si>
  <si>
    <t>Redoubled Valor</t>
  </si>
  <si>
    <t>Remembrance</t>
  </si>
  <si>
    <t>Reinforcements</t>
  </si>
  <si>
    <t>Commons</t>
  </si>
  <si>
    <t>Chain Vest</t>
  </si>
  <si>
    <t>Cithria Of Cloudfield</t>
  </si>
  <si>
    <t>Fleetfeather Tracker</t>
  </si>
  <si>
    <t>Mageseeker Conservator</t>
  </si>
  <si>
    <t>Plucky Poro</t>
  </si>
  <si>
    <t>Radiant Strike</t>
  </si>
  <si>
    <t>Border Lookout</t>
  </si>
  <si>
    <t>Brightsteel Protector</t>
  </si>
  <si>
    <t>Purify</t>
  </si>
  <si>
    <t>Single Combat</t>
  </si>
  <si>
    <t>Vanguard Defender</t>
  </si>
  <si>
    <t>War Chefs</t>
  </si>
  <si>
    <t>Laurent Duelist</t>
  </si>
  <si>
    <t>Laurent Protege</t>
  </si>
  <si>
    <t>Mageseeker Investigator</t>
  </si>
  <si>
    <t>Prismatic Barrier</t>
  </si>
  <si>
    <t>Relentless Pursuit</t>
  </si>
  <si>
    <t>Succession</t>
  </si>
  <si>
    <t>Vanguard Redeemer</t>
  </si>
  <si>
    <t>Silverwing Scout</t>
  </si>
  <si>
    <t>Silverwing Vanguard</t>
  </si>
  <si>
    <t>Vanguard Firstblade</t>
  </si>
  <si>
    <t>Vanguard Squire</t>
  </si>
  <si>
    <t>Detain</t>
  </si>
  <si>
    <t>Vanguard Cavalry</t>
  </si>
  <si>
    <t>Total Progress:</t>
  </si>
  <si>
    <t>Freljord</t>
  </si>
  <si>
    <t>Braum</t>
  </si>
  <si>
    <t>Ashe</t>
  </si>
  <si>
    <t>Anivia</t>
  </si>
  <si>
    <t>Tryndamere</t>
  </si>
  <si>
    <t>Avarosan Hearthguard</t>
  </si>
  <si>
    <t>Tarkaz The Tribeless</t>
  </si>
  <si>
    <t>Scarmother Vrynna</t>
  </si>
  <si>
    <t>Winter's Breath</t>
  </si>
  <si>
    <t>She Who Wanders</t>
  </si>
  <si>
    <t>Warmother's Call</t>
  </si>
  <si>
    <t>Entreat</t>
  </si>
  <si>
    <t>Starlit Seer</t>
  </si>
  <si>
    <t>Flash Freeze</t>
  </si>
  <si>
    <t>Rimefang Wolf</t>
  </si>
  <si>
    <t>Take Heart</t>
  </si>
  <si>
    <t>Avalanche</t>
  </si>
  <si>
    <t>Avarosan Outriders</t>
  </si>
  <si>
    <t>Bloodsworn Pledge</t>
  </si>
  <si>
    <t>Poro Herder</t>
  </si>
  <si>
    <t>Rimetusk Shaman</t>
  </si>
  <si>
    <t>Scarmaiden Reaver</t>
  </si>
  <si>
    <t>Harsh Winds</t>
  </si>
  <si>
    <t>Heart Of The Fluft</t>
  </si>
  <si>
    <t>They Who Endure</t>
  </si>
  <si>
    <t>Ancient Yeti</t>
  </si>
  <si>
    <t>Icy Yeti</t>
  </si>
  <si>
    <t>Pack Mentality</t>
  </si>
  <si>
    <t>Battle Fury</t>
  </si>
  <si>
    <t>Brittle Steel</t>
  </si>
  <si>
    <t>Elixir Of Iron</t>
  </si>
  <si>
    <t>Lonely Poro</t>
  </si>
  <si>
    <t>Omen Hawk</t>
  </si>
  <si>
    <t>Unscarred Reaver</t>
  </si>
  <si>
    <t>Yeti Yearling</t>
  </si>
  <si>
    <t>Avarosan Sentry</t>
  </si>
  <si>
    <t>Feral Mystic</t>
  </si>
  <si>
    <t>Icevale Archer</t>
  </si>
  <si>
    <t>Shatter</t>
  </si>
  <si>
    <t>Stalking Wolf</t>
  </si>
  <si>
    <t>Avarosan Marksman</t>
  </si>
  <si>
    <t>Avarosan Trapper</t>
  </si>
  <si>
    <t>Iceborn Legacy</t>
  </si>
  <si>
    <t>Kindly Tavernkeeper</t>
  </si>
  <si>
    <t>Mighty Poro</t>
  </si>
  <si>
    <t>Scarthane Steffen</t>
  </si>
  <si>
    <t>Tall Tales</t>
  </si>
  <si>
    <t>Wyrding Stones</t>
  </si>
  <si>
    <t>Babbling Bjerg</t>
  </si>
  <si>
    <t>Bull Elnuk</t>
  </si>
  <si>
    <t>Poro Snax</t>
  </si>
  <si>
    <t>Catalyst Of Aeons</t>
  </si>
  <si>
    <t>Troop Of Elnuks</t>
  </si>
  <si>
    <t>Alpha Wildclaw</t>
  </si>
  <si>
    <t>Ionia</t>
  </si>
  <si>
    <t>Zed</t>
  </si>
  <si>
    <t>Shen</t>
  </si>
  <si>
    <t>Yasuo</t>
  </si>
  <si>
    <t>Karma</t>
  </si>
  <si>
    <t>Silent Shadowseer</t>
  </si>
  <si>
    <t>Shadow Flare</t>
  </si>
  <si>
    <t>The Empyrean</t>
  </si>
  <si>
    <t>Windfarer Hatchling</t>
  </si>
  <si>
    <t>Ren Shadowblade</t>
  </si>
  <si>
    <t>Minah Swiftfoot</t>
  </si>
  <si>
    <t>Fae Bladetwirler</t>
  </si>
  <si>
    <t>Greenglade Duo</t>
  </si>
  <si>
    <t>Insight Of Ages</t>
  </si>
  <si>
    <t>Sown Seeds</t>
  </si>
  <si>
    <t>Death Mark</t>
  </si>
  <si>
    <t>Deny</t>
  </si>
  <si>
    <t>Rivershaper</t>
  </si>
  <si>
    <t>Solitary Monk</t>
  </si>
  <si>
    <t>Steel Tempest</t>
  </si>
  <si>
    <t>Kinkou Wayfinder</t>
  </si>
  <si>
    <t>Jeweled Protector</t>
  </si>
  <si>
    <t>Yusari</t>
  </si>
  <si>
    <t>Cloud Drinker</t>
  </si>
  <si>
    <t>Dawn And Dusk</t>
  </si>
  <si>
    <t>Stand United</t>
  </si>
  <si>
    <t>Zephyr Sage</t>
  </si>
  <si>
    <t>Ritual of Renewal</t>
  </si>
  <si>
    <t>Yone, Windchaser</t>
  </si>
  <si>
    <t>Ghost</t>
  </si>
  <si>
    <t>Greenglade Caretaker</t>
  </si>
  <si>
    <t>Health Potion</t>
  </si>
  <si>
    <t>Inspiring Mentor</t>
  </si>
  <si>
    <t>Navori Bladescout</t>
  </si>
  <si>
    <t>Nimble Poro</t>
  </si>
  <si>
    <t>Recall</t>
  </si>
  <si>
    <t>Rush</t>
  </si>
  <si>
    <t>Shadow Fiend</t>
  </si>
  <si>
    <t>Sparring Student</t>
  </si>
  <si>
    <t>Greenglade Lookout</t>
  </si>
  <si>
    <t>Herald Of Spring</t>
  </si>
  <si>
    <t>Keeper Of Masks</t>
  </si>
  <si>
    <t>Ki Guardian</t>
  </si>
  <si>
    <t>Navori Conspirator</t>
  </si>
  <si>
    <t>Navori Highwayman</t>
  </si>
  <si>
    <t>Emerald Awakener</t>
  </si>
  <si>
    <t>Greenglade Elder</t>
  </si>
  <si>
    <t>Scaled Snapper</t>
  </si>
  <si>
    <t>Shadow Assassin</t>
  </si>
  <si>
    <t>Shadowshift</t>
  </si>
  <si>
    <t>Twin Disciplines</t>
  </si>
  <si>
    <t>Kinkou Lifeblade</t>
  </si>
  <si>
    <t>Spirit's Refuge</t>
  </si>
  <si>
    <t>Will Of Ionia</t>
  </si>
  <si>
    <t>Noxus</t>
  </si>
  <si>
    <t>Draven</t>
  </si>
  <si>
    <t>Katarina</t>
  </si>
  <si>
    <t>Vladimir</t>
  </si>
  <si>
    <t>Darius</t>
  </si>
  <si>
    <t>Legion Veteran</t>
  </si>
  <si>
    <t>Shiraza The Blade</t>
  </si>
  <si>
    <t>Kato The Arm</t>
  </si>
  <si>
    <t>Battering Ram</t>
  </si>
  <si>
    <t>Reckoning</t>
  </si>
  <si>
    <t>Captain Farron</t>
  </si>
  <si>
    <t>Arena Battlecaster</t>
  </si>
  <si>
    <t>Crimson Disciple</t>
  </si>
  <si>
    <t>Death Lotus</t>
  </si>
  <si>
    <t>Trifarian Gloryseeker</t>
  </si>
  <si>
    <t>Arena Bookie</t>
  </si>
  <si>
    <t>Culling Strike</t>
  </si>
  <si>
    <t>Noxian Guillotine</t>
  </si>
  <si>
    <t>Vision</t>
  </si>
  <si>
    <t>Basilisk Rider</t>
  </si>
  <si>
    <t>Crimson Awakener</t>
  </si>
  <si>
    <t>Crowd Favorite</t>
  </si>
  <si>
    <t>Trifarian Assessor</t>
  </si>
  <si>
    <t>Arachnoid Host</t>
  </si>
  <si>
    <t>Decimate</t>
  </si>
  <si>
    <t>Decisive Maneuver</t>
  </si>
  <si>
    <t>Intimidating Roar</t>
  </si>
  <si>
    <t>Minotaur Reckoner</t>
  </si>
  <si>
    <t>Savage Reckoner</t>
  </si>
  <si>
    <t>Affectionate Poro</t>
  </si>
  <si>
    <t>Blade's Edge</t>
  </si>
  <si>
    <t>Draven's Biggest Fan</t>
  </si>
  <si>
    <t>Elixir Of Wrath</t>
  </si>
  <si>
    <t>Guile</t>
  </si>
  <si>
    <t>Legion Rearguard</t>
  </si>
  <si>
    <t>Legion Saboteur</t>
  </si>
  <si>
    <t>Precious Pet</t>
  </si>
  <si>
    <t>Brothers' Bond</t>
  </si>
  <si>
    <t>Crimson Aristocrat</t>
  </si>
  <si>
    <t>House Spider</t>
  </si>
  <si>
    <t>Legion Drummer</t>
  </si>
  <si>
    <t>Legion Grenadier</t>
  </si>
  <si>
    <t>Transfusion</t>
  </si>
  <si>
    <t>Trifarian Hopeful</t>
  </si>
  <si>
    <t>Arachnoid Sentry</t>
  </si>
  <si>
    <t>Blood For Blood</t>
  </si>
  <si>
    <t>Crimson Curator</t>
  </si>
  <si>
    <t>Legion Marauder</t>
  </si>
  <si>
    <t>Might</t>
  </si>
  <si>
    <t>Reckless Trifarian</t>
  </si>
  <si>
    <t>Whirling Death</t>
  </si>
  <si>
    <t>Legion General</t>
  </si>
  <si>
    <t>Shunpo</t>
  </si>
  <si>
    <t>Trifarian Shieldbreaker</t>
  </si>
  <si>
    <t>Piltover &amp; Zaun</t>
  </si>
  <si>
    <t>Teemo</t>
  </si>
  <si>
    <t>Ezreal</t>
  </si>
  <si>
    <t>Jinx</t>
  </si>
  <si>
    <t>Heimerdinger</t>
  </si>
  <si>
    <t>Purrsuit Of Perfection</t>
  </si>
  <si>
    <t>Augmented Experimenter</t>
  </si>
  <si>
    <t>Trueshot Barrage</t>
  </si>
  <si>
    <t>Jae Medarda</t>
  </si>
  <si>
    <t>Progress Day!</t>
  </si>
  <si>
    <t>Corina Veraza</t>
  </si>
  <si>
    <t>Thermogenic Beam</t>
  </si>
  <si>
    <t>Counterfeit Copies</t>
  </si>
  <si>
    <t>Chempunk Pickpocket</t>
  </si>
  <si>
    <t>Intrepid Mariner</t>
  </si>
  <si>
    <t>Assembly Bot</t>
  </si>
  <si>
    <t>Get Excited!</t>
  </si>
  <si>
    <t>Chump Whump</t>
  </si>
  <si>
    <t>Eminent Benefactor</t>
  </si>
  <si>
    <t>Professor Von Yipp</t>
  </si>
  <si>
    <t>Shady Character</t>
  </si>
  <si>
    <t>Statikk Shock</t>
  </si>
  <si>
    <t>Sumpsnipe Scavenger</t>
  </si>
  <si>
    <t>Chempunk Shredder</t>
  </si>
  <si>
    <t>Funsmith</t>
  </si>
  <si>
    <t>Midenstokke Henchmen</t>
  </si>
  <si>
    <t>Unstable Voltician</t>
  </si>
  <si>
    <t>Hextech Transmogulator</t>
  </si>
  <si>
    <t>Plaza Guardian</t>
  </si>
  <si>
    <t>Caustic Cask</t>
  </si>
  <si>
    <t>Astute Academic</t>
  </si>
  <si>
    <t>Daring Poro</t>
  </si>
  <si>
    <t>Jury-Rig</t>
  </si>
  <si>
    <t>Mushroom Cloud</t>
  </si>
  <si>
    <t>Rummage</t>
  </si>
  <si>
    <t>Zaunite Urchin</t>
  </si>
  <si>
    <t>Academy Prodigy</t>
  </si>
  <si>
    <t>Boomcrew Rookie</t>
  </si>
  <si>
    <t>Clump Of Whumps</t>
  </si>
  <si>
    <t>Eager Apprentice</t>
  </si>
  <si>
    <t>Flame Chompers!</t>
  </si>
  <si>
    <t>Mystic Shot</t>
  </si>
  <si>
    <t>Scrapdash Assembly</t>
  </si>
  <si>
    <t>Sump Dredger</t>
  </si>
  <si>
    <t>Sumpworks Map</t>
  </si>
  <si>
    <t>Amateur Aeronaut</t>
  </si>
  <si>
    <t>Flash Of Brilliance</t>
  </si>
  <si>
    <t>Golden Crushbot</t>
  </si>
  <si>
    <t>Parade Electrorig</t>
  </si>
  <si>
    <t>Puffcap Peddler</t>
  </si>
  <si>
    <t>Rising Spell Force</t>
  </si>
  <si>
    <t>Used Cask salesman</t>
  </si>
  <si>
    <t>Back Alley Barkeep</t>
  </si>
  <si>
    <t>Unlicensed Innovation</t>
  </si>
  <si>
    <t>Shadow Isles</t>
  </si>
  <si>
    <t>Elise</t>
  </si>
  <si>
    <t>Kalista</t>
  </si>
  <si>
    <t>Thresh</t>
  </si>
  <si>
    <t>Hecarim</t>
  </si>
  <si>
    <t>The Undying</t>
  </si>
  <si>
    <t>Rhasa The Sunderer</t>
  </si>
  <si>
    <t>Commander Ledros</t>
  </si>
  <si>
    <t>Spectral Matron</t>
  </si>
  <si>
    <t>The Ruination</t>
  </si>
  <si>
    <t>The Harrowing</t>
  </si>
  <si>
    <t>Fading Memories</t>
  </si>
  <si>
    <t>Shark Chariot</t>
  </si>
  <si>
    <t>Frenzied Skitterer</t>
  </si>
  <si>
    <t>Fresh Offerings</t>
  </si>
  <si>
    <t>Iron Harbinger</t>
  </si>
  <si>
    <t>Phantom Prankster</t>
  </si>
  <si>
    <t>Splinter Soul</t>
  </si>
  <si>
    <t>Ancient Crocolith</t>
  </si>
  <si>
    <t>The Box</t>
  </si>
  <si>
    <t>Wraithcaller</t>
  </si>
  <si>
    <t>Ethereal Remitter</t>
  </si>
  <si>
    <t>Possession</t>
  </si>
  <si>
    <t>Tortured Prodigy</t>
  </si>
  <si>
    <t>Atrocity</t>
  </si>
  <si>
    <t>Brood Awakening</t>
  </si>
  <si>
    <t>Soulgorger</t>
  </si>
  <si>
    <t>The Rekindler</t>
  </si>
  <si>
    <t>Scuttlegeist</t>
  </si>
  <si>
    <t>Ravenous Butcher</t>
  </si>
  <si>
    <t>Absorb Soul</t>
  </si>
  <si>
    <t>Crawling Sensation</t>
  </si>
  <si>
    <t>Hapless Aristocrat</t>
  </si>
  <si>
    <t>Mark Of The Isles</t>
  </si>
  <si>
    <t>Oblivious Islander</t>
  </si>
  <si>
    <t>Sinister Poro</t>
  </si>
  <si>
    <t>Warden's Prey</t>
  </si>
  <si>
    <t>Arachnoid Horror</t>
  </si>
  <si>
    <t>Black Spear</t>
  </si>
  <si>
    <t>Cursed Keeper</t>
  </si>
  <si>
    <t>Glimpse Beyond</t>
  </si>
  <si>
    <t>Haunted Relic</t>
  </si>
  <si>
    <t>Mistwraith</t>
  </si>
  <si>
    <t>Soul Shepherd</t>
  </si>
  <si>
    <t>Stirred Spirits</t>
  </si>
  <si>
    <t>Vile Feast</t>
  </si>
  <si>
    <t>Darkwater Scourge</t>
  </si>
  <si>
    <t>Mist's Call</t>
  </si>
  <si>
    <t>Onslaught Of Shadows</t>
  </si>
  <si>
    <t>Scribe Of Sorrows</t>
  </si>
  <si>
    <t>Chronicler Of Ruin</t>
  </si>
  <si>
    <t>Grasp Of The Undying</t>
  </si>
  <si>
    <t>Withering Wail</t>
  </si>
  <si>
    <t>Vengeance</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</si>
</sst>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0" formatCode="0.00%"/>
  </numFmts>
  <fonts count="8">
    <font>
      <name val="Arial"/>
      <family val="2"/>
      <color rgb="FF000000"/>
      <sz val="10"/>
      <extLst>
        <ext uri="smNativeData">
          <pm:charSpec xmlns:pm="smNativeData" id="1584670049" ulstyle="none" kern="1">
            <pm:latin face="Arial" sz="200" lang="default"/>
            <pm:cs face="Times New Roman" sz="200" lang="default"/>
            <pm:ea face="SimSun" sz="200" lang="default"/>
          </pm:charSpec>
        </ext>
      </extLst>
    </font>
    <font>
      <name val="Arial"/>
      <family val="2"/>
      <b/>
      <color rgb="FF000000"/>
      <sz val="36"/>
      <extLst>
        <ext uri="smNativeData">
          <pm:charSpec xmlns:pm="smNativeData" id="1584670049" ulstyle="none" kern="1">
            <pm:latin face="Arial" sz="720" lang="default" weight="bold"/>
            <pm:cs face="Times New Roman" sz="720" lang="default" weight="bold"/>
            <pm:ea face="SimSun" sz="720" lang="default" weight="bold"/>
          </pm:charSpec>
        </ext>
      </extLst>
    </font>
    <font>
      <name val="Arial"/>
      <family val="2"/>
      <color rgb="FF000000"/>
      <sz val="18"/>
      <extLst>
        <ext uri="smNativeData">
          <pm:charSpec xmlns:pm="smNativeData" id="1584670049" ulstyle="none" kern="1">
            <pm:latin face="Arial" sz="360" lang="default"/>
            <pm:cs face="Times New Roman" sz="360" lang="default"/>
            <pm:ea face="SimSun" sz="360" lang="default"/>
          </pm:charSpec>
        </ext>
      </extLst>
    </font>
    <font>
      <name val="Arial"/>
      <family val="2"/>
      <b/>
      <color rgb="FF000000"/>
      <sz val="35"/>
      <extLst>
        <ext uri="smNativeData">
          <pm:charSpec xmlns:pm="smNativeData" id="1584670049" ulstyle="none" kern="1">
            <pm:latin face="Arial" sz="700" lang="default" weight="bold"/>
            <pm:cs face="Times New Roman" sz="700" lang="default" weight="bold"/>
            <pm:ea face="SimSun" sz="700" lang="default" weight="bold"/>
          </pm:charSpec>
        </ext>
      </extLst>
    </font>
    <font>
      <name val="Arial"/>
      <family val="2"/>
      <b/>
      <color rgb="FF000000"/>
      <sz val="18"/>
      <u val="single"/>
      <extLst>
        <ext uri="smNativeData">
          <pm:charSpec xmlns:pm="smNativeData" id="1584670049" ulstyle="single" kern="1">
            <pm:latin face="Arial" sz="360" lang="default" weight="bold"/>
            <pm:cs face="Times New Roman" sz="360" lang="default" weight="bold"/>
            <pm:ea face="SimSun" sz="360" lang="default" weight="bold"/>
          </pm:charSpec>
        </ext>
      </extLst>
    </font>
    <font>
      <name val="Arial"/>
      <family val="2"/>
      <b/>
      <color rgb="FF000000"/>
      <sz val="24"/>
      <extLst>
        <ext uri="smNativeData">
          <pm:charSpec xmlns:pm="smNativeData" id="1584670049" ulstyle="none" kern="1">
            <pm:latin face="Arial" sz="480" lang="default" weight="bold"/>
            <pm:cs face="Times New Roman" sz="480" lang="default" weight="bold"/>
            <pm:ea face="SimSun" sz="480" lang="default" weight="bold"/>
          </pm:charSpec>
        </ext>
      </extLst>
    </font>
    <font>
      <name val="Arial"/>
      <family val="2"/>
      <b/>
      <color rgb="FF000000"/>
      <sz val="18"/>
      <extLst>
        <ext uri="smNativeData">
          <pm:charSpec xmlns:pm="smNativeData" id="1584670049" ulstyle="none" kern="1">
            <pm:latin face="Arial" sz="360" lang="default" weight="bold"/>
            <pm:cs face="Times New Roman" sz="360" lang="default" weight="bold"/>
            <pm:ea face="SimSun" sz="360" lang="default" weight="bold"/>
          </pm:charSpec>
        </ext>
      </extLst>
    </font>
    <font>
      <name val="Arial"/>
      <family val="2"/>
      <b/>
      <color rgb="FF000000"/>
      <sz val="10"/>
      <extLst>
        <ext uri="smNativeData">
          <pm:charSpec xmlns:pm="smNativeData" id="1584670049" ulstyle="none" kern="1">
            <pm:latin face="Arial" sz="200" lang="default" weight="bold"/>
            <pm:cs face="Times New Roman" sz="200" lang="default" weight="bold"/>
            <pm:ea face="SimSun" sz="200" lang="default" weight="bold"/>
          </pm:charSpec>
        </ext>
      </extLst>
    </font>
  </fonts>
  <fills count="4">
    <fill>
      <patternFill patternType="none"/>
    </fill>
    <fill>
      <patternFill patternType="gray125"/>
    </fill>
    <fill>
      <patternFill patternType="solid">
        <fgColor rgb="FFFFFFFF"/>
        <bgColor rgb="FFFFFFFF"/>
        <extLst>
          <ext uri="smNativeData">
            <pm:shade xmlns:pm="smNativeData" id="1584670049" type="1" fgLvl="100" fgClr="00FFFFFF" bgLvl="0" bgClr="00FFFFFF"/>
          </ext>
        </extLst>
      </patternFill>
    </fill>
    <fill>
      <patternFill patternType="solid">
        <fgColor rgb="FFFFFFFF"/>
        <bgColor rgb="FFFFFFFF"/>
        <extLst>
          <ext uri="smNativeData">
            <pm:shade xmlns:pm="smNativeData" id="1584670049"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584670049"/>
        </ext>
      </extLst>
    </border>
    <border>
      <left style="none">
        <color rgb="FF000000"/>
      </left>
      <right style="none">
        <color rgb="FF000000"/>
      </right>
      <top style="none">
        <color rgb="FF000000"/>
      </top>
      <bottom style="none">
        <color rgb="FF000000"/>
      </bottom>
      <extLst>
        <ext uri="smNativeData">
          <pm:border xmlns:pm="smNativeData" id="1584670049"/>
        </ext>
      </extLst>
    </border>
    <border>
      <left style="none">
        <color rgb="FF000000"/>
      </left>
      <right style="none">
        <color rgb="FF000000"/>
      </right>
      <top style="none">
        <color rgb="FF000000"/>
      </top>
      <bottom style="none">
        <color rgb="FF000000"/>
      </bottom>
      <extLst>
        <ext uri="smNativeData">
          <pm:border xmlns:pm="smNativeData" id="1584670049"/>
        </ext>
      </extLst>
    </border>
  </borders>
  <cellStyleXfs count="1">
    <xf numFmtId="0" fontId="0" fillId="0" borderId="0" applyNumberFormat="1" applyFont="1" applyFill="1" applyBorder="1" applyAlignment="1" applyProtection="1"/>
  </cellStyleXfs>
  <cellXfs count="17">
    <xf numFmtId="0" fontId="0" fillId="0" borderId="0" xfId="0"/>
    <xf numFmtId="0" fontId="1" fillId="0" borderId="0" xfId="0" applyFont="1"/>
    <xf numFmtId="0" fontId="2" fillId="0" borderId="0" xfId="0" applyFont="1"/>
    <xf numFmtId="0" fontId="3" fillId="2" borderId="1" xfId="0" applyFont="1" applyFill="1" applyAlignment="1">
      <alignment horizontal="left"/>
    </xf>
    <xf numFmtId="0" fontId="2" fillId="2" borderId="1" xfId="0" applyFont="1" applyFill="1"/>
    <xf numFmtId="0" fontId="4" fillId="0" borderId="0" xfId="0" applyFont="1"/>
    <xf numFmtId="10" fontId="2" fillId="0" borderId="0" xfId="0" applyNumberFormat="1" applyFont="1"/>
    <xf numFmtId="0" fontId="5" fillId="0" borderId="0" xfId="0" applyFont="1"/>
    <xf numFmtId="0" fontId="2" fillId="2" borderId="1" xfId="0" applyFont="1" applyFill="1" applyAlignment="1">
      <alignment horizontal="left"/>
    </xf>
    <xf numFmtId="10" fontId="2" fillId="2" borderId="1" xfId="0" applyNumberFormat="1" applyFont="1" applyFill="1"/>
    <xf numFmtId="10" fontId="2" fillId="2" borderId="1" xfId="0" applyNumberFormat="1" applyFont="1" applyFill="1" applyAlignment="1">
      <alignment horizontal="left"/>
    </xf>
    <xf numFmtId="0" fontId="0" fillId="2" borderId="1" xfId="0" applyFill="1" applyAlignment="1">
      <alignment horizontal="left"/>
    </xf>
    <xf numFmtId="0" fontId="6" fillId="0" borderId="0" xfId="0" applyFont="1"/>
    <xf numFmtId="0" fontId="7" fillId="0" borderId="0" xfId="0" applyFont="1"/>
    <xf numFmtId="0" fontId="6" fillId="2" borderId="1" xfId="0" applyFont="1" applyFill="1"/>
    <xf numFmtId="10" fontId="6" fillId="0" borderId="0" xfId="0" applyNumberFormat="1" applyFont="1"/>
    <xf numFmtId="10" fontId="6" fillId="2" borderId="1" xfId="0" applyNumberFormat="1" applyFont="1" applyFill="1" applyAlignment="1">
      <alignment horizontal="right"/>
    </xf>
  </cellXfs>
  <cellStyles count="1">
    <cellStyle name="Normal" xfId="0" builtinId="0" customBuiltin="1"/>
  </cellStyles>
  <tableStyles count="0"/>
  <extLst>
    <ext uri="smNativeData">
      <pm:charStyles xmlns:pm="smNativeData" id="1584670049"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sheetPr>
    <outlinePr summaryRight="0" summaryBelow="0"/>
  </sheetPr>
  <dimension ref="B3:M34"/>
  <sheetViews>
    <sheetView tabSelected="1" view="normal" topLeftCell="A10" workbookViewId="0">
      <selection activeCell="A31" sqref="A31"/>
    </sheetView>
  </sheetViews>
  <sheetFormatPr baseColWidth="13" defaultColWidth="14.432432" defaultRowHeight="13.45"/>
  <sheetData>
    <row r="3" spans="2:2">
      <c r="B3" s="1" t="s">
        <v>0</v>
      </c>
    </row>
    <row r="4" spans="2:2">
      <c r="B4" s="3" t="s">
        <v>1</v>
      </c>
    </row>
    <row r="6" spans="2:2">
      <c r="B6" s="2" t="s">
        <v>2</v>
      </c>
    </row>
    <row r="9" spans="2:2">
      <c r="B9" s="5" t="s">
        <v>3</v>
      </c>
    </row>
    <row r="10" spans="2:2">
      <c r="B10" t="s">
        <v>4</v>
      </c>
    </row>
    <row r="13" spans="2:2">
      <c r="B13" s="7" t="s">
        <v>5</v>
      </c>
    </row>
    <row r="15" spans="2:5">
      <c r="B15" s="2" t="s">
        <v>6</v>
      </c>
      <c r="D15" s="8" t="str">
        <f>Demacia!E75</f>
        <v>36/159</v>
      </c>
      <c r="E15" s="9">
        <f>Demacia!F75</f>
        <v>0.226415094339622991</v>
      </c>
    </row>
    <row r="17" spans="2:5">
      <c r="B17" s="2" t="s">
        <v>7</v>
      </c>
      <c r="D17" s="8" t="str">
        <f>Freljord!E75</f>
        <v>44/159</v>
      </c>
      <c r="E17" s="9">
        <f>Freljord!F75</f>
        <v>0.276729559748428011</v>
      </c>
    </row>
    <row r="19" spans="2:5">
      <c r="B19" s="2" t="s">
        <v>8</v>
      </c>
      <c r="D19" s="8" t="str">
        <f>Ionia!E75</f>
        <v>43/159</v>
      </c>
      <c r="E19" s="9">
        <f>Ionia!F75</f>
        <v>0.270440251572326984</v>
      </c>
    </row>
    <row r="21" spans="2:5">
      <c r="B21" s="2" t="s">
        <v>9</v>
      </c>
      <c r="D21" s="8" t="str">
        <f>Noxus!E75</f>
        <v>64/159</v>
      </c>
      <c r="E21" s="9">
        <f>Noxus!F75</f>
        <v>0.402515723270439985</v>
      </c>
    </row>
    <row r="23" spans="2:5">
      <c r="B23" s="2" t="s">
        <v>10</v>
      </c>
      <c r="D23" s="8" t="str">
        <f>PnZ!E75</f>
        <v>40/159</v>
      </c>
      <c r="E23" s="9">
        <f>PnZ!F75</f>
        <v>0.251572327044025013</v>
      </c>
    </row>
    <row r="25" spans="2:5">
      <c r="B25" s="2" t="s">
        <v>11</v>
      </c>
      <c r="D25" s="8" t="str">
        <f>SI!E75</f>
        <v>42/159</v>
      </c>
      <c r="E25" s="9">
        <f>SI!F75</f>
        <v>0.264150943396226001</v>
      </c>
    </row>
    <row r="27" spans="2:5">
      <c r="B27" s="12" t="s">
        <v>12</v>
      </c>
      <c r="C27" s="13"/>
      <c r="D27" s="14" t="str">
        <f>CONCATENATE(SUM(Demacia!D7:D10,Demacia!D15:D20,Demacia!D25:D42,Demacia!D47:D71,Freljord!D7:D10,Freljord!D15:D20,Freljord!D25:D42,Freljord!D47:D71,Ionia!D7:D10,Ionia!D15:D20,Ionia!D25:D42,Ionia!D47:D71,Noxus!D7:D10,Noxus!D15:D20,Noxus!D25:D42,Noxus!D47:D71,PnZ!D7:D10,PnZ!D15:D20,PnZ!D25:D42,PnZ!D47:D71,SI!D7:D10,SI!D15:D20,SI!D25:D42,SI!D47:D71),"/954")</f>
        <v>269/954</v>
      </c>
      <c r="E27" s="16">
        <f>(SUM(Demacia!D7:D10,Demacia!D15:D20,Demacia!D25:D42,Demacia!D47:D71,Freljord!D7:D10,Freljord!D15:D20,Freljord!D25:D42,Freljord!D47:D71,Ionia!D7:D10,Ionia!D15:D20,Ionia!D25:D42,Ionia!D47:D71,Noxus!D7:D10,Noxus!D15:D20,Noxus!D25:D42,Noxus!D47:D71,PnZ!D7:D10,PnZ!D15:D20,PnZ!D25:D42,PnZ!D47:D71,SI!D7:D10,SI!D15:D20,SI!D25:D42,SI!D47:D71)/954)</f>
        <v>0.281970649895177985</v>
      </c>
    </row>
    <row r="31" spans="2:13">
      <c r="B31"/>
      <c r="C31"/>
      <c r="D31"/>
      <c r="K31"/>
      <c r="L31"/>
      <c r="M31"/>
    </row>
    <row r="32" spans="2:12">
      <c r="B32"/>
      <c r="C32"/>
      <c r="K32"/>
      <c r="L32"/>
    </row>
    <row r="33" spans="2:12">
      <c r="B33"/>
      <c r="C33"/>
      <c r="D33"/>
      <c r="K33"/>
      <c r="L33"/>
    </row>
    <row r="34" spans="2:12">
      <c r="B34"/>
      <c r="C34"/>
      <c r="D34"/>
      <c r="E34"/>
      <c r="F34"/>
      <c r="G34"/>
      <c r="H34"/>
      <c r="I34"/>
      <c r="K34"/>
      <c r="L34"/>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sheetPr>
    <outlinePr summaryRight="0" summaryBelow="0"/>
  </sheetPr>
  <dimension ref="B3:F75"/>
  <sheetViews>
    <sheetView view="normal" topLeftCell="A10" workbookViewId="0">
      <selection activeCell="B42" sqref="B42"/>
    </sheetView>
  </sheetViews>
  <sheetFormatPr baseColWidth="13" defaultColWidth="14.432432" defaultRowHeight="13.45"/>
  <sheetData>
    <row r="3" spans="2:2">
      <c r="B3" s="1" t="s">
        <v>13</v>
      </c>
    </row>
    <row r="5" spans="2:5">
      <c r="B5" s="2" t="s">
        <v>14</v>
      </c>
      <c r="D5" s="4" t="str">
        <f>CONCATENATE(SUM(D7:D10),"/12")</f>
        <v>2/12</v>
      </c>
      <c r="E5" s="6">
        <f>SUM(D7:D10)/12</f>
        <v>0.16666666666666698</v>
      </c>
    </row>
    <row r="7" spans="2:4">
      <c r="B7" t="s">
        <v>15</v>
      </c>
      <c r="D7" t="n">
        <v>0</v>
      </c>
    </row>
    <row r="8" spans="2:4">
      <c r="B8" t="s">
        <v>16</v>
      </c>
      <c r="D8" t="n">
        <v>0</v>
      </c>
    </row>
    <row r="9" spans="2:4">
      <c r="B9" t="s">
        <v>17</v>
      </c>
      <c r="D9" t="n">
        <v>1</v>
      </c>
    </row>
    <row r="10" spans="2:4">
      <c r="B10" t="s">
        <v>18</v>
      </c>
      <c r="D10" t="n">
        <v>1</v>
      </c>
    </row>
    <row r="13" spans="2:5">
      <c r="B13" s="2" t="s">
        <v>19</v>
      </c>
      <c r="D13" s="4" t="str">
        <f>CONCATENATE(SUM(D15:D20),"/18")</f>
        <v>2/18</v>
      </c>
      <c r="E13" s="6">
        <f>SUM(D15:D20)/18</f>
        <v>0.111111111111110983</v>
      </c>
    </row>
    <row r="15" spans="2:4">
      <c r="B15" t="s">
        <v>20</v>
      </c>
      <c r="D15" t="n">
        <v>0</v>
      </c>
    </row>
    <row r="16" spans="2:4">
      <c r="B16" t="s">
        <v>21</v>
      </c>
      <c r="D16" t="n">
        <v>0</v>
      </c>
    </row>
    <row r="17" spans="2:4">
      <c r="B17" t="s">
        <v>22</v>
      </c>
      <c r="D17" t="n">
        <v>1</v>
      </c>
    </row>
    <row r="18" spans="2:4">
      <c r="B18" t="s">
        <v>23</v>
      </c>
      <c r="D18" t="n">
        <v>1</v>
      </c>
    </row>
    <row r="19" spans="2:4">
      <c r="B19" t="s">
        <v>24</v>
      </c>
      <c r="D19" t="n">
        <v>0</v>
      </c>
    </row>
    <row r="20" spans="2:4">
      <c r="B20" t="s">
        <v>25</v>
      </c>
      <c r="D20" t="n">
        <v>0</v>
      </c>
    </row>
    <row r="23" spans="2:5">
      <c r="B23" s="2" t="s">
        <v>26</v>
      </c>
      <c r="D23" s="4" t="str">
        <f>CONCATENATE(SUM(D25:D42),"/54")</f>
        <v>10/54</v>
      </c>
      <c r="E23" s="10">
        <f>SUM(D25:D42)/54</f>
        <v>0.185185185185185013</v>
      </c>
    </row>
    <row r="25" spans="2:4">
      <c r="B25" t="s">
        <v>27</v>
      </c>
      <c r="D25" t="n">
        <v>0</v>
      </c>
    </row>
    <row r="26" spans="2:4">
      <c r="B26" t="s">
        <v>28</v>
      </c>
      <c r="D26" t="n">
        <v>2</v>
      </c>
    </row>
    <row r="27" spans="2:4">
      <c r="B27" t="s">
        <v>29</v>
      </c>
      <c r="D27" t="n">
        <v>0</v>
      </c>
    </row>
    <row r="28" spans="2:4">
      <c r="B28" t="s">
        <v>30</v>
      </c>
      <c r="D28" t="n">
        <v>0</v>
      </c>
    </row>
    <row r="29" spans="2:4">
      <c r="B29" t="s">
        <v>31</v>
      </c>
      <c r="D29" t="n">
        <v>0</v>
      </c>
    </row>
    <row r="30" spans="2:4">
      <c r="B30" t="s">
        <v>32</v>
      </c>
      <c r="D30" t="n">
        <v>3</v>
      </c>
    </row>
    <row r="31" spans="2:4">
      <c r="B31" t="s">
        <v>33</v>
      </c>
      <c r="D31" t="n">
        <v>2</v>
      </c>
    </row>
    <row r="32" spans="2:4">
      <c r="B32" t="s">
        <v>34</v>
      </c>
      <c r="D32" t="n">
        <v>0</v>
      </c>
    </row>
    <row r="33" spans="2:4">
      <c r="B33" t="s">
        <v>35</v>
      </c>
      <c r="D33" t="n">
        <v>0</v>
      </c>
    </row>
    <row r="34" spans="2:4">
      <c r="B34" t="s">
        <v>36</v>
      </c>
      <c r="D34" t="n">
        <v>0</v>
      </c>
    </row>
    <row r="35" spans="2:4">
      <c r="B35" t="s">
        <v>37</v>
      </c>
      <c r="D35" t="n">
        <v>0</v>
      </c>
    </row>
    <row r="36" spans="2:4">
      <c r="B36" t="s">
        <v>38</v>
      </c>
      <c r="D36" t="n">
        <v>0</v>
      </c>
    </row>
    <row r="37" spans="2:4">
      <c r="B37" t="s">
        <v>39</v>
      </c>
      <c r="D37" t="n">
        <v>0</v>
      </c>
    </row>
    <row r="38" spans="2:4">
      <c r="B38" t="s">
        <v>40</v>
      </c>
      <c r="D38" t="n">
        <v>0</v>
      </c>
    </row>
    <row r="39" spans="2:4">
      <c r="B39" t="s">
        <v>41</v>
      </c>
      <c r="D39" t="n">
        <v>0</v>
      </c>
    </row>
    <row r="40" spans="2:4">
      <c r="B40" t="s">
        <v>42</v>
      </c>
      <c r="D40" t="n">
        <v>3</v>
      </c>
    </row>
    <row r="41" spans="2:4">
      <c r="B41" t="s">
        <v>43</v>
      </c>
      <c r="D41" t="n">
        <v>0</v>
      </c>
    </row>
    <row r="42" spans="2:4">
      <c r="B42" t="s">
        <v>44</v>
      </c>
      <c r="D42" t="n">
        <v>0</v>
      </c>
    </row>
    <row r="45" spans="2:5">
      <c r="B45" s="2" t="s">
        <v>45</v>
      </c>
      <c r="D45" s="4" t="str">
        <f>CONCATENATE(SUM(D47:D71),"/75")</f>
        <v>22/75</v>
      </c>
      <c r="E45" s="10">
        <f>SUM(D47:D71)/75</f>
        <v>0.293333333333333002</v>
      </c>
    </row>
    <row r="47" spans="2:4">
      <c r="B47" t="s">
        <v>46</v>
      </c>
      <c r="D47" t="n">
        <v>0</v>
      </c>
    </row>
    <row r="48" spans="2:4">
      <c r="B48" t="s">
        <v>47</v>
      </c>
      <c r="D48" t="n">
        <v>2</v>
      </c>
    </row>
    <row r="49" spans="2:4">
      <c r="B49" t="s">
        <v>48</v>
      </c>
      <c r="D49" t="n">
        <v>2</v>
      </c>
    </row>
    <row r="50" spans="2:4">
      <c r="B50" t="s">
        <v>49</v>
      </c>
      <c r="D50" t="n">
        <v>0</v>
      </c>
    </row>
    <row r="51" spans="2:4">
      <c r="B51" t="s">
        <v>50</v>
      </c>
      <c r="D51" t="n">
        <v>0</v>
      </c>
    </row>
    <row r="52" spans="2:4">
      <c r="B52" t="s">
        <v>51</v>
      </c>
      <c r="D52" t="n">
        <v>3</v>
      </c>
    </row>
    <row r="53" spans="2:4">
      <c r="B53" t="s">
        <v>52</v>
      </c>
      <c r="D53" t="n">
        <v>0</v>
      </c>
    </row>
    <row r="54" spans="2:4">
      <c r="B54" t="s">
        <v>53</v>
      </c>
      <c r="D54" t="n">
        <v>0</v>
      </c>
    </row>
    <row r="55" spans="2:4">
      <c r="B55" t="s">
        <v>54</v>
      </c>
      <c r="D55" t="n">
        <v>2</v>
      </c>
    </row>
    <row r="56" spans="2:4">
      <c r="B56" t="s">
        <v>55</v>
      </c>
      <c r="D56" t="n">
        <v>2</v>
      </c>
    </row>
    <row r="57" spans="2:4">
      <c r="B57" t="s">
        <v>56</v>
      </c>
      <c r="D57" t="n">
        <v>2</v>
      </c>
    </row>
    <row r="58" spans="2:4">
      <c r="B58" t="s">
        <v>57</v>
      </c>
      <c r="D58" t="n">
        <v>0</v>
      </c>
    </row>
    <row r="59" spans="2:4">
      <c r="B59" t="s">
        <v>58</v>
      </c>
      <c r="D59" t="n">
        <v>1</v>
      </c>
    </row>
    <row r="60" spans="2:4">
      <c r="B60" t="s">
        <v>59</v>
      </c>
      <c r="D60" t="n">
        <v>3</v>
      </c>
    </row>
    <row r="61" spans="2:4">
      <c r="B61" t="s">
        <v>60</v>
      </c>
      <c r="D61" t="n">
        <v>0</v>
      </c>
    </row>
    <row r="62" spans="2:4">
      <c r="B62" t="s">
        <v>61</v>
      </c>
      <c r="D62" t="n">
        <v>0</v>
      </c>
    </row>
    <row r="63" spans="2:4">
      <c r="B63" t="s">
        <v>62</v>
      </c>
      <c r="D63" t="n">
        <v>0</v>
      </c>
    </row>
    <row r="64" spans="2:4">
      <c r="B64" t="s">
        <v>63</v>
      </c>
      <c r="D64" t="n">
        <v>0</v>
      </c>
    </row>
    <row r="65" spans="2:4">
      <c r="B65" t="s">
        <v>64</v>
      </c>
      <c r="D65" t="n">
        <v>0</v>
      </c>
    </row>
    <row r="66" spans="2:4">
      <c r="B66" t="s">
        <v>65</v>
      </c>
      <c r="D66" t="n">
        <v>1</v>
      </c>
    </row>
    <row r="67" spans="2:4">
      <c r="B67" s="11" t="s">
        <v>66</v>
      </c>
      <c r="D67" t="n">
        <v>3</v>
      </c>
    </row>
    <row r="68" spans="2:4">
      <c r="B68" t="s">
        <v>67</v>
      </c>
      <c r="D68" t="n">
        <v>0</v>
      </c>
    </row>
    <row r="69" spans="2:4">
      <c r="B69" t="s">
        <v>68</v>
      </c>
      <c r="D69" t="n">
        <v>1</v>
      </c>
    </row>
    <row r="70" spans="2:4">
      <c r="B70" t="s">
        <v>69</v>
      </c>
      <c r="D70" t="n">
        <v>0</v>
      </c>
    </row>
    <row r="71" spans="2:4">
      <c r="B71" s="11" t="s">
        <v>70</v>
      </c>
      <c r="D71" t="n">
        <v>0</v>
      </c>
    </row>
    <row r="75" spans="2:6">
      <c r="B75" s="7" t="s">
        <v>71</v>
      </c>
      <c r="E75" s="14" t="str">
        <f>CONCATENATE(SUM(D7:D10,D15:D20,D25:D42,D47:D71),"/159")</f>
        <v>36/159</v>
      </c>
      <c r="F75" s="15">
        <f>SUM(D7:D10,D15:D20,D25:D42,D47:D71)/159</f>
        <v>0.226415094339622991</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sheetPr>
    <outlinePr summaryRight="0" summaryBelow="0"/>
  </sheetPr>
  <dimension ref="B3:F75"/>
  <sheetViews>
    <sheetView view="normal" topLeftCell="A4" workbookViewId="0">
      <selection activeCell="B43" sqref="B43"/>
    </sheetView>
  </sheetViews>
  <sheetFormatPr baseColWidth="13" defaultColWidth="14.432432" defaultRowHeight="13.45"/>
  <sheetData>
    <row r="3" spans="2:2">
      <c r="B3" s="1" t="s">
        <v>72</v>
      </c>
    </row>
    <row r="5" spans="2:5">
      <c r="B5" s="2" t="s">
        <v>14</v>
      </c>
      <c r="D5" s="4" t="str">
        <f>CONCATENATE(SUM(D7:D10),"/12")</f>
        <v>3/12</v>
      </c>
      <c r="E5" s="6">
        <f>SUM(D7:D10)/12</f>
        <v>0.25</v>
      </c>
    </row>
    <row r="7" spans="2:4">
      <c r="B7" t="s">
        <v>73</v>
      </c>
      <c r="D7" t="n">
        <v>2</v>
      </c>
    </row>
    <row r="8" spans="2:4">
      <c r="B8" t="s">
        <v>74</v>
      </c>
      <c r="D8" t="n">
        <v>0</v>
      </c>
    </row>
    <row r="9" spans="2:4">
      <c r="B9" t="s">
        <v>75</v>
      </c>
      <c r="D9" t="n">
        <v>0</v>
      </c>
    </row>
    <row r="10" spans="2:4">
      <c r="B10" t="s">
        <v>76</v>
      </c>
      <c r="D10" t="n">
        <v>1</v>
      </c>
    </row>
    <row r="13" spans="2:5">
      <c r="B13" s="2" t="s">
        <v>19</v>
      </c>
      <c r="D13" s="4" t="str">
        <f>CONCATENATE(SUM(D15:D20),"/18")</f>
        <v>3/18</v>
      </c>
      <c r="E13" s="6">
        <f>SUM(D15:D20)/18</f>
        <v>0.16666666666666698</v>
      </c>
    </row>
    <row r="15" spans="2:4">
      <c r="B15" t="s">
        <v>77</v>
      </c>
      <c r="D15" t="n">
        <v>1</v>
      </c>
    </row>
    <row r="16" spans="2:4">
      <c r="B16" t="s">
        <v>78</v>
      </c>
      <c r="D16" t="n">
        <v>0</v>
      </c>
    </row>
    <row r="17" spans="2:4">
      <c r="B17" t="s">
        <v>79</v>
      </c>
      <c r="D17" t="n">
        <v>1</v>
      </c>
    </row>
    <row r="18" spans="2:4">
      <c r="B18" t="s">
        <v>80</v>
      </c>
      <c r="D18" t="n">
        <v>1</v>
      </c>
    </row>
    <row r="19" spans="2:4">
      <c r="B19" t="s">
        <v>81</v>
      </c>
      <c r="D19" t="n">
        <v>0</v>
      </c>
    </row>
    <row r="20" spans="2:4">
      <c r="B20" t="s">
        <v>82</v>
      </c>
      <c r="D20" t="n">
        <v>0</v>
      </c>
    </row>
    <row r="23" spans="2:5">
      <c r="B23" s="2" t="s">
        <v>26</v>
      </c>
      <c r="D23" s="4" t="str">
        <f>CONCATENATE(SUM(D25:D42),"/54")</f>
        <v>13/54</v>
      </c>
      <c r="E23" s="10">
        <f>SUM(D25:D42)/54</f>
        <v>0.24074074074074101</v>
      </c>
    </row>
    <row r="25" spans="2:4">
      <c r="B25" t="s">
        <v>83</v>
      </c>
      <c r="D25" t="n">
        <v>0</v>
      </c>
    </row>
    <row r="26" spans="2:4">
      <c r="B26" t="s">
        <v>84</v>
      </c>
      <c r="D26" t="n">
        <v>1</v>
      </c>
    </row>
    <row r="27" spans="2:4">
      <c r="B27" t="s">
        <v>85</v>
      </c>
      <c r="D27" t="n">
        <v>3</v>
      </c>
    </row>
    <row r="28" spans="2:4">
      <c r="B28" t="s">
        <v>86</v>
      </c>
      <c r="D28" t="n">
        <v>0</v>
      </c>
    </row>
    <row r="29" spans="2:4">
      <c r="B29" t="s">
        <v>87</v>
      </c>
      <c r="D29" t="n">
        <v>2</v>
      </c>
    </row>
    <row r="30" spans="2:4">
      <c r="B30" t="s">
        <v>88</v>
      </c>
      <c r="D30" t="n">
        <v>3</v>
      </c>
    </row>
    <row r="31" spans="2:4">
      <c r="B31" t="s">
        <v>89</v>
      </c>
      <c r="D31" t="n">
        <v>0</v>
      </c>
    </row>
    <row r="32" spans="2:4">
      <c r="B32" t="s">
        <v>90</v>
      </c>
      <c r="D32" t="n">
        <v>0</v>
      </c>
    </row>
    <row r="33" spans="2:4">
      <c r="B33" t="s">
        <v>91</v>
      </c>
      <c r="D33" t="n">
        <v>0</v>
      </c>
    </row>
    <row r="34" spans="2:4">
      <c r="B34" t="s">
        <v>92</v>
      </c>
      <c r="D34" t="n">
        <v>0</v>
      </c>
    </row>
    <row r="35" spans="2:4">
      <c r="B35" t="s">
        <v>93</v>
      </c>
      <c r="D35" t="n">
        <v>2</v>
      </c>
    </row>
    <row r="36" spans="2:4">
      <c r="B36" t="s">
        <v>94</v>
      </c>
      <c r="D36" t="n">
        <v>0</v>
      </c>
    </row>
    <row r="37" spans="2:4">
      <c r="B37" t="s">
        <v>95</v>
      </c>
      <c r="D37" t="n">
        <v>1</v>
      </c>
    </row>
    <row r="38" spans="2:4">
      <c r="B38" t="s">
        <v>96</v>
      </c>
      <c r="D38" t="n">
        <v>1</v>
      </c>
    </row>
    <row r="39" spans="2:4">
      <c r="B39" t="s">
        <v>97</v>
      </c>
      <c r="D39" t="n">
        <v>0</v>
      </c>
    </row>
    <row r="40" spans="2:4">
      <c r="B40" t="s">
        <v>98</v>
      </c>
      <c r="D40" t="n">
        <v>0</v>
      </c>
    </row>
    <row r="41" spans="2:4">
      <c r="B41" t="s">
        <v>99</v>
      </c>
      <c r="D41" t="n">
        <v>0</v>
      </c>
    </row>
    <row r="42" spans="2:4">
      <c r="B42" t="s">
        <v>100</v>
      </c>
      <c r="D42" t="n">
        <v>0</v>
      </c>
    </row>
    <row r="45" spans="2:5">
      <c r="B45" s="2" t="s">
        <v>45</v>
      </c>
      <c r="D45" s="4" t="str">
        <f>CONCATENATE(SUM(D47:D71),"/75")</f>
        <v>25/75</v>
      </c>
      <c r="E45" s="10">
        <f>SUM(D47:D71)/75</f>
        <v>0.333333333333332993</v>
      </c>
    </row>
    <row r="47" spans="2:4">
      <c r="B47" t="s">
        <v>101</v>
      </c>
      <c r="D47" t="n">
        <v>0</v>
      </c>
    </row>
    <row r="48" spans="2:4">
      <c r="B48" t="s">
        <v>102</v>
      </c>
      <c r="D48" t="n">
        <v>0</v>
      </c>
    </row>
    <row r="49" spans="2:4">
      <c r="B49" t="s">
        <v>103</v>
      </c>
      <c r="D49" t="n">
        <v>2</v>
      </c>
    </row>
    <row r="50" spans="2:4">
      <c r="B50" t="s">
        <v>104</v>
      </c>
      <c r="D50" t="n">
        <v>2</v>
      </c>
    </row>
    <row r="51" spans="2:4">
      <c r="B51" t="s">
        <v>105</v>
      </c>
      <c r="D51" t="n">
        <v>0</v>
      </c>
    </row>
    <row r="52" spans="2:4">
      <c r="B52" t="s">
        <v>106</v>
      </c>
      <c r="D52" t="n">
        <v>0</v>
      </c>
    </row>
    <row r="53" spans="2:4">
      <c r="B53" t="s">
        <v>107</v>
      </c>
      <c r="D53" t="n">
        <v>0</v>
      </c>
    </row>
    <row r="54" spans="2:4">
      <c r="B54" t="s">
        <v>108</v>
      </c>
      <c r="D54" t="n">
        <v>0</v>
      </c>
    </row>
    <row r="55" spans="2:4">
      <c r="B55" t="s">
        <v>109</v>
      </c>
      <c r="D55" t="n">
        <v>0</v>
      </c>
    </row>
    <row r="56" spans="2:4">
      <c r="B56" t="s">
        <v>110</v>
      </c>
      <c r="D56" t="n">
        <v>1</v>
      </c>
    </row>
    <row r="57" spans="2:4">
      <c r="B57" t="s">
        <v>111</v>
      </c>
      <c r="D57" t="n">
        <v>1</v>
      </c>
    </row>
    <row r="58" spans="2:4">
      <c r="B58" t="s">
        <v>112</v>
      </c>
      <c r="D58" t="n">
        <v>3</v>
      </c>
    </row>
    <row r="59" spans="2:4">
      <c r="B59" t="s">
        <v>113</v>
      </c>
      <c r="D59" t="n">
        <v>0</v>
      </c>
    </row>
    <row r="60" spans="2:4">
      <c r="B60" t="s">
        <v>114</v>
      </c>
      <c r="D60" t="n">
        <v>0</v>
      </c>
    </row>
    <row r="61" spans="2:4">
      <c r="B61" t="s">
        <v>115</v>
      </c>
      <c r="D61" t="n">
        <v>2</v>
      </c>
    </row>
    <row r="62" spans="2:4">
      <c r="B62" t="s">
        <v>116</v>
      </c>
      <c r="D62" t="n">
        <v>2</v>
      </c>
    </row>
    <row r="63" spans="2:4">
      <c r="B63" t="s">
        <v>117</v>
      </c>
      <c r="D63" t="n">
        <v>0</v>
      </c>
    </row>
    <row r="64" spans="2:4">
      <c r="B64" t="s">
        <v>118</v>
      </c>
      <c r="D64" t="n">
        <v>0</v>
      </c>
    </row>
    <row r="65" spans="2:4">
      <c r="B65" t="s">
        <v>119</v>
      </c>
      <c r="D65" t="n">
        <v>3</v>
      </c>
    </row>
    <row r="66" spans="2:4">
      <c r="B66" t="s">
        <v>120</v>
      </c>
      <c r="D66" t="n">
        <v>3</v>
      </c>
    </row>
    <row r="67" spans="2:4">
      <c r="B67" s="11" t="s">
        <v>121</v>
      </c>
      <c r="D67" t="n">
        <v>0</v>
      </c>
    </row>
    <row r="68" spans="2:4">
      <c r="B68" t="s">
        <v>122</v>
      </c>
      <c r="D68" t="n">
        <v>2</v>
      </c>
    </row>
    <row r="69" spans="2:4">
      <c r="B69" t="s">
        <v>123</v>
      </c>
      <c r="D69" t="n">
        <v>0</v>
      </c>
    </row>
    <row r="70" spans="2:4">
      <c r="B70" t="s">
        <v>124</v>
      </c>
      <c r="D70" t="n">
        <v>1</v>
      </c>
    </row>
    <row r="71" spans="2:4">
      <c r="B71" s="11" t="s">
        <v>125</v>
      </c>
      <c r="D71" t="n">
        <v>3</v>
      </c>
    </row>
    <row r="75" spans="2:6">
      <c r="B75" s="7" t="s">
        <v>71</v>
      </c>
      <c r="E75" s="14" t="str">
        <f>CONCATENATE(SUM(D7:D10,D15:D20,D25:D42,D47:D71),"/159")</f>
        <v>44/159</v>
      </c>
      <c r="F75" s="15">
        <f>SUM(D7:D10,D15:D20,D25:D42,D47:D71)/159</f>
        <v>0.276729559748428011</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sheetPr>
    <outlinePr summaryRight="0" summaryBelow="0"/>
  </sheetPr>
  <dimension ref="B3:F75"/>
  <sheetViews>
    <sheetView view="normal" topLeftCell="A26" workbookViewId="0">
      <selection activeCell="B64" sqref="B64"/>
    </sheetView>
  </sheetViews>
  <sheetFormatPr baseColWidth="13" defaultColWidth="14.432432" defaultRowHeight="13.45"/>
  <sheetData>
    <row r="3" spans="2:2">
      <c r="B3" s="1" t="s">
        <v>126</v>
      </c>
    </row>
    <row r="5" spans="2:5">
      <c r="B5" s="2" t="s">
        <v>14</v>
      </c>
      <c r="D5" s="4" t="str">
        <f>CONCATENATE(SUM(D7:D10),"/12")</f>
        <v>5/12</v>
      </c>
      <c r="E5" s="6">
        <f>SUM(D7:D10)/12</f>
        <v>0.416666666666667052</v>
      </c>
    </row>
    <row r="7" spans="2:4">
      <c r="B7" t="s">
        <v>127</v>
      </c>
      <c r="D7" t="n">
        <v>3</v>
      </c>
    </row>
    <row r="8" spans="2:4">
      <c r="B8" t="s">
        <v>128</v>
      </c>
      <c r="D8" t="n">
        <v>1</v>
      </c>
    </row>
    <row r="9" spans="2:4">
      <c r="B9" t="s">
        <v>129</v>
      </c>
      <c r="D9" t="n">
        <v>1</v>
      </c>
    </row>
    <row r="10" spans="2:4">
      <c r="B10" t="s">
        <v>130</v>
      </c>
      <c r="D10" t="n">
        <v>0</v>
      </c>
    </row>
    <row r="13" spans="2:5">
      <c r="B13" s="2" t="s">
        <v>19</v>
      </c>
      <c r="D13" s="4" t="str">
        <f>CONCATENATE(SUM(D15:D20),"/18")</f>
        <v>4/18</v>
      </c>
      <c r="E13" s="6">
        <f>SUM(D15:D20)/18</f>
        <v>0.222222222222221966</v>
      </c>
    </row>
    <row r="15" spans="2:4">
      <c r="B15" t="s">
        <v>131</v>
      </c>
      <c r="D15" t="n">
        <v>0</v>
      </c>
    </row>
    <row r="16" spans="2:4">
      <c r="B16" t="s">
        <v>132</v>
      </c>
      <c r="D16" t="n">
        <v>0</v>
      </c>
    </row>
    <row r="17" spans="2:4">
      <c r="B17" t="s">
        <v>133</v>
      </c>
      <c r="D17" t="n">
        <v>2</v>
      </c>
    </row>
    <row r="18" spans="2:4">
      <c r="B18" t="s">
        <v>134</v>
      </c>
      <c r="D18" t="n">
        <v>0</v>
      </c>
    </row>
    <row r="19" spans="2:4">
      <c r="B19" t="s">
        <v>135</v>
      </c>
      <c r="D19" t="n">
        <v>1</v>
      </c>
    </row>
    <row r="20" spans="2:4">
      <c r="B20" t="s">
        <v>136</v>
      </c>
      <c r="D20" t="n">
        <v>1</v>
      </c>
    </row>
    <row r="23" spans="2:5">
      <c r="B23" s="2" t="s">
        <v>26</v>
      </c>
      <c r="D23" s="4" t="str">
        <f>CONCATENATE(SUM(D25:D42),"/54")</f>
        <v>10/54</v>
      </c>
      <c r="E23" s="10">
        <f>SUM(D25:D42)/54</f>
        <v>0.185185185185185013</v>
      </c>
    </row>
    <row r="25" spans="2:4">
      <c r="B25" t="s">
        <v>137</v>
      </c>
      <c r="D25" t="n">
        <v>0</v>
      </c>
    </row>
    <row r="26" spans="2:4">
      <c r="B26" t="s">
        <v>138</v>
      </c>
      <c r="D26" t="n">
        <v>2</v>
      </c>
    </row>
    <row r="27" spans="2:4">
      <c r="B27" t="s">
        <v>139</v>
      </c>
      <c r="D27" t="n">
        <v>0</v>
      </c>
    </row>
    <row r="28" spans="2:4">
      <c r="B28" t="s">
        <v>140</v>
      </c>
      <c r="D28" t="n">
        <v>0</v>
      </c>
    </row>
    <row r="29" spans="2:4">
      <c r="B29" t="s">
        <v>141</v>
      </c>
      <c r="D29" t="n">
        <v>1</v>
      </c>
    </row>
    <row r="30" spans="2:4">
      <c r="B30" t="s">
        <v>142</v>
      </c>
      <c r="D30" t="n">
        <v>2</v>
      </c>
    </row>
    <row r="31" spans="2:4">
      <c r="B31" t="s">
        <v>143</v>
      </c>
      <c r="D31" t="n">
        <v>1</v>
      </c>
    </row>
    <row r="32" spans="2:4">
      <c r="B32" t="s">
        <v>144</v>
      </c>
      <c r="D32" t="n">
        <v>1</v>
      </c>
    </row>
    <row r="33" spans="2:4">
      <c r="B33" t="s">
        <v>145</v>
      </c>
      <c r="D33" t="n">
        <v>0</v>
      </c>
    </row>
    <row r="34" spans="2:4">
      <c r="B34" t="s">
        <v>146</v>
      </c>
      <c r="D34" t="n">
        <v>0</v>
      </c>
    </row>
    <row r="35" spans="2:4">
      <c r="B35" t="s">
        <v>147</v>
      </c>
      <c r="D35" t="n">
        <v>1</v>
      </c>
    </row>
    <row r="36" spans="2:4">
      <c r="B36" t="s">
        <v>148</v>
      </c>
      <c r="D36" t="n">
        <v>0</v>
      </c>
    </row>
    <row r="37" spans="2:4">
      <c r="B37" t="s">
        <v>149</v>
      </c>
      <c r="D37" t="n">
        <v>0</v>
      </c>
    </row>
    <row r="38" spans="2:4">
      <c r="B38" t="s">
        <v>150</v>
      </c>
      <c r="D38" t="n">
        <v>1</v>
      </c>
    </row>
    <row r="39" spans="2:4">
      <c r="B39" t="s">
        <v>151</v>
      </c>
      <c r="D39" t="n">
        <v>0</v>
      </c>
    </row>
    <row r="40" spans="2:4">
      <c r="B40" t="s">
        <v>152</v>
      </c>
      <c r="D40" t="n">
        <v>0</v>
      </c>
    </row>
    <row r="41" spans="2:4">
      <c r="B41" t="s">
        <v>153</v>
      </c>
      <c r="D41" t="n">
        <v>1</v>
      </c>
    </row>
    <row r="42" spans="2:4">
      <c r="B42" t="s">
        <v>154</v>
      </c>
      <c r="D42" t="n">
        <v>0</v>
      </c>
    </row>
    <row r="45" spans="2:5">
      <c r="B45" s="2" t="s">
        <v>45</v>
      </c>
      <c r="D45" s="4" t="str">
        <f>CONCATENATE(SUM(D47:D71),"/75")</f>
        <v>24/75</v>
      </c>
      <c r="E45" s="10">
        <f>SUM(D47:D71)/75</f>
        <v>0.320000000000000018</v>
      </c>
    </row>
    <row r="47" spans="2:4">
      <c r="B47" t="s">
        <v>155</v>
      </c>
      <c r="D47" t="n">
        <v>0</v>
      </c>
    </row>
    <row r="48" spans="2:4">
      <c r="B48" t="s">
        <v>156</v>
      </c>
      <c r="D48" t="n">
        <v>0</v>
      </c>
    </row>
    <row r="49" spans="2:4">
      <c r="B49" t="s">
        <v>157</v>
      </c>
      <c r="D49" t="n">
        <v>0</v>
      </c>
    </row>
    <row r="50" spans="2:4">
      <c r="B50" t="s">
        <v>158</v>
      </c>
      <c r="D50" t="n">
        <v>2</v>
      </c>
    </row>
    <row r="51" spans="2:4">
      <c r="B51" t="s">
        <v>159</v>
      </c>
      <c r="D51" t="n">
        <v>1</v>
      </c>
    </row>
    <row r="52" spans="2:4">
      <c r="B52" t="s">
        <v>160</v>
      </c>
      <c r="D52" t="n">
        <v>0</v>
      </c>
    </row>
    <row r="53" spans="2:4">
      <c r="B53" t="s">
        <v>161</v>
      </c>
      <c r="D53" t="n">
        <v>3</v>
      </c>
    </row>
    <row r="54" spans="2:4">
      <c r="B54" t="s">
        <v>162</v>
      </c>
      <c r="D54" t="n">
        <v>0</v>
      </c>
    </row>
    <row r="55" spans="2:4">
      <c r="B55" t="s">
        <v>163</v>
      </c>
      <c r="D55" t="n">
        <v>0</v>
      </c>
    </row>
    <row r="56" spans="2:4">
      <c r="B56" t="s">
        <v>164</v>
      </c>
      <c r="D56" t="n">
        <v>1</v>
      </c>
    </row>
    <row r="57" spans="2:4">
      <c r="B57" t="s">
        <v>165</v>
      </c>
      <c r="D57" t="n">
        <v>0</v>
      </c>
    </row>
    <row r="58" spans="2:4">
      <c r="B58" t="s">
        <v>166</v>
      </c>
      <c r="D58" t="n">
        <v>2</v>
      </c>
    </row>
    <row r="59" spans="2:4">
      <c r="B59" t="s">
        <v>167</v>
      </c>
      <c r="D59" t="n">
        <v>2</v>
      </c>
    </row>
    <row r="60" spans="2:4">
      <c r="B60" t="s">
        <v>168</v>
      </c>
      <c r="D60" t="n">
        <v>1</v>
      </c>
    </row>
    <row r="61" spans="2:4">
      <c r="B61" t="s">
        <v>169</v>
      </c>
      <c r="D61" t="n">
        <v>1</v>
      </c>
    </row>
    <row r="62" spans="2:4">
      <c r="B62" t="s">
        <v>170</v>
      </c>
      <c r="D62" t="n">
        <v>0</v>
      </c>
    </row>
    <row r="63" spans="2:4">
      <c r="B63" t="s">
        <v>171</v>
      </c>
      <c r="D63" t="n">
        <v>1</v>
      </c>
    </row>
    <row r="64" spans="2:4">
      <c r="B64" t="s">
        <v>172</v>
      </c>
      <c r="D64" t="n">
        <v>0</v>
      </c>
    </row>
    <row r="65" spans="2:4">
      <c r="B65" t="s">
        <v>173</v>
      </c>
      <c r="D65" t="n">
        <v>2</v>
      </c>
    </row>
    <row r="66" spans="2:4">
      <c r="B66" t="s">
        <v>174</v>
      </c>
      <c r="D66" t="n">
        <v>3</v>
      </c>
    </row>
    <row r="67" spans="2:4">
      <c r="B67" s="11" t="s">
        <v>175</v>
      </c>
      <c r="D67" t="n">
        <v>0</v>
      </c>
    </row>
    <row r="68" spans="2:4">
      <c r="B68" t="s">
        <v>176</v>
      </c>
      <c r="D68" t="n">
        <v>3</v>
      </c>
    </row>
    <row r="69" spans="2:4">
      <c r="B69" t="s">
        <v>177</v>
      </c>
      <c r="D69" t="n">
        <v>0</v>
      </c>
    </row>
    <row r="70" spans="2:4">
      <c r="B70" t="s">
        <v>178</v>
      </c>
      <c r="D70" t="n">
        <v>0</v>
      </c>
    </row>
    <row r="71" spans="2:4">
      <c r="B71" s="11" t="s">
        <v>179</v>
      </c>
      <c r="D71" t="n">
        <v>2</v>
      </c>
    </row>
    <row r="75" spans="2:6">
      <c r="B75" s="7" t="s">
        <v>71</v>
      </c>
      <c r="E75" s="14" t="str">
        <f>CONCATENATE(SUM(D7:D10,D15:D20,D25:D42,D47:D71),"/159")</f>
        <v>43/159</v>
      </c>
      <c r="F75" s="15">
        <f>SUM(D7:D10,D15:D20,D25:D42,D47:D71)/159</f>
        <v>0.270440251572326984</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sheetPr>
    <outlinePr summaryRight="0" summaryBelow="0"/>
  </sheetPr>
  <dimension ref="B3:F75"/>
  <sheetViews>
    <sheetView view="normal" topLeftCell="A36" workbookViewId="0">
      <selection activeCell="B56" sqref="B56"/>
    </sheetView>
  </sheetViews>
  <sheetFormatPr baseColWidth="13" defaultColWidth="14.432432" defaultRowHeight="13.45"/>
  <sheetData>
    <row r="3" spans="2:2">
      <c r="B3" s="1" t="s">
        <v>180</v>
      </c>
    </row>
    <row r="5" spans="2:5">
      <c r="B5" s="2" t="s">
        <v>14</v>
      </c>
      <c r="D5" s="4" t="str">
        <f>CONCATENATE(SUM(D7:D10),"/12")</f>
        <v>5/12</v>
      </c>
      <c r="E5" s="6">
        <f>SUM(D7:D10)/12</f>
        <v>0.416666666666667052</v>
      </c>
    </row>
    <row r="7" spans="2:4">
      <c r="B7" t="s">
        <v>181</v>
      </c>
      <c r="D7" t="n">
        <v>0</v>
      </c>
    </row>
    <row r="8" spans="2:4">
      <c r="B8" t="s">
        <v>182</v>
      </c>
      <c r="D8" t="n">
        <v>0</v>
      </c>
    </row>
    <row r="9" spans="2:4">
      <c r="B9" t="s">
        <v>183</v>
      </c>
      <c r="D9" t="n">
        <v>3</v>
      </c>
    </row>
    <row r="10" spans="2:4">
      <c r="B10" t="s">
        <v>184</v>
      </c>
      <c r="D10" t="n">
        <v>2</v>
      </c>
    </row>
    <row r="13" spans="2:5">
      <c r="B13" s="2" t="s">
        <v>19</v>
      </c>
      <c r="D13" s="4" t="str">
        <f>CONCATENATE(SUM(D15:D20),"/18")</f>
        <v>6/18</v>
      </c>
      <c r="E13" s="6">
        <f>SUM(D15:D20)/18</f>
        <v>0.333333333333332993</v>
      </c>
    </row>
    <row r="15" spans="2:4">
      <c r="B15" t="s">
        <v>185</v>
      </c>
      <c r="D15" t="n">
        <v>1</v>
      </c>
    </row>
    <row r="16" spans="2:4">
      <c r="B16" t="s">
        <v>186</v>
      </c>
      <c r="D16" t="n">
        <v>0</v>
      </c>
    </row>
    <row r="17" spans="2:4">
      <c r="B17" t="s">
        <v>187</v>
      </c>
      <c r="D17" t="n">
        <v>1</v>
      </c>
    </row>
    <row r="18" spans="2:4">
      <c r="B18" t="s">
        <v>188</v>
      </c>
      <c r="D18" t="n">
        <v>0</v>
      </c>
    </row>
    <row r="19" spans="2:4">
      <c r="B19" t="s">
        <v>189</v>
      </c>
      <c r="D19" t="n">
        <v>1</v>
      </c>
    </row>
    <row r="20" spans="2:4">
      <c r="B20" t="s">
        <v>190</v>
      </c>
      <c r="D20" t="n">
        <v>3</v>
      </c>
    </row>
    <row r="23" spans="2:5">
      <c r="B23" s="2" t="s">
        <v>26</v>
      </c>
      <c r="D23" s="4" t="str">
        <f>CONCATENATE(SUM(D25:D42),"/54")</f>
        <v>20/54</v>
      </c>
      <c r="E23" s="10">
        <f>SUM(D25:D42)/54</f>
        <v>0.370370370370370017</v>
      </c>
    </row>
    <row r="25" spans="2:4">
      <c r="B25" t="s">
        <v>191</v>
      </c>
      <c r="D25" t="n">
        <v>0</v>
      </c>
    </row>
    <row r="26" spans="2:4">
      <c r="B26" t="s">
        <v>192</v>
      </c>
      <c r="D26" t="n">
        <v>2</v>
      </c>
    </row>
    <row r="27" spans="2:4">
      <c r="B27" t="s">
        <v>193</v>
      </c>
      <c r="D27" t="n">
        <v>1</v>
      </c>
    </row>
    <row r="28" spans="2:4">
      <c r="B28" t="s">
        <v>194</v>
      </c>
      <c r="D28" t="n">
        <v>1</v>
      </c>
    </row>
    <row r="29" spans="2:4">
      <c r="B29" t="s">
        <v>195</v>
      </c>
      <c r="D29" t="n">
        <v>0</v>
      </c>
    </row>
    <row r="30" spans="2:4">
      <c r="B30" t="s">
        <v>196</v>
      </c>
      <c r="D30" t="n">
        <v>2</v>
      </c>
    </row>
    <row r="31" spans="2:4">
      <c r="B31" t="s">
        <v>197</v>
      </c>
      <c r="D31" t="n">
        <v>2</v>
      </c>
    </row>
    <row r="32" spans="2:4">
      <c r="B32" t="s">
        <v>198</v>
      </c>
      <c r="D32" t="n">
        <v>1</v>
      </c>
    </row>
    <row r="33" spans="2:4">
      <c r="B33" t="s">
        <v>199</v>
      </c>
      <c r="D33" t="n">
        <v>0</v>
      </c>
    </row>
    <row r="34" spans="2:4">
      <c r="B34" t="s">
        <v>200</v>
      </c>
      <c r="D34" t="n">
        <v>0</v>
      </c>
    </row>
    <row r="35" spans="2:4">
      <c r="B35" t="s">
        <v>201</v>
      </c>
      <c r="D35" t="n">
        <v>2</v>
      </c>
    </row>
    <row r="36" spans="2:4">
      <c r="B36" t="s">
        <v>202</v>
      </c>
      <c r="D36" t="n">
        <v>1</v>
      </c>
    </row>
    <row r="37" spans="2:4">
      <c r="B37" t="s">
        <v>203</v>
      </c>
      <c r="D37" t="n">
        <v>3</v>
      </c>
    </row>
    <row r="38" spans="2:4">
      <c r="B38" t="s">
        <v>204</v>
      </c>
      <c r="D38" t="n">
        <v>1</v>
      </c>
    </row>
    <row r="39" spans="2:4">
      <c r="B39" t="s">
        <v>205</v>
      </c>
      <c r="D39" t="n">
        <v>1</v>
      </c>
    </row>
    <row r="40" spans="2:4">
      <c r="B40" t="s">
        <v>206</v>
      </c>
      <c r="D40" t="n">
        <v>3</v>
      </c>
    </row>
    <row r="41" spans="2:4">
      <c r="B41" t="s">
        <v>207</v>
      </c>
      <c r="D41" t="n">
        <v>0</v>
      </c>
    </row>
    <row r="42" spans="2:4">
      <c r="B42" t="s">
        <v>208</v>
      </c>
      <c r="D42" t="n">
        <v>0</v>
      </c>
    </row>
    <row r="45" spans="2:5">
      <c r="B45" s="2" t="s">
        <v>45</v>
      </c>
      <c r="D45" s="4" t="str">
        <f>CONCATENATE(SUM(D47:D71),"/75")</f>
        <v>33/75</v>
      </c>
      <c r="E45" s="10">
        <f>SUM(D47:D71)/75</f>
        <v>0.440000000000000036</v>
      </c>
    </row>
    <row r="47" spans="2:4">
      <c r="B47" t="s">
        <v>209</v>
      </c>
      <c r="D47" t="n">
        <v>1</v>
      </c>
    </row>
    <row r="48" spans="2:4">
      <c r="B48" t="s">
        <v>210</v>
      </c>
      <c r="D48" t="n">
        <v>3</v>
      </c>
    </row>
    <row r="49" spans="2:4">
      <c r="B49" t="s">
        <v>211</v>
      </c>
      <c r="D49" t="n">
        <v>1</v>
      </c>
    </row>
    <row r="50" spans="2:4">
      <c r="B50" t="s">
        <v>212</v>
      </c>
      <c r="D50" t="n">
        <v>3</v>
      </c>
    </row>
    <row r="51" spans="2:4">
      <c r="B51" t="s">
        <v>213</v>
      </c>
      <c r="D51" t="n">
        <v>0</v>
      </c>
    </row>
    <row r="52" spans="2:4">
      <c r="B52" t="s">
        <v>214</v>
      </c>
      <c r="D52" t="n">
        <v>2</v>
      </c>
    </row>
    <row r="53" spans="2:4">
      <c r="B53" t="s">
        <v>215</v>
      </c>
      <c r="D53" t="n">
        <v>0</v>
      </c>
    </row>
    <row r="54" spans="2:4">
      <c r="B54" t="s">
        <v>216</v>
      </c>
      <c r="D54" t="n">
        <v>3</v>
      </c>
    </row>
    <row r="55" spans="2:4">
      <c r="B55" t="s">
        <v>217</v>
      </c>
      <c r="D55" t="n">
        <v>1</v>
      </c>
    </row>
    <row r="56" spans="2:4">
      <c r="B56" t="s">
        <v>218</v>
      </c>
      <c r="D56" t="n">
        <v>3</v>
      </c>
    </row>
    <row r="57" spans="2:4">
      <c r="B57" t="s">
        <v>219</v>
      </c>
      <c r="D57" t="n">
        <v>2</v>
      </c>
    </row>
    <row r="58" spans="2:4">
      <c r="B58" t="s">
        <v>220</v>
      </c>
      <c r="D58" t="n">
        <v>0</v>
      </c>
    </row>
    <row r="59" spans="2:4">
      <c r="B59" t="s">
        <v>221</v>
      </c>
      <c r="D59" t="n">
        <v>2</v>
      </c>
    </row>
    <row r="60" spans="2:4">
      <c r="B60" t="s">
        <v>222</v>
      </c>
      <c r="D60" t="n">
        <v>0</v>
      </c>
    </row>
    <row r="61" spans="2:4">
      <c r="B61" t="s">
        <v>223</v>
      </c>
      <c r="D61" t="n">
        <v>1</v>
      </c>
    </row>
    <row r="62" spans="2:4">
      <c r="B62" t="s">
        <v>224</v>
      </c>
      <c r="D62" t="n">
        <v>2</v>
      </c>
    </row>
    <row r="63" spans="2:4">
      <c r="B63" t="s">
        <v>225</v>
      </c>
      <c r="D63" t="n">
        <v>0</v>
      </c>
    </row>
    <row r="64" spans="2:4">
      <c r="B64" t="s">
        <v>226</v>
      </c>
      <c r="D64" t="n">
        <v>2</v>
      </c>
    </row>
    <row r="65" spans="2:4">
      <c r="B65" t="s">
        <v>227</v>
      </c>
      <c r="D65" t="n">
        <v>0</v>
      </c>
    </row>
    <row r="66" spans="2:4">
      <c r="B66" t="s">
        <v>228</v>
      </c>
      <c r="D66" t="n">
        <v>2</v>
      </c>
    </row>
    <row r="67" spans="2:4">
      <c r="B67" s="11" t="s">
        <v>229</v>
      </c>
      <c r="D67" t="n">
        <v>2</v>
      </c>
    </row>
    <row r="68" spans="2:4">
      <c r="B68" t="s">
        <v>230</v>
      </c>
      <c r="D68" t="n">
        <v>1</v>
      </c>
    </row>
    <row r="69" spans="2:4">
      <c r="B69" t="s">
        <v>231</v>
      </c>
      <c r="D69" t="n">
        <v>2</v>
      </c>
    </row>
    <row r="70" spans="2:4">
      <c r="B70" t="s">
        <v>232</v>
      </c>
      <c r="D70" t="n">
        <v>0</v>
      </c>
    </row>
    <row r="71" spans="2:4">
      <c r="B71" s="11" t="s">
        <v>233</v>
      </c>
      <c r="D71" t="n">
        <v>0</v>
      </c>
    </row>
    <row r="75" spans="2:6">
      <c r="B75" s="7" t="s">
        <v>71</v>
      </c>
      <c r="E75" s="14" t="str">
        <f>CONCATENATE(SUM(D7:D10,D15:D20,D25:D42,D47:D71),"/159")</f>
        <v>64/159</v>
      </c>
      <c r="F75" s="15">
        <f>SUM(D7:D10,D15:D20,D25:D42,D47:D71)/159</f>
        <v>0.402515723270439985</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sheetPr>
    <outlinePr summaryRight="0" summaryBelow="0"/>
  </sheetPr>
  <dimension ref="B3:F75"/>
  <sheetViews>
    <sheetView view="normal" topLeftCell="A34" workbookViewId="0">
      <selection activeCell="B63" sqref="B63"/>
    </sheetView>
  </sheetViews>
  <sheetFormatPr baseColWidth="13" defaultColWidth="14.432432" defaultRowHeight="13.45"/>
  <sheetData>
    <row r="3" spans="2:2">
      <c r="B3" s="1" t="s">
        <v>234</v>
      </c>
    </row>
    <row r="5" spans="2:5">
      <c r="B5" s="2" t="s">
        <v>14</v>
      </c>
      <c r="D5" s="4" t="str">
        <f>CONCATENATE(SUM(D7:D10),"/12")</f>
        <v>2/12</v>
      </c>
      <c r="E5" s="6">
        <f>SUM(D7:D10)/12</f>
        <v>0.16666666666666698</v>
      </c>
    </row>
    <row r="7" spans="2:4">
      <c r="B7" t="s">
        <v>235</v>
      </c>
      <c r="D7" t="n">
        <v>0</v>
      </c>
    </row>
    <row r="8" spans="2:4">
      <c r="B8" t="s">
        <v>236</v>
      </c>
      <c r="D8" t="n">
        <v>0</v>
      </c>
    </row>
    <row r="9" spans="2:4">
      <c r="B9" t="s">
        <v>237</v>
      </c>
      <c r="D9" t="n">
        <v>2</v>
      </c>
    </row>
    <row r="10" spans="2:4">
      <c r="B10" t="s">
        <v>238</v>
      </c>
      <c r="D10" t="n">
        <v>0</v>
      </c>
    </row>
    <row r="13" spans="2:5">
      <c r="B13" s="2" t="s">
        <v>19</v>
      </c>
      <c r="D13" s="4" t="str">
        <f>CONCATENATE(SUM(D15:D20),"/18")</f>
        <v>2/18</v>
      </c>
      <c r="E13" s="6">
        <f>SUM(D15:D20)/18</f>
        <v>0.111111111111110983</v>
      </c>
    </row>
    <row r="15" spans="2:4">
      <c r="B15" t="s">
        <v>239</v>
      </c>
      <c r="D15" t="n">
        <v>0</v>
      </c>
    </row>
    <row r="16" spans="2:4">
      <c r="B16" t="s">
        <v>240</v>
      </c>
      <c r="D16" t="n">
        <v>1</v>
      </c>
    </row>
    <row r="17" spans="2:4">
      <c r="B17" t="s">
        <v>241</v>
      </c>
      <c r="D17" t="n">
        <v>0</v>
      </c>
    </row>
    <row r="18" spans="2:4">
      <c r="B18" t="s">
        <v>242</v>
      </c>
      <c r="D18" t="n">
        <v>0</v>
      </c>
    </row>
    <row r="19" spans="2:4">
      <c r="B19" t="s">
        <v>243</v>
      </c>
      <c r="D19" t="n">
        <v>1</v>
      </c>
    </row>
    <row r="20" spans="2:4">
      <c r="B20" t="s">
        <v>244</v>
      </c>
      <c r="D20" t="n">
        <v>0</v>
      </c>
    </row>
    <row r="23" spans="2:5">
      <c r="B23" s="2" t="s">
        <v>26</v>
      </c>
      <c r="D23" s="4" t="str">
        <f>CONCATENATE(SUM(D25:D42),"/54")</f>
        <v>10/54</v>
      </c>
      <c r="E23" s="10">
        <f>SUM(D25:D42)/54</f>
        <v>0.185185185185185013</v>
      </c>
    </row>
    <row r="25" spans="2:4">
      <c r="B25" t="s">
        <v>245</v>
      </c>
      <c r="D25" t="n">
        <v>2</v>
      </c>
    </row>
    <row r="26" spans="2:4">
      <c r="B26" t="s">
        <v>246</v>
      </c>
      <c r="D26" t="n">
        <v>0</v>
      </c>
    </row>
    <row r="27" spans="2:4">
      <c r="B27" t="s">
        <v>247</v>
      </c>
      <c r="D27" t="n">
        <v>0</v>
      </c>
    </row>
    <row r="28" spans="2:4">
      <c r="B28" t="s">
        <v>248</v>
      </c>
      <c r="D28" t="n">
        <v>0</v>
      </c>
    </row>
    <row r="29" spans="2:4">
      <c r="B29" t="s">
        <v>249</v>
      </c>
      <c r="D29" t="n">
        <v>1</v>
      </c>
    </row>
    <row r="30" spans="2:4">
      <c r="B30" t="s">
        <v>250</v>
      </c>
      <c r="D30" t="n">
        <v>2</v>
      </c>
    </row>
    <row r="31" spans="2:4">
      <c r="B31" t="s">
        <v>251</v>
      </c>
      <c r="D31" t="n">
        <v>0</v>
      </c>
    </row>
    <row r="32" spans="2:4">
      <c r="B32" t="s">
        <v>252</v>
      </c>
      <c r="D32" t="n">
        <v>2</v>
      </c>
    </row>
    <row r="33" spans="2:4">
      <c r="B33" t="s">
        <v>253</v>
      </c>
      <c r="D33" t="n">
        <v>0</v>
      </c>
    </row>
    <row r="34" spans="2:4">
      <c r="B34" t="s">
        <v>254</v>
      </c>
      <c r="D34" t="n">
        <v>0</v>
      </c>
    </row>
    <row r="35" spans="2:4">
      <c r="B35" t="s">
        <v>255</v>
      </c>
      <c r="D35" t="n">
        <v>0</v>
      </c>
    </row>
    <row r="36" spans="2:4">
      <c r="B36" t="s">
        <v>256</v>
      </c>
      <c r="D36" t="n">
        <v>0</v>
      </c>
    </row>
    <row r="37" spans="2:4">
      <c r="B37" t="s">
        <v>257</v>
      </c>
      <c r="D37" t="n">
        <v>3</v>
      </c>
    </row>
    <row r="38" spans="2:4">
      <c r="B38" t="s">
        <v>258</v>
      </c>
      <c r="D38" t="n">
        <v>0</v>
      </c>
    </row>
    <row r="39" spans="2:4">
      <c r="B39" t="s">
        <v>259</v>
      </c>
      <c r="D39" t="n">
        <v>0</v>
      </c>
    </row>
    <row r="40" spans="2:4">
      <c r="B40" t="s">
        <v>260</v>
      </c>
      <c r="D40" t="n">
        <v>0</v>
      </c>
    </row>
    <row r="41" spans="2:4">
      <c r="B41" t="s">
        <v>261</v>
      </c>
      <c r="D41" t="n">
        <v>0</v>
      </c>
    </row>
    <row r="42" spans="2:4">
      <c r="B42" t="s">
        <v>262</v>
      </c>
      <c r="D42" t="n">
        <v>0</v>
      </c>
    </row>
    <row r="45" spans="2:5">
      <c r="B45" s="2" t="s">
        <v>45</v>
      </c>
      <c r="D45" s="4" t="str">
        <f>CONCATENATE(SUM(D47:D71),"/75")</f>
        <v>26/75</v>
      </c>
      <c r="E45" s="10">
        <f>SUM(D47:D71)/75</f>
        <v>0.346666666666667034</v>
      </c>
    </row>
    <row r="47" spans="2:4">
      <c r="B47" t="s">
        <v>263</v>
      </c>
      <c r="D47" t="n">
        <v>0</v>
      </c>
    </row>
    <row r="48" spans="2:4">
      <c r="B48" t="s">
        <v>264</v>
      </c>
      <c r="D48" t="n">
        <v>3</v>
      </c>
    </row>
    <row r="49" spans="2:4">
      <c r="B49" t="s">
        <v>265</v>
      </c>
      <c r="D49" t="n">
        <v>0</v>
      </c>
    </row>
    <row r="50" spans="2:4">
      <c r="B50" t="s">
        <v>266</v>
      </c>
      <c r="D50" t="n">
        <v>3</v>
      </c>
    </row>
    <row r="51" spans="2:4">
      <c r="B51" t="s">
        <v>267</v>
      </c>
      <c r="D51" t="n">
        <v>0</v>
      </c>
    </row>
    <row r="52" spans="2:4">
      <c r="B52" t="s">
        <v>268</v>
      </c>
      <c r="D52" t="n">
        <v>1</v>
      </c>
    </row>
    <row r="53" spans="2:4">
      <c r="B53" t="s">
        <v>269</v>
      </c>
      <c r="D53" t="n">
        <v>1</v>
      </c>
    </row>
    <row r="54" spans="2:4">
      <c r="B54" t="s">
        <v>270</v>
      </c>
      <c r="D54" t="n">
        <v>2</v>
      </c>
    </row>
    <row r="55" spans="2:4">
      <c r="B55" t="s">
        <v>271</v>
      </c>
      <c r="D55" t="n">
        <v>0</v>
      </c>
    </row>
    <row r="56" spans="2:4">
      <c r="B56" t="s">
        <v>272</v>
      </c>
      <c r="D56" t="n">
        <v>0</v>
      </c>
    </row>
    <row r="57" spans="2:4">
      <c r="B57" t="s">
        <v>273</v>
      </c>
      <c r="D57" t="n">
        <v>3</v>
      </c>
    </row>
    <row r="58" spans="2:4">
      <c r="B58" t="s">
        <v>274</v>
      </c>
      <c r="D58" t="n">
        <v>0</v>
      </c>
    </row>
    <row r="59" spans="2:4">
      <c r="B59" t="s">
        <v>275</v>
      </c>
      <c r="D59" t="n">
        <v>2</v>
      </c>
    </row>
    <row r="60" spans="2:4">
      <c r="B60" t="s">
        <v>276</v>
      </c>
      <c r="D60" t="n">
        <v>2</v>
      </c>
    </row>
    <row r="61" spans="2:4">
      <c r="B61" t="s">
        <v>277</v>
      </c>
      <c r="D61" t="n">
        <v>0</v>
      </c>
    </row>
    <row r="62" spans="2:4">
      <c r="B62" t="s">
        <v>278</v>
      </c>
      <c r="D62" t="n">
        <v>1</v>
      </c>
    </row>
    <row r="63" spans="2:4">
      <c r="B63" t="s">
        <v>279</v>
      </c>
      <c r="D63" t="n">
        <v>3</v>
      </c>
    </row>
    <row r="64" spans="2:4">
      <c r="B64" t="s">
        <v>280</v>
      </c>
      <c r="D64" t="n">
        <v>1</v>
      </c>
    </row>
    <row r="65" spans="2:4">
      <c r="B65" t="s">
        <v>281</v>
      </c>
      <c r="D65" t="n">
        <v>2</v>
      </c>
    </row>
    <row r="66" spans="2:4">
      <c r="B66" t="s">
        <v>282</v>
      </c>
      <c r="D66" t="n">
        <v>1</v>
      </c>
    </row>
    <row r="67" spans="2:4">
      <c r="B67" s="11" t="s">
        <v>283</v>
      </c>
      <c r="D67" t="n">
        <v>1</v>
      </c>
    </row>
    <row r="68" spans="2:4">
      <c r="B68" t="s">
        <v>284</v>
      </c>
      <c r="D68" t="n">
        <v>0</v>
      </c>
    </row>
    <row r="69" spans="2:4">
      <c r="B69" t="s">
        <v>285</v>
      </c>
      <c r="D69" t="n">
        <v>0</v>
      </c>
    </row>
    <row r="70" spans="2:4">
      <c r="B70" t="s">
        <v>286</v>
      </c>
      <c r="D70" t="n">
        <v>0</v>
      </c>
    </row>
    <row r="71" spans="2:4">
      <c r="B71" s="11" t="s">
        <v>287</v>
      </c>
      <c r="D71" t="n">
        <v>0</v>
      </c>
    </row>
    <row r="75" spans="2:6">
      <c r="B75" s="7" t="s">
        <v>71</v>
      </c>
      <c r="E75" s="14" t="str">
        <f>CONCATENATE(SUM(D7:D10,D15:D20,D25:D42,D47:D71),"/159")</f>
        <v>40/159</v>
      </c>
      <c r="F75" s="15">
        <f>SUM(D7:D10,D15:D20,D25:D42,D47:D71)/159</f>
        <v>0.251572327044025013</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sheetPr>
    <outlinePr summaryRight="0" summaryBelow="0"/>
  </sheetPr>
  <dimension ref="B3:F75"/>
  <sheetViews>
    <sheetView view="normal" topLeftCell="A28" workbookViewId="0">
      <selection activeCell="B41" sqref="B41"/>
    </sheetView>
  </sheetViews>
  <sheetFormatPr baseColWidth="13" defaultColWidth="14.432432" defaultRowHeight="13.45"/>
  <sheetData>
    <row r="3" spans="2:2">
      <c r="B3" s="1" t="s">
        <v>288</v>
      </c>
    </row>
    <row r="5" spans="2:5">
      <c r="B5" s="2" t="s">
        <v>14</v>
      </c>
      <c r="D5" s="4" t="str">
        <f>CONCATENATE(SUM(D7:D10),"/12")</f>
        <v>3/12</v>
      </c>
      <c r="E5" s="6">
        <f>SUM(D7:D10)/12</f>
        <v>0.25</v>
      </c>
    </row>
    <row r="7" spans="2:4">
      <c r="B7" t="s">
        <v>289</v>
      </c>
      <c r="D7" t="n">
        <v>2</v>
      </c>
    </row>
    <row r="8" spans="2:4">
      <c r="B8" t="s">
        <v>290</v>
      </c>
      <c r="D8" t="n">
        <v>1</v>
      </c>
    </row>
    <row r="9" spans="2:4">
      <c r="B9" t="s">
        <v>291</v>
      </c>
      <c r="D9" t="n">
        <v>0</v>
      </c>
    </row>
    <row r="10" spans="2:4">
      <c r="B10" t="s">
        <v>292</v>
      </c>
      <c r="D10" t="n">
        <v>0</v>
      </c>
    </row>
    <row r="13" spans="2:5">
      <c r="B13" s="2" t="s">
        <v>19</v>
      </c>
      <c r="D13" s="4" t="str">
        <f>CONCATENATE(SUM(D15:D20),"/18")</f>
        <v>4/18</v>
      </c>
      <c r="E13" s="6">
        <f>SUM(D15:D20)/18</f>
        <v>0.222222222222221966</v>
      </c>
    </row>
    <row r="15" spans="2:4">
      <c r="B15" t="s">
        <v>293</v>
      </c>
      <c r="D15" t="n">
        <v>2</v>
      </c>
    </row>
    <row r="16" spans="2:4">
      <c r="B16" t="s">
        <v>294</v>
      </c>
      <c r="D16" t="n">
        <v>0</v>
      </c>
    </row>
    <row r="17" spans="2:4">
      <c r="B17" t="s">
        <v>295</v>
      </c>
      <c r="D17" t="n">
        <v>0</v>
      </c>
    </row>
    <row r="18" spans="2:4">
      <c r="B18" t="s">
        <v>296</v>
      </c>
      <c r="D18" t="n">
        <v>0</v>
      </c>
    </row>
    <row r="19" spans="2:4">
      <c r="B19" t="s">
        <v>297</v>
      </c>
      <c r="D19" t="n">
        <v>2</v>
      </c>
    </row>
    <row r="20" spans="2:4">
      <c r="B20" t="s">
        <v>298</v>
      </c>
      <c r="D20" t="n">
        <v>0</v>
      </c>
    </row>
    <row r="23" spans="2:5">
      <c r="B23" s="2" t="s">
        <v>26</v>
      </c>
      <c r="D23" s="4" t="str">
        <f>CONCATENATE(SUM(D25:D42),"/54")</f>
        <v>9/54</v>
      </c>
      <c r="E23" s="10">
        <f>SUM(D25:D42)/54</f>
        <v>0.16666666666666698</v>
      </c>
    </row>
    <row r="25" spans="2:4">
      <c r="B25" t="s">
        <v>299</v>
      </c>
      <c r="D25" t="n">
        <v>0</v>
      </c>
    </row>
    <row r="26" spans="2:4">
      <c r="B26" t="s">
        <v>300</v>
      </c>
      <c r="D26" t="n">
        <v>0</v>
      </c>
    </row>
    <row r="27" spans="2:4">
      <c r="B27" t="s">
        <v>301</v>
      </c>
      <c r="D27" t="n">
        <v>0</v>
      </c>
    </row>
    <row r="28" spans="2:4">
      <c r="B28" t="s">
        <v>302</v>
      </c>
      <c r="D28" t="n">
        <v>2</v>
      </c>
    </row>
    <row r="29" spans="2:4">
      <c r="B29" t="s">
        <v>303</v>
      </c>
      <c r="D29" t="n">
        <v>0</v>
      </c>
    </row>
    <row r="30" spans="2:4">
      <c r="B30" t="s">
        <v>304</v>
      </c>
      <c r="D30" t="n">
        <v>3</v>
      </c>
    </row>
    <row r="31" spans="2:4">
      <c r="B31" t="s">
        <v>305</v>
      </c>
      <c r="D31" t="n">
        <v>0</v>
      </c>
    </row>
    <row r="32" spans="2:4">
      <c r="B32" t="s">
        <v>306</v>
      </c>
      <c r="D32" t="n">
        <v>0</v>
      </c>
    </row>
    <row r="33" spans="2:4">
      <c r="B33" t="s">
        <v>307</v>
      </c>
      <c r="D33" t="n">
        <v>0</v>
      </c>
    </row>
    <row r="34" spans="2:4">
      <c r="B34" t="s">
        <v>308</v>
      </c>
      <c r="D34" t="n">
        <v>0</v>
      </c>
    </row>
    <row r="35" spans="2:4">
      <c r="B35" t="s">
        <v>309</v>
      </c>
      <c r="D35" t="n">
        <v>0</v>
      </c>
    </row>
    <row r="36" spans="2:4">
      <c r="B36" t="s">
        <v>310</v>
      </c>
      <c r="D36" t="n">
        <v>0</v>
      </c>
    </row>
    <row r="37" spans="2:4">
      <c r="B37" t="s">
        <v>311</v>
      </c>
      <c r="D37" t="n">
        <v>0</v>
      </c>
    </row>
    <row r="38" spans="2:4">
      <c r="B38" t="s">
        <v>312</v>
      </c>
      <c r="D38" t="n">
        <v>0</v>
      </c>
    </row>
    <row r="39" spans="2:4">
      <c r="B39" t="s">
        <v>313</v>
      </c>
      <c r="D39" t="n">
        <v>3</v>
      </c>
    </row>
    <row r="40" spans="2:4">
      <c r="B40" t="s">
        <v>314</v>
      </c>
      <c r="D40" t="n">
        <v>0</v>
      </c>
    </row>
    <row r="41" spans="2:4">
      <c r="B41" t="s">
        <v>315</v>
      </c>
      <c r="D41" t="n">
        <v>0</v>
      </c>
    </row>
    <row r="42" spans="2:4">
      <c r="B42" t="s">
        <v>316</v>
      </c>
      <c r="D42" t="n">
        <v>1</v>
      </c>
    </row>
    <row r="45" spans="2:5">
      <c r="B45" s="2" t="s">
        <v>45</v>
      </c>
      <c r="D45" s="4" t="str">
        <f>CONCATENATE(SUM(D47:D71),"/75")</f>
        <v>26/75</v>
      </c>
      <c r="E45" s="10">
        <f>SUM(D47:D71)/75</f>
        <v>0.346666666666667034</v>
      </c>
    </row>
    <row r="47" spans="2:4">
      <c r="B47" t="s">
        <v>317</v>
      </c>
      <c r="D47" t="n">
        <v>0</v>
      </c>
    </row>
    <row r="48" spans="2:4">
      <c r="B48" t="s">
        <v>318</v>
      </c>
      <c r="D48" t="n">
        <v>2</v>
      </c>
    </row>
    <row r="49" spans="2:4">
      <c r="B49" t="s">
        <v>319</v>
      </c>
      <c r="D49" t="n">
        <v>1</v>
      </c>
    </row>
    <row r="50" spans="2:4">
      <c r="B50" t="s">
        <v>320</v>
      </c>
      <c r="D50" t="n">
        <v>3</v>
      </c>
    </row>
    <row r="51" spans="2:4">
      <c r="B51" t="s">
        <v>321</v>
      </c>
      <c r="D51" t="n">
        <v>0</v>
      </c>
    </row>
    <row r="52" spans="2:4">
      <c r="B52" t="s">
        <v>322</v>
      </c>
      <c r="D52" t="n">
        <v>1</v>
      </c>
    </row>
    <row r="53" spans="2:4">
      <c r="B53" t="s">
        <v>323</v>
      </c>
      <c r="D53" t="n">
        <v>0</v>
      </c>
    </row>
    <row r="54" spans="2:4">
      <c r="B54" t="s">
        <v>324</v>
      </c>
      <c r="D54" t="n">
        <v>2</v>
      </c>
    </row>
    <row r="55" spans="2:4">
      <c r="B55" t="s">
        <v>325</v>
      </c>
      <c r="D55" t="n">
        <v>0</v>
      </c>
    </row>
    <row r="56" spans="2:4">
      <c r="B56" t="s">
        <v>326</v>
      </c>
      <c r="D56" t="n">
        <v>3</v>
      </c>
    </row>
    <row r="57" spans="2:4">
      <c r="B57" t="s">
        <v>327</v>
      </c>
      <c r="D57" t="n">
        <v>2</v>
      </c>
    </row>
    <row r="58" spans="2:4">
      <c r="B58" t="s">
        <v>328</v>
      </c>
      <c r="D58" t="n">
        <v>3</v>
      </c>
    </row>
    <row r="59" spans="2:4">
      <c r="B59" t="s">
        <v>329</v>
      </c>
      <c r="D59" t="n">
        <v>0</v>
      </c>
    </row>
    <row r="60" spans="2:4">
      <c r="B60" t="s">
        <v>330</v>
      </c>
      <c r="D60" t="n">
        <v>0</v>
      </c>
    </row>
    <row r="61" spans="2:4">
      <c r="B61" t="s">
        <v>331</v>
      </c>
      <c r="D61" t="n">
        <v>0</v>
      </c>
    </row>
    <row r="62" spans="2:4">
      <c r="B62" t="s">
        <v>332</v>
      </c>
      <c r="D62" t="n">
        <v>0</v>
      </c>
    </row>
    <row r="63" spans="2:4">
      <c r="B63" t="s">
        <v>333</v>
      </c>
      <c r="D63" t="n">
        <v>2</v>
      </c>
    </row>
    <row r="64" spans="2:4">
      <c r="B64" t="s">
        <v>334</v>
      </c>
      <c r="D64" t="n">
        <v>0</v>
      </c>
    </row>
    <row r="65" spans="2:4">
      <c r="B65" t="s">
        <v>335</v>
      </c>
      <c r="D65" t="n">
        <v>0</v>
      </c>
    </row>
    <row r="66" spans="2:4">
      <c r="B66" t="s">
        <v>336</v>
      </c>
      <c r="D66" t="n">
        <v>1</v>
      </c>
    </row>
    <row r="67" spans="2:4">
      <c r="B67" s="11" t="s">
        <v>337</v>
      </c>
      <c r="D67" t="n">
        <v>0</v>
      </c>
    </row>
    <row r="68" spans="2:4">
      <c r="B68" t="s">
        <v>338</v>
      </c>
      <c r="D68" t="n">
        <v>0</v>
      </c>
    </row>
    <row r="69" spans="2:4">
      <c r="B69" t="s">
        <v>339</v>
      </c>
      <c r="D69" t="n">
        <v>2</v>
      </c>
    </row>
    <row r="70" spans="2:4">
      <c r="B70" t="s">
        <v>340</v>
      </c>
      <c r="D70" t="n">
        <v>2</v>
      </c>
    </row>
    <row r="71" spans="2:4">
      <c r="B71" s="11" t="s">
        <v>341</v>
      </c>
      <c r="D71" t="n">
        <v>2</v>
      </c>
    </row>
    <row r="75" spans="2:6">
      <c r="B75" s="7" t="s">
        <v>71</v>
      </c>
      <c r="E75" s="14" t="str">
        <f>CONCATENATE(SUM(D7:D10,D15:D20,D25:D42,D47:D71),"/159")</f>
        <v>42/159</v>
      </c>
      <c r="F75" s="15">
        <f>SUM(D7:D10,D15:D20,D25:D42,D47:D71)/159</f>
        <v>0.264150943396226001</v>
      </c>
    </row>
  </sheetData>
  <printOptions>
    <extLst>
      <ext uri="smNativeData">
        <pm:pageFlags xmlns:pm="smNativeData" id="1584670049"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4670049" l="56" r="56" t="56" b="56" borderId="0" fillId="0" vertical="0"/>
        <pm:footer xmlns:pm="smNativeData" id="1584670049" l="56" r="56" t="56" b="56" borderId="0" fillId="0" vertical="2"/>
        <pm:paperBin xmlns:pm="smNativeData" id="1584670049" Id="0" type="0" value="0"/>
        <pm:paperBin xmlns:pm="smNativeData" id="1584670049" Id="1" type="0" value="0"/>
      </ext>
    </extLst>
  </headerFooter>
  <extLst>
    <ext uri="smNativeData">
      <pm:sheetPrefs xmlns:pm="smNativeData" day="15846700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russc_000</cp:lastModifiedBy>
  <cp:revision>0</cp:revision>
  <dcterms:created xsi:type="dcterms:W3CDTF">2020-03-19T22:06:50Z</dcterms:created>
  <dcterms:modified xsi:type="dcterms:W3CDTF">2020-03-20T02:07:29Z</dcterms:modified>
</cp:coreProperties>
</file>