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51994\Documents\Usuario\Documents\Yo\Profesional\Investigación sobre élites estatales\"/>
    </mc:Choice>
  </mc:AlternateContent>
  <bookViews>
    <workbookView xWindow="0" yWindow="0" windowWidth="19200" windowHeight="6470" tabRatio="598" activeTab="5"/>
  </bookViews>
  <sheets>
    <sheet name="INFOGOB" sheetId="2" r:id="rId1"/>
    <sheet name="Variables" sheetId="5" r:id="rId2"/>
    <sheet name="Vacancia" sheetId="6" r:id="rId3"/>
    <sheet name="Octógonos" sheetId="7" r:id="rId4"/>
    <sheet name="Grupos Parlamentarios" sheetId="10" r:id="rId5"/>
    <sheet name="Comisiones" sheetId="8" r:id="rId6"/>
  </sheets>
  <definedNames>
    <definedName name="_xlnm._FilterDatabase" localSheetId="5" hidden="1">Comisiones!$A$1:$E$137</definedName>
    <definedName name="_xlnm._FilterDatabase" localSheetId="4" hidden="1">'Grupos Parlamentarios'!$A$1:$E$131</definedName>
    <definedName name="_xlnm._FilterDatabase" localSheetId="0" hidden="1">INFOGOB!$A$1:$BC$131</definedName>
    <definedName name="_xlnm._FilterDatabase" localSheetId="2" hidden="1">Vacancia!$A$1:$E$131</definedName>
  </definedName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I10" i="2" l="1"/>
  <c r="BI11" i="2"/>
  <c r="BI9" i="2"/>
  <c r="BI8" i="2"/>
  <c r="BI7" i="2"/>
  <c r="BI6" i="2"/>
  <c r="BI5" i="2"/>
  <c r="BI4" i="2"/>
  <c r="BI3" i="2"/>
  <c r="BI2" i="2"/>
  <c r="BE6" i="2"/>
  <c r="BE5" i="2"/>
  <c r="BE4" i="2"/>
  <c r="BE3" i="2"/>
  <c r="BE2" i="2"/>
  <c r="BB112" i="2" a="1"/>
  <c r="BB112" i="2"/>
  <c r="BB117" i="2" a="1"/>
  <c r="BB117" i="2"/>
  <c r="BB3" i="2" a="1"/>
  <c r="BB3" i="2"/>
  <c r="BB128" i="2" a="1"/>
  <c r="BB128" i="2"/>
  <c r="BB77" i="2" a="1"/>
  <c r="BB77" i="2"/>
  <c r="BB88" i="2" a="1"/>
  <c r="BB88" i="2"/>
  <c r="BB96" i="2" a="1"/>
  <c r="BB96" i="2"/>
  <c r="BB104" i="2" a="1"/>
  <c r="BB104" i="2"/>
  <c r="BB13" i="2" a="1"/>
  <c r="BB13" i="2"/>
  <c r="BB16" i="2" a="1"/>
  <c r="BB16" i="2"/>
  <c r="BB21" i="2" a="1"/>
  <c r="BB21" i="2"/>
  <c r="BB24" i="2" a="1"/>
  <c r="BB24" i="2"/>
  <c r="BB29" i="2" a="1"/>
  <c r="BB29" i="2"/>
  <c r="BB32" i="2" a="1"/>
  <c r="BB32" i="2"/>
  <c r="BB37" i="2" a="1"/>
  <c r="BB37" i="2"/>
  <c r="BB40" i="2" a="1"/>
  <c r="BB40" i="2"/>
  <c r="BB45" i="2" a="1"/>
  <c r="BB45" i="2"/>
  <c r="BB48" i="2" a="1"/>
  <c r="BB48" i="2"/>
  <c r="BB53" i="2" a="1"/>
  <c r="BB53" i="2"/>
  <c r="BB56" i="2" a="1"/>
  <c r="BB56" i="2"/>
  <c r="BB61" i="2" a="1"/>
  <c r="BB61" i="2"/>
  <c r="BB64" i="2" a="1"/>
  <c r="BB64" i="2"/>
  <c r="BB69" i="2" a="1"/>
  <c r="BB69" i="2"/>
  <c r="BB72" i="2" a="1"/>
  <c r="BB72" i="2"/>
  <c r="BB80" i="2" a="1"/>
  <c r="BB80" i="2"/>
  <c r="BB85" i="2" a="1"/>
  <c r="BB85" i="2"/>
  <c r="BB93" i="2" a="1"/>
  <c r="BB93" i="2"/>
  <c r="BB101" i="2" a="1"/>
  <c r="BB101" i="2"/>
  <c r="BB125" i="2" a="1"/>
  <c r="BB125" i="2"/>
  <c r="BB120" i="2" a="1"/>
  <c r="BB120" i="2"/>
  <c r="BB109" i="2" a="1"/>
  <c r="BB109" i="2"/>
  <c r="BB130" i="2" a="1"/>
  <c r="BB130" i="2"/>
  <c r="BB127" i="2" a="1"/>
  <c r="BB127" i="2"/>
  <c r="BB122" i="2" a="1"/>
  <c r="BB122" i="2"/>
  <c r="BB119" i="2" a="1"/>
  <c r="BB119" i="2"/>
  <c r="BB114" i="2" a="1"/>
  <c r="BB114" i="2"/>
  <c r="BB111" i="2" a="1"/>
  <c r="BB111" i="2"/>
  <c r="BB106" i="2" a="1"/>
  <c r="BB106" i="2"/>
  <c r="BB103" i="2" a="1"/>
  <c r="BB103" i="2"/>
  <c r="BB98" i="2" a="1"/>
  <c r="BB98" i="2"/>
  <c r="BB95" i="2" a="1"/>
  <c r="BB95" i="2"/>
  <c r="BB90" i="2" a="1"/>
  <c r="BB90" i="2"/>
  <c r="BB87" i="2" a="1"/>
  <c r="BB87" i="2"/>
  <c r="BB82" i="2" a="1"/>
  <c r="BB82" i="2"/>
  <c r="BB79" i="2" a="1"/>
  <c r="BB79" i="2"/>
  <c r="BB74" i="2" a="1"/>
  <c r="BB74" i="2"/>
  <c r="BB71" i="2" a="1"/>
  <c r="BB71" i="2"/>
  <c r="BB66" i="2" a="1"/>
  <c r="BB66" i="2"/>
  <c r="BB63" i="2" a="1"/>
  <c r="BB63" i="2"/>
  <c r="BB58" i="2" a="1"/>
  <c r="BB58" i="2"/>
  <c r="BB55" i="2" a="1"/>
  <c r="BB55" i="2"/>
  <c r="BB50" i="2" a="1"/>
  <c r="BB50" i="2"/>
  <c r="BB47" i="2" a="1"/>
  <c r="BB47" i="2"/>
  <c r="BB42" i="2" a="1"/>
  <c r="BB42" i="2"/>
  <c r="BB39" i="2" a="1"/>
  <c r="BB39" i="2"/>
  <c r="BB34" i="2" a="1"/>
  <c r="BB34" i="2"/>
  <c r="BB31" i="2" a="1"/>
  <c r="BB31" i="2"/>
  <c r="BB26" i="2" a="1"/>
  <c r="BB26" i="2"/>
  <c r="BB23" i="2" a="1"/>
  <c r="BB23" i="2"/>
  <c r="BB18" i="2" a="1"/>
  <c r="BB18" i="2"/>
  <c r="BB15" i="2" a="1"/>
  <c r="BB15" i="2"/>
  <c r="BB10" i="2" a="1"/>
  <c r="BB10" i="2"/>
  <c r="BB8" i="2" a="1"/>
  <c r="BB8" i="2"/>
  <c r="BB6" i="2" a="1"/>
  <c r="BB6" i="2"/>
  <c r="BB4" i="2" a="1"/>
  <c r="BB4" i="2"/>
  <c r="BB2" i="2" a="1"/>
  <c r="BB2" i="2"/>
  <c r="BB129" i="2" a="1"/>
  <c r="BB129" i="2"/>
  <c r="BB124" i="2" a="1"/>
  <c r="BB124" i="2"/>
  <c r="BB121" i="2" a="1"/>
  <c r="BB121" i="2"/>
  <c r="BB116" i="2" a="1"/>
  <c r="BB116" i="2"/>
  <c r="BB113" i="2" a="1"/>
  <c r="BB113" i="2"/>
  <c r="BB108" i="2" a="1"/>
  <c r="BB108" i="2"/>
  <c r="BB105" i="2" a="1"/>
  <c r="BB105" i="2"/>
  <c r="BB100" i="2" a="1"/>
  <c r="BB100" i="2"/>
  <c r="BB97" i="2" a="1"/>
  <c r="BB97" i="2"/>
  <c r="BB92" i="2" a="1"/>
  <c r="BB92" i="2"/>
  <c r="BB89" i="2" a="1"/>
  <c r="BB89" i="2"/>
  <c r="BB84" i="2" a="1"/>
  <c r="BB84" i="2"/>
  <c r="BB81" i="2" a="1"/>
  <c r="BB81" i="2"/>
  <c r="BB76" i="2" a="1"/>
  <c r="BB76" i="2"/>
  <c r="BB73" i="2" a="1"/>
  <c r="BB73" i="2"/>
  <c r="BB68" i="2" a="1"/>
  <c r="BB68" i="2"/>
  <c r="BB65" i="2" a="1"/>
  <c r="BB65" i="2"/>
  <c r="BB60" i="2" a="1"/>
  <c r="BB60" i="2"/>
  <c r="BB57" i="2" a="1"/>
  <c r="BB57" i="2"/>
  <c r="BB52" i="2" a="1"/>
  <c r="BB52" i="2"/>
  <c r="BB49" i="2" a="1"/>
  <c r="BB49" i="2"/>
  <c r="BB44" i="2" a="1"/>
  <c r="BB44" i="2"/>
  <c r="BB41" i="2" a="1"/>
  <c r="BB41" i="2"/>
  <c r="BB36" i="2" a="1"/>
  <c r="BB36" i="2"/>
  <c r="BB33" i="2" a="1"/>
  <c r="BB33" i="2"/>
  <c r="BB28" i="2" a="1"/>
  <c r="BB28" i="2"/>
  <c r="BB25" i="2" a="1"/>
  <c r="BB25" i="2"/>
  <c r="BB20" i="2" a="1"/>
  <c r="BB20" i="2"/>
  <c r="BB17" i="2" a="1"/>
  <c r="BB17" i="2"/>
  <c r="BB12" i="2" a="1"/>
  <c r="BB12" i="2"/>
  <c r="BB131" i="2" a="1"/>
  <c r="BB131" i="2"/>
  <c r="BB126" i="2" a="1"/>
  <c r="BB126" i="2"/>
  <c r="BB123" i="2" a="1"/>
  <c r="BB123" i="2"/>
  <c r="BB118" i="2" a="1"/>
  <c r="BB118" i="2"/>
  <c r="BB115" i="2" a="1"/>
  <c r="BB115" i="2"/>
  <c r="BB110" i="2" a="1"/>
  <c r="BB110" i="2"/>
  <c r="BB107" i="2" a="1"/>
  <c r="BB107" i="2"/>
  <c r="BB102" i="2" a="1"/>
  <c r="BB102" i="2"/>
  <c r="BB99" i="2" a="1"/>
  <c r="BB99" i="2"/>
  <c r="BB94" i="2" a="1"/>
  <c r="BB94" i="2"/>
  <c r="BB91" i="2" a="1"/>
  <c r="BB91" i="2"/>
  <c r="BB86" i="2" a="1"/>
  <c r="BB86" i="2"/>
  <c r="BB83" i="2" a="1"/>
  <c r="BB83" i="2"/>
  <c r="BB78" i="2" a="1"/>
  <c r="BB78" i="2"/>
  <c r="BB75" i="2" a="1"/>
  <c r="BB75" i="2"/>
  <c r="BB70" i="2" a="1"/>
  <c r="BB70" i="2"/>
  <c r="BB67" i="2" a="1"/>
  <c r="BB67" i="2"/>
  <c r="BB62" i="2" a="1"/>
  <c r="BB62" i="2"/>
  <c r="BB59" i="2" a="1"/>
  <c r="BB59" i="2"/>
  <c r="BB54" i="2" a="1"/>
  <c r="BB54" i="2"/>
  <c r="BB51" i="2" a="1"/>
  <c r="BB51" i="2"/>
  <c r="BB46" i="2" a="1"/>
  <c r="BB46" i="2"/>
  <c r="BB43" i="2" a="1"/>
  <c r="BB43" i="2"/>
  <c r="BB38" i="2" a="1"/>
  <c r="BB38" i="2"/>
  <c r="BB35" i="2" a="1"/>
  <c r="BB35" i="2"/>
  <c r="BB30" i="2" a="1"/>
  <c r="BB30" i="2"/>
  <c r="BB27" i="2" a="1"/>
  <c r="BB27" i="2"/>
  <c r="BB22" i="2" a="1"/>
  <c r="BB22" i="2"/>
  <c r="BB19" i="2" a="1"/>
  <c r="BB19" i="2"/>
  <c r="BB14" i="2" a="1"/>
  <c r="BB14" i="2"/>
  <c r="BB11" i="2" a="1"/>
  <c r="BB11" i="2"/>
  <c r="BB9" i="2" a="1"/>
  <c r="BB9" i="2"/>
  <c r="BB7" i="2" a="1"/>
  <c r="BB7" i="2"/>
  <c r="BB5" i="2" a="1"/>
  <c r="BB5" i="2"/>
  <c r="AZ2" i="2" a="1"/>
  <c r="AZ2" i="2"/>
  <c r="AZ3" i="2" a="1"/>
  <c r="AZ3" i="2"/>
  <c r="AZ128" i="2" a="1"/>
  <c r="AZ128" i="2"/>
  <c r="AZ125" i="2" a="1"/>
  <c r="AZ125" i="2"/>
  <c r="AZ120" i="2" a="1"/>
  <c r="AZ120" i="2"/>
  <c r="AZ117" i="2" a="1"/>
  <c r="AZ117" i="2"/>
  <c r="AZ112" i="2" a="1"/>
  <c r="AZ112" i="2"/>
  <c r="AZ109" i="2" a="1"/>
  <c r="AZ109" i="2"/>
  <c r="AZ104" i="2" a="1"/>
  <c r="AZ104" i="2"/>
  <c r="AZ101" i="2" a="1"/>
  <c r="AZ101" i="2"/>
  <c r="AZ96" i="2" a="1"/>
  <c r="AZ96" i="2"/>
  <c r="AZ93" i="2" a="1"/>
  <c r="AZ93" i="2"/>
  <c r="AZ88" i="2" a="1"/>
  <c r="AZ88" i="2"/>
  <c r="AZ85" i="2" a="1"/>
  <c r="AZ85" i="2"/>
  <c r="AZ80" i="2" a="1"/>
  <c r="AZ80" i="2"/>
  <c r="AZ77" i="2" a="1"/>
  <c r="AZ77" i="2"/>
  <c r="AZ72" i="2" a="1"/>
  <c r="AZ72" i="2"/>
  <c r="AZ69" i="2" a="1"/>
  <c r="AZ69" i="2"/>
  <c r="AZ64" i="2" a="1"/>
  <c r="AZ64" i="2"/>
  <c r="AZ61" i="2" a="1"/>
  <c r="AZ61" i="2"/>
  <c r="AZ56" i="2" a="1"/>
  <c r="AZ56" i="2"/>
  <c r="AZ53" i="2" a="1"/>
  <c r="AZ53" i="2"/>
  <c r="AZ48" i="2" a="1"/>
  <c r="AZ48" i="2"/>
  <c r="AZ45" i="2" a="1"/>
  <c r="AZ45" i="2"/>
  <c r="AZ40" i="2" a="1"/>
  <c r="AZ40" i="2"/>
  <c r="AZ37" i="2" a="1"/>
  <c r="AZ37" i="2"/>
  <c r="AZ32" i="2" a="1"/>
  <c r="AZ32" i="2"/>
  <c r="AZ29" i="2" a="1"/>
  <c r="AZ29" i="2"/>
  <c r="AZ24" i="2" a="1"/>
  <c r="AZ24" i="2"/>
  <c r="AZ21" i="2" a="1"/>
  <c r="AZ21" i="2"/>
  <c r="AZ16" i="2" a="1"/>
  <c r="AZ16" i="2"/>
  <c r="AZ13" i="2" a="1"/>
  <c r="AZ13" i="2"/>
  <c r="AZ8" i="2" a="1"/>
  <c r="AZ8" i="2"/>
  <c r="AZ5" i="2" a="1"/>
  <c r="AZ5" i="2"/>
  <c r="AZ130" i="2" a="1"/>
  <c r="AZ130" i="2"/>
  <c r="AZ127" i="2" a="1"/>
  <c r="AZ127" i="2"/>
  <c r="AZ122" i="2" a="1"/>
  <c r="AZ122" i="2"/>
  <c r="AZ119" i="2" a="1"/>
  <c r="AZ119" i="2"/>
  <c r="AZ114" i="2" a="1"/>
  <c r="AZ114" i="2"/>
  <c r="AZ111" i="2" a="1"/>
  <c r="AZ111" i="2"/>
  <c r="AZ106" i="2" a="1"/>
  <c r="AZ106" i="2"/>
  <c r="AZ103" i="2" a="1"/>
  <c r="AZ103" i="2"/>
  <c r="AZ98" i="2" a="1"/>
  <c r="AZ98" i="2"/>
  <c r="AZ95" i="2" a="1"/>
  <c r="AZ95" i="2"/>
  <c r="AZ90" i="2" a="1"/>
  <c r="AZ90" i="2"/>
  <c r="AZ87" i="2" a="1"/>
  <c r="AZ87" i="2"/>
  <c r="AZ82" i="2" a="1"/>
  <c r="AZ82" i="2"/>
  <c r="AZ79" i="2" a="1"/>
  <c r="AZ79" i="2"/>
  <c r="AZ74" i="2" a="1"/>
  <c r="AZ74" i="2"/>
  <c r="AZ71" i="2" a="1"/>
  <c r="AZ71" i="2"/>
  <c r="AZ66" i="2" a="1"/>
  <c r="AZ66" i="2"/>
  <c r="AZ63" i="2" a="1"/>
  <c r="AZ63" i="2"/>
  <c r="AZ58" i="2" a="1"/>
  <c r="AZ58" i="2"/>
  <c r="AZ55" i="2" a="1"/>
  <c r="AZ55" i="2"/>
  <c r="AZ50" i="2" a="1"/>
  <c r="AZ50" i="2"/>
  <c r="AZ47" i="2" a="1"/>
  <c r="AZ47" i="2"/>
  <c r="AZ42" i="2" a="1"/>
  <c r="AZ42" i="2"/>
  <c r="AZ39" i="2" a="1"/>
  <c r="AZ39" i="2"/>
  <c r="AZ34" i="2" a="1"/>
  <c r="AZ34" i="2"/>
  <c r="AZ31" i="2" a="1"/>
  <c r="AZ31" i="2"/>
  <c r="AZ26" i="2" a="1"/>
  <c r="AZ26" i="2"/>
  <c r="AZ23" i="2" a="1"/>
  <c r="AZ23" i="2"/>
  <c r="AZ18" i="2" a="1"/>
  <c r="AZ18" i="2"/>
  <c r="AZ15" i="2" a="1"/>
  <c r="AZ15" i="2"/>
  <c r="AZ10" i="2" a="1"/>
  <c r="AZ10" i="2"/>
  <c r="AZ7" i="2" a="1"/>
  <c r="AZ7" i="2"/>
  <c r="AZ129" i="2" a="1"/>
  <c r="AZ129" i="2"/>
  <c r="AZ124" i="2" a="1"/>
  <c r="AZ124" i="2"/>
  <c r="AZ121" i="2" a="1"/>
  <c r="AZ121" i="2"/>
  <c r="AZ116" i="2" a="1"/>
  <c r="AZ116" i="2"/>
  <c r="AZ113" i="2" a="1"/>
  <c r="AZ113" i="2"/>
  <c r="AZ108" i="2" a="1"/>
  <c r="AZ108" i="2"/>
  <c r="AZ105" i="2" a="1"/>
  <c r="AZ105" i="2"/>
  <c r="AZ100" i="2" a="1"/>
  <c r="AZ100" i="2"/>
  <c r="AZ97" i="2" a="1"/>
  <c r="AZ97" i="2"/>
  <c r="AZ92" i="2" a="1"/>
  <c r="AZ92" i="2"/>
  <c r="AZ89" i="2" a="1"/>
  <c r="AZ89" i="2"/>
  <c r="AZ84" i="2" a="1"/>
  <c r="AZ84" i="2"/>
  <c r="AZ81" i="2" a="1"/>
  <c r="AZ81" i="2"/>
  <c r="AZ76" i="2" a="1"/>
  <c r="AZ76" i="2"/>
  <c r="AZ73" i="2" a="1"/>
  <c r="AZ73" i="2"/>
  <c r="AZ68" i="2" a="1"/>
  <c r="AZ68" i="2"/>
  <c r="AZ65" i="2" a="1"/>
  <c r="AZ65" i="2"/>
  <c r="AZ60" i="2" a="1"/>
  <c r="AZ60" i="2"/>
  <c r="AZ57" i="2" a="1"/>
  <c r="AZ57" i="2"/>
  <c r="AZ52" i="2" a="1"/>
  <c r="AZ52" i="2"/>
  <c r="AZ49" i="2" a="1"/>
  <c r="AZ49" i="2"/>
  <c r="AZ44" i="2" a="1"/>
  <c r="AZ44" i="2"/>
  <c r="AZ41" i="2" a="1"/>
  <c r="AZ41" i="2"/>
  <c r="AZ36" i="2" a="1"/>
  <c r="AZ36" i="2"/>
  <c r="AZ33" i="2" a="1"/>
  <c r="AZ33" i="2"/>
  <c r="AZ28" i="2" a="1"/>
  <c r="AZ28" i="2"/>
  <c r="AZ25" i="2" a="1"/>
  <c r="AZ25" i="2"/>
  <c r="AZ20" i="2" a="1"/>
  <c r="AZ20" i="2"/>
  <c r="AZ17" i="2" a="1"/>
  <c r="AZ17" i="2"/>
  <c r="AZ12" i="2" a="1"/>
  <c r="AZ12" i="2"/>
  <c r="AZ9" i="2" a="1"/>
  <c r="AZ9" i="2"/>
  <c r="AZ4" i="2" a="1"/>
  <c r="AZ4" i="2"/>
  <c r="AZ131" i="2" a="1"/>
  <c r="AZ131" i="2"/>
  <c r="AZ126" i="2" a="1"/>
  <c r="AZ126" i="2"/>
  <c r="AZ123" i="2" a="1"/>
  <c r="AZ123" i="2"/>
  <c r="AZ118" i="2" a="1"/>
  <c r="AZ118" i="2"/>
  <c r="AZ115" i="2" a="1"/>
  <c r="AZ115" i="2"/>
  <c r="AZ110" i="2" a="1"/>
  <c r="AZ110" i="2"/>
  <c r="AZ107" i="2" a="1"/>
  <c r="AZ107" i="2"/>
  <c r="AZ102" i="2" a="1"/>
  <c r="AZ102" i="2"/>
  <c r="AZ99" i="2" a="1"/>
  <c r="AZ99" i="2"/>
  <c r="AZ94" i="2" a="1"/>
  <c r="AZ94" i="2"/>
  <c r="AZ91" i="2" a="1"/>
  <c r="AZ91" i="2"/>
  <c r="AZ86" i="2" a="1"/>
  <c r="AZ86" i="2"/>
  <c r="AZ83" i="2" a="1"/>
  <c r="AZ83" i="2"/>
  <c r="AZ78" i="2" a="1"/>
  <c r="AZ78" i="2"/>
  <c r="AZ75" i="2" a="1"/>
  <c r="AZ75" i="2"/>
  <c r="AZ70" i="2" a="1"/>
  <c r="AZ70" i="2"/>
  <c r="AZ67" i="2" a="1"/>
  <c r="AZ67" i="2"/>
  <c r="AZ62" i="2" a="1"/>
  <c r="AZ62" i="2"/>
  <c r="AZ59" i="2" a="1"/>
  <c r="AZ59" i="2"/>
  <c r="AZ54" i="2" a="1"/>
  <c r="AZ54" i="2"/>
  <c r="AZ51" i="2" a="1"/>
  <c r="AZ51" i="2"/>
  <c r="AZ46" i="2" a="1"/>
  <c r="AZ46" i="2"/>
  <c r="AZ43" i="2" a="1"/>
  <c r="AZ43" i="2"/>
  <c r="AZ38" i="2" a="1"/>
  <c r="AZ38" i="2"/>
  <c r="AZ35" i="2" a="1"/>
  <c r="AZ35" i="2"/>
  <c r="AZ30" i="2" a="1"/>
  <c r="AZ30" i="2"/>
  <c r="AZ27" i="2" a="1"/>
  <c r="AZ27" i="2"/>
  <c r="AZ22" i="2" a="1"/>
  <c r="AZ22" i="2"/>
  <c r="AZ19" i="2" a="1"/>
  <c r="AZ19" i="2"/>
  <c r="AZ14" i="2" a="1"/>
  <c r="AZ14" i="2"/>
  <c r="AZ11" i="2" a="1"/>
  <c r="AZ11" i="2"/>
  <c r="AZ6" i="2" a="1"/>
  <c r="AZ6" i="2"/>
</calcChain>
</file>

<file path=xl/comments1.xml><?xml version="1.0" encoding="utf-8"?>
<comments xmlns="http://schemas.openxmlformats.org/spreadsheetml/2006/main">
  <authors>
    <author>51994983198</author>
  </authors>
  <commentList>
    <comment ref="E1" authorId="0" shapeId="0">
      <text>
        <r>
          <rPr>
            <sz val="9"/>
            <color indexed="81"/>
            <rFont val="Tahoma"/>
            <family val="2"/>
          </rPr>
          <t>El 17 de noviembre de 2017 la Comisión de Defensa del Consumidor emitió dictamen acerca de los seis Proyectos de Ley propuestos durante el período 2016-2021 que buscaban modificar la Ley N°30021 (Ley de la Alimentación Saludable) aprobada durante el gobierno de Ollanta Humala. Los mencionados PL eran los siguientes: 865, 1519, 1589, 1700, 1959 y 2036. El dictamen de la Comisión fue reemplazar el sistema de octógonos por el de semáforos nutricionales en los empaques de alimentos.</t>
        </r>
      </text>
    </comment>
    <comment ref="F1" authorId="0" shapeId="0">
      <text>
        <r>
          <rPr>
            <sz val="9"/>
            <color indexed="81"/>
            <rFont val="Tahoma"/>
            <family val="2"/>
          </rPr>
          <t xml:space="preserve">El 31 de enero de 2018 la Comisión de Salud emitió dictamen acerca de los seis Proyectos de Ley propuestos durante el período 2016-2021 que buscaban modificar la Ley N°30021 (Ley de la Alimentación Saludable) aprobada durante el gobierno de Ollanta Humala. Los mencionados PL eran los siguientes: 865, 1519, 1589, 1700, 1959 y 2036. El dictamen de la Comisión fue reemplazar el sistema de octógonos por el de semáforos nutricionales en los empaques de alimentos.
</t>
        </r>
      </text>
    </comment>
    <comment ref="G1" authorId="0" shapeId="0">
      <text>
        <r>
          <rPr>
            <sz val="9"/>
            <color indexed="81"/>
            <rFont val="Tahoma"/>
            <family val="2"/>
          </rPr>
          <t>Después de su aprobación en las Comisiones de Defensa del Consumidor y la Comisión de Salud, se aprobó la discusión del dictamen de ambas comisiones para el día 28 de febrero del año 2018 pero no aconteció en el Pleno porque estaba en receso. Frente a esta situación se optó para aprobarlo en la Comisión Permanente.</t>
        </r>
      </text>
    </comment>
  </commentList>
</comments>
</file>

<file path=xl/comments2.xml><?xml version="1.0" encoding="utf-8"?>
<comments xmlns="http://schemas.openxmlformats.org/spreadsheetml/2006/main">
  <authors>
    <author>51994983198</author>
  </authors>
  <commentList>
    <comment ref="A19" authorId="0" shapeId="0">
      <text>
        <r>
          <rPr>
            <b/>
            <sz val="9"/>
            <color indexed="81"/>
            <rFont val="Tahoma"/>
            <charset val="1"/>
          </rPr>
          <t>51994983198:</t>
        </r>
        <r>
          <rPr>
            <sz val="9"/>
            <color indexed="81"/>
            <rFont val="Tahoma"/>
            <charset val="1"/>
          </rPr>
          <t xml:space="preserve">
Suspendido en junio de 2018. Reemplazado por César Campos</t>
        </r>
      </text>
    </comment>
    <comment ref="A20" authorId="0" shapeId="0">
      <text>
        <r>
          <rPr>
            <b/>
            <sz val="9"/>
            <color indexed="81"/>
            <rFont val="Tahoma"/>
            <charset val="1"/>
          </rPr>
          <t>51994983198:</t>
        </r>
        <r>
          <rPr>
            <sz val="9"/>
            <color indexed="81"/>
            <rFont val="Tahoma"/>
            <charset val="1"/>
          </rPr>
          <t xml:space="preserve">
Reemplazó a Guillermo Bocángel</t>
        </r>
      </text>
    </comment>
    <comment ref="A23" authorId="0" shapeId="0">
      <text>
        <r>
          <rPr>
            <b/>
            <sz val="9"/>
            <color indexed="81"/>
            <rFont val="Tahoma"/>
            <charset val="1"/>
          </rPr>
          <t>51994983198:</t>
        </r>
        <r>
          <rPr>
            <sz val="9"/>
            <color indexed="81"/>
            <rFont val="Tahoma"/>
            <charset val="1"/>
          </rPr>
          <t xml:space="preserve">
El congresista falleció en setiembre de 2018 y fue sustituido por Katia Gilvonio Condezo</t>
        </r>
      </text>
    </comment>
    <comment ref="A24" authorId="0" shapeId="0">
      <text>
        <r>
          <rPr>
            <b/>
            <sz val="9"/>
            <color indexed="81"/>
            <rFont val="Tahoma"/>
            <family val="2"/>
          </rPr>
          <t>51994983198:</t>
        </r>
        <r>
          <rPr>
            <sz val="9"/>
            <color indexed="81"/>
            <rFont val="Tahoma"/>
            <family val="2"/>
          </rPr>
          <t xml:space="preserve">
Reemplazó Mario José Canzio</t>
        </r>
      </text>
    </comment>
    <comment ref="A42" authorId="0" shapeId="0">
      <text>
        <r>
          <rPr>
            <b/>
            <sz val="9"/>
            <color indexed="81"/>
            <rFont val="Tahoma"/>
            <charset val="1"/>
          </rPr>
          <t>51994983198:</t>
        </r>
        <r>
          <rPr>
            <sz val="9"/>
            <color indexed="81"/>
            <rFont val="Tahoma"/>
            <charset val="1"/>
          </rPr>
          <t xml:space="preserve">
Destituido por sentencia en actos de corrupción en mayo de 2019</t>
        </r>
      </text>
    </comment>
    <comment ref="A43" authorId="0" shapeId="0">
      <text>
        <r>
          <rPr>
            <b/>
            <sz val="9"/>
            <color indexed="81"/>
            <rFont val="Tahoma"/>
            <charset val="1"/>
          </rPr>
          <t>51994983198:</t>
        </r>
        <r>
          <rPr>
            <sz val="9"/>
            <color indexed="81"/>
            <rFont val="Tahoma"/>
            <charset val="1"/>
          </rPr>
          <t xml:space="preserve">
Reemplazó a Edwin Donayre</t>
        </r>
      </text>
    </comment>
    <comment ref="A51" authorId="0" shapeId="0">
      <text>
        <r>
          <rPr>
            <b/>
            <sz val="9"/>
            <color indexed="81"/>
            <rFont val="Tahoma"/>
            <charset val="1"/>
          </rPr>
          <t>51994983198:</t>
        </r>
        <r>
          <rPr>
            <sz val="9"/>
            <color indexed="81"/>
            <rFont val="Tahoma"/>
            <charset val="1"/>
          </rPr>
          <t xml:space="preserve">
Fue suspendido en junio de 2018</t>
        </r>
      </text>
    </comment>
    <comment ref="A52" authorId="0" shapeId="0">
      <text>
        <r>
          <rPr>
            <b/>
            <sz val="9"/>
            <color indexed="81"/>
            <rFont val="Tahoma"/>
            <charset val="1"/>
          </rPr>
          <t>51994983198:</t>
        </r>
        <r>
          <rPr>
            <sz val="9"/>
            <color indexed="81"/>
            <rFont val="Tahoma"/>
            <charset val="1"/>
          </rPr>
          <t xml:space="preserve">
Congresista accesitario que reemplazó a Kenji Fujimori</t>
        </r>
      </text>
    </comment>
    <comment ref="A96" authorId="0" shapeId="0">
      <text>
        <r>
          <rPr>
            <b/>
            <sz val="9"/>
            <color indexed="81"/>
            <rFont val="Tahoma"/>
            <charset val="1"/>
          </rPr>
          <t>51994983198:</t>
        </r>
        <r>
          <rPr>
            <sz val="9"/>
            <color indexed="81"/>
            <rFont val="Tahoma"/>
            <charset val="1"/>
          </rPr>
          <t xml:space="preserve">
Suspendido en junio de 2018</t>
        </r>
      </text>
    </comment>
    <comment ref="A97" authorId="0" shapeId="0">
      <text>
        <r>
          <rPr>
            <b/>
            <sz val="9"/>
            <color indexed="81"/>
            <rFont val="Tahoma"/>
            <charset val="1"/>
          </rPr>
          <t>51994983198:</t>
        </r>
        <r>
          <rPr>
            <sz val="9"/>
            <color indexed="81"/>
            <rFont val="Tahoma"/>
            <charset val="1"/>
          </rPr>
          <t xml:space="preserve">
Reempplazó a Bienvenido Ramírez
</t>
        </r>
      </text>
    </comment>
    <comment ref="A99" authorId="0" shapeId="0">
      <text>
        <r>
          <rPr>
            <b/>
            <sz val="9"/>
            <color indexed="81"/>
            <rFont val="Tahoma"/>
            <charset val="1"/>
          </rPr>
          <t>51994983198:</t>
        </r>
        <r>
          <rPr>
            <sz val="9"/>
            <color indexed="81"/>
            <rFont val="Tahoma"/>
            <charset val="1"/>
          </rPr>
          <t xml:space="preserve">
Fue vacado como congresista en agosto de 2018 debido a una sentencia por colusión agravada</t>
        </r>
      </text>
    </comment>
    <comment ref="A100" authorId="0" shapeId="0">
      <text>
        <r>
          <rPr>
            <b/>
            <sz val="9"/>
            <color indexed="81"/>
            <rFont val="Tahoma"/>
            <charset val="1"/>
          </rPr>
          <t>51994983198:</t>
        </r>
        <r>
          <rPr>
            <sz val="9"/>
            <color indexed="81"/>
            <rFont val="Tahoma"/>
            <charset val="1"/>
          </rPr>
          <t xml:space="preserve">
Reemplazó a Benicio Ríos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<sst xmlns="http://schemas.openxmlformats.org/spreadsheetml/2006/main" count="10092" uniqueCount="941">
  <si>
    <t xml:space="preserve">Nombres </t>
  </si>
  <si>
    <t>Apellidos</t>
  </si>
  <si>
    <t>DistritoElectoral</t>
  </si>
  <si>
    <t>PartidoPolitico</t>
  </si>
  <si>
    <t>%Orga</t>
  </si>
  <si>
    <t>VotoPref</t>
  </si>
  <si>
    <t>OtrasMembresias</t>
  </si>
  <si>
    <t>añoNacimiento</t>
  </si>
  <si>
    <t>LugarNacimientp</t>
  </si>
  <si>
    <t>Residencia</t>
  </si>
  <si>
    <t>PerfilPrivado</t>
  </si>
  <si>
    <t>SectorActividadPPal</t>
  </si>
  <si>
    <t>ActivSectorPub</t>
  </si>
  <si>
    <t>CargoAcademia</t>
  </si>
  <si>
    <t>OtraOgra/Gremio</t>
  </si>
  <si>
    <t>NivelEduc</t>
  </si>
  <si>
    <t>ColegioSecundaria</t>
  </si>
  <si>
    <t>LugarColegio</t>
  </si>
  <si>
    <t>Universidad pregrado</t>
  </si>
  <si>
    <t>CarreraEstudios</t>
  </si>
  <si>
    <t>Universidad posgrado</t>
  </si>
  <si>
    <t>EstudiosExtranjero(Pais)</t>
  </si>
  <si>
    <t>Total de ingresos</t>
  </si>
  <si>
    <t>Anecedentes penales</t>
  </si>
  <si>
    <t>Género</t>
  </si>
  <si>
    <t>Candidato a plancha presidencial</t>
  </si>
  <si>
    <t>Candidato a congresista</t>
  </si>
  <si>
    <t>Candidato a presidente regional</t>
  </si>
  <si>
    <t>Candidato a consejero regional</t>
  </si>
  <si>
    <t xml:space="preserve">Ha sido candidato a alcalde ? </t>
  </si>
  <si>
    <t>Ha sido candidato a regidor?</t>
  </si>
  <si>
    <t>Miguel Antonio</t>
  </si>
  <si>
    <t>Castro Grandez</t>
  </si>
  <si>
    <t>Amazonas</t>
  </si>
  <si>
    <t>Fuerza Popular</t>
  </si>
  <si>
    <t>No</t>
  </si>
  <si>
    <t>Sí</t>
  </si>
  <si>
    <t>TrayAscendente</t>
  </si>
  <si>
    <t>Estudio de abogados</t>
  </si>
  <si>
    <t>Pregrado</t>
  </si>
  <si>
    <t>Público</t>
  </si>
  <si>
    <t>Universidad San Martín de Porres</t>
  </si>
  <si>
    <t>Derecho</t>
  </si>
  <si>
    <t>n/a</t>
  </si>
  <si>
    <t>Marita</t>
  </si>
  <si>
    <t>Herrera Arévalo</t>
  </si>
  <si>
    <t>Municipalidad Distrital</t>
  </si>
  <si>
    <t>Asociación de Productores Cacaoteros y Cafetaleros de Amazonas</t>
  </si>
  <si>
    <t>Universidad Nacional Pedro Ruiz Gallo</t>
  </si>
  <si>
    <t>Comercio y negocios internacionales</t>
  </si>
  <si>
    <t>Carlos Alberto</t>
  </si>
  <si>
    <t>Dominguez Herrera</t>
  </si>
  <si>
    <t>Áncash</t>
  </si>
  <si>
    <t>Transportes</t>
  </si>
  <si>
    <t>Corte Superior de Justicia de Cañete</t>
  </si>
  <si>
    <t>Maestría</t>
  </si>
  <si>
    <t>Universidad Privada Antenor Orrego</t>
  </si>
  <si>
    <t>Derecho de la Empresa</t>
  </si>
  <si>
    <t>Universidad Católica los Ángeles de Chimbote</t>
  </si>
  <si>
    <t>María Elena</t>
  </si>
  <si>
    <t>Foronda Farro</t>
  </si>
  <si>
    <t>El Frente Amplio por Justicia, Vida y Libertad</t>
  </si>
  <si>
    <t>ONG Ambientalista</t>
  </si>
  <si>
    <t>Fonociudades por la vida / Programa de pequeñas donaciones de NN.UU</t>
  </si>
  <si>
    <t>Privado</t>
  </si>
  <si>
    <t>Universidad Autónoma de México - UNAM</t>
  </si>
  <si>
    <t>Sociología</t>
  </si>
  <si>
    <t>UPAO</t>
  </si>
  <si>
    <t>México</t>
  </si>
  <si>
    <t>María Cristina</t>
  </si>
  <si>
    <t>Melgarejo Páucar</t>
  </si>
  <si>
    <t>Gobierno Regional de Áncash</t>
  </si>
  <si>
    <t>Frente de Defensa</t>
  </si>
  <si>
    <t>Universidad Alas Peruanas</t>
  </si>
  <si>
    <t>Santiago Antúnez de Mayolo</t>
  </si>
  <si>
    <t>Eloy Ricardo</t>
  </si>
  <si>
    <t>Narváez Soto</t>
  </si>
  <si>
    <t>Alianza para el Progreso del Perú</t>
  </si>
  <si>
    <t>Ministerio de Agricultura</t>
  </si>
  <si>
    <t>Lima</t>
  </si>
  <si>
    <t>Universidad Nacional Agraria la Molina</t>
  </si>
  <si>
    <t>Ingeniería forestal</t>
  </si>
  <si>
    <t>Yesenia</t>
  </si>
  <si>
    <t>Ponce Villarreal de Vargas</t>
  </si>
  <si>
    <t>Técnico</t>
  </si>
  <si>
    <t>Lima provincias</t>
  </si>
  <si>
    <t>No declara</t>
  </si>
  <si>
    <t xml:space="preserve">Richard </t>
  </si>
  <si>
    <t>Arce Cáceres</t>
  </si>
  <si>
    <t>Apurímac</t>
  </si>
  <si>
    <t>CENTRO DEA APURIMAC</t>
  </si>
  <si>
    <t>Cooperación Belga, Gobiernos Regionales y Municipios</t>
  </si>
  <si>
    <t>APEMIPE ANDAHUAYLAS</t>
  </si>
  <si>
    <t>Universidad de Lima</t>
  </si>
  <si>
    <t>Ingeniería Industrial</t>
  </si>
  <si>
    <t>Universidad Católica de Lovaina</t>
  </si>
  <si>
    <t>Bélgica</t>
  </si>
  <si>
    <t>Dalmiro Feliciano</t>
  </si>
  <si>
    <t>Palomino Ortiz</t>
  </si>
  <si>
    <t>Educación</t>
  </si>
  <si>
    <t>Justiniano Rómulo</t>
  </si>
  <si>
    <t>Apaza Ordoñez</t>
  </si>
  <si>
    <t>Arequipa</t>
  </si>
  <si>
    <t>Puno</t>
  </si>
  <si>
    <t>Empleado</t>
  </si>
  <si>
    <t>Sindicato de camioneros de Arequipa</t>
  </si>
  <si>
    <t>Doctorado (un ciclo)</t>
  </si>
  <si>
    <t>Universidad Nacional San Agustín de Arequipa</t>
  </si>
  <si>
    <t>María Alejandra</t>
  </si>
  <si>
    <t>Aramayo Gaona</t>
  </si>
  <si>
    <t>Consultora legal</t>
  </si>
  <si>
    <t>Gobierno Regional de Arequipa</t>
  </si>
  <si>
    <t>Universidad Nacional del Altiplano</t>
  </si>
  <si>
    <t>Ana María</t>
  </si>
  <si>
    <t>Choquehuanca de Villanueva</t>
  </si>
  <si>
    <t>Peruanos por el Kambio</t>
  </si>
  <si>
    <t>Maquinaria</t>
  </si>
  <si>
    <t>CAMARA PYME DE AREQUIPA Y REGION SUR / ASOC. NACIONAL DE GREMIOS DE PEQUEÑA EMPRESA-PYME PERU</t>
  </si>
  <si>
    <t>Universidad Católica Santa María</t>
  </si>
  <si>
    <t>Economía</t>
  </si>
  <si>
    <t>Spenta University México S.C.</t>
  </si>
  <si>
    <t>Sergio Francisco</t>
  </si>
  <si>
    <t>Dávila Vizcarra</t>
  </si>
  <si>
    <t>Producción agropecuaria</t>
  </si>
  <si>
    <t>Mesa de concertación Camaná / Comité de Turismo Camaná</t>
  </si>
  <si>
    <t>Universidad Andina Néstor Cáceres Velásquez</t>
  </si>
  <si>
    <t>Administración</t>
  </si>
  <si>
    <t xml:space="preserve">Miguel </t>
  </si>
  <si>
    <t>Román Valdivia</t>
  </si>
  <si>
    <t>Acción Popular</t>
  </si>
  <si>
    <t>Municipalidad Distrital Mejía</t>
  </si>
  <si>
    <t>Contabilidad</t>
  </si>
  <si>
    <t>Horacio</t>
  </si>
  <si>
    <t>Zeballos Patrón</t>
  </si>
  <si>
    <t>Independiente</t>
  </si>
  <si>
    <t>Energía/ medioambiente</t>
  </si>
  <si>
    <t>Ministerio de Ambiente</t>
  </si>
  <si>
    <t>Doctorado</t>
  </si>
  <si>
    <t>Universidad Nacional de San Agustín</t>
  </si>
  <si>
    <t>Biología</t>
  </si>
  <si>
    <t>Pontificia Universidad Católica de Chile</t>
  </si>
  <si>
    <t>Chile</t>
  </si>
  <si>
    <t>Miky Joaquín</t>
  </si>
  <si>
    <t>Dipas Huamán</t>
  </si>
  <si>
    <t>Ayacucho</t>
  </si>
  <si>
    <t>Si</t>
  </si>
  <si>
    <t>Municipalidad Distrital de Pichari</t>
  </si>
  <si>
    <t>Universidad Nacional San Cristóbal de Huamanga</t>
  </si>
  <si>
    <t>Agronomía</t>
  </si>
  <si>
    <t>Edyson Humberto</t>
  </si>
  <si>
    <t>Morales Ramírez</t>
  </si>
  <si>
    <t>Huancavelica</t>
  </si>
  <si>
    <t>Instituto de educación superior tecnológico público Huanta</t>
  </si>
  <si>
    <t>Tania Edith</t>
  </si>
  <si>
    <t>Pariona Tarqui</t>
  </si>
  <si>
    <t>ONG</t>
  </si>
  <si>
    <t>Red de organización de jóvenes indíigenas del Perú - REOJIP</t>
  </si>
  <si>
    <t>Trabajo social</t>
  </si>
  <si>
    <t>Wilmer</t>
  </si>
  <si>
    <t>Aguilar Montenegro</t>
  </si>
  <si>
    <t>Cajamarca</t>
  </si>
  <si>
    <t>Agricultor y ganadero</t>
  </si>
  <si>
    <t>Presidente provincial de las rondas campesinas y urbanas de Cutervo</t>
  </si>
  <si>
    <t>Básica completa</t>
  </si>
  <si>
    <t>Marco Antonio</t>
  </si>
  <si>
    <t>Arana Zegarra</t>
  </si>
  <si>
    <t>Universidad Marcelino Champagnat</t>
  </si>
  <si>
    <t>Pedagogía</t>
  </si>
  <si>
    <t>Pontificia Universidad Católica del Perú</t>
  </si>
  <si>
    <t>Italia</t>
  </si>
  <si>
    <t>Osías</t>
  </si>
  <si>
    <t>Ramírez Gamarra</t>
  </si>
  <si>
    <t>Propietario</t>
  </si>
  <si>
    <t>Venta de vehículos automotores</t>
  </si>
  <si>
    <t>Administración de empresas</t>
  </si>
  <si>
    <t>Segundo Leocadio</t>
  </si>
  <si>
    <t>Tapia Bernal</t>
  </si>
  <si>
    <t>Hospital Nacional Arzobispo Loayza</t>
  </si>
  <si>
    <t>Universidad Privada Cayetano Heredia</t>
  </si>
  <si>
    <t>Medicina</t>
  </si>
  <si>
    <t>Universidad Nacional Mayor de San Marcos</t>
  </si>
  <si>
    <t>Carlos Humberto</t>
  </si>
  <si>
    <t>Ticlla Rafael</t>
  </si>
  <si>
    <t>Ganadero y agricultor</t>
  </si>
  <si>
    <t>Universidad Nacional de Cajamarca</t>
  </si>
  <si>
    <t>César Henry</t>
  </si>
  <si>
    <t>Vásquez Sánchez</t>
  </si>
  <si>
    <t>Hospital Regional Docente las Mercedes</t>
  </si>
  <si>
    <t>Lambayeque</t>
  </si>
  <si>
    <t>Medicina Humana</t>
  </si>
  <si>
    <t>Universidad Nacional de Trujillo</t>
  </si>
  <si>
    <t>Víctor Augusto</t>
  </si>
  <si>
    <t>Albrecht Rodríguez</t>
  </si>
  <si>
    <t>Callao</t>
  </si>
  <si>
    <t>Gobierno Regional de San Martín</t>
  </si>
  <si>
    <t>Derecho y ciencias políticas</t>
  </si>
  <si>
    <t>Estelita Sonia</t>
  </si>
  <si>
    <t>Bustos Espinoza</t>
  </si>
  <si>
    <t>La Libertad</t>
  </si>
  <si>
    <t>Arquitectura e Ingeniería</t>
  </si>
  <si>
    <t>Janet Emilia</t>
  </si>
  <si>
    <t>Sánchez Alva</t>
  </si>
  <si>
    <t>Técnica en el Congreso de la República</t>
  </si>
  <si>
    <t>Universidad Inca Garcilazo de la Vega</t>
  </si>
  <si>
    <t>Francisco Javier</t>
  </si>
  <si>
    <t>Villavicencio Cárdenas</t>
  </si>
  <si>
    <t>Notaría</t>
  </si>
  <si>
    <t>Decano del Colegio de Notarios del Distrito Notarial del Callao</t>
  </si>
  <si>
    <t>Nelly Lady</t>
  </si>
  <si>
    <t>Cuadros Candia</t>
  </si>
  <si>
    <t>Cusco</t>
  </si>
  <si>
    <t>Venta de materiales de construcción</t>
  </si>
  <si>
    <t>Edgar Américo</t>
  </si>
  <si>
    <t>Ochoa Pezo</t>
  </si>
  <si>
    <t>Ministerio de Desarrollo e Inclusión Social</t>
  </si>
  <si>
    <t>Coordinador regional de Cusco de la Mesa de concertación para la lucha contra la pobreza</t>
  </si>
  <si>
    <t>s/i</t>
  </si>
  <si>
    <t>Benicio</t>
  </si>
  <si>
    <t>Ríos Ocsa</t>
  </si>
  <si>
    <t>Municipalidad distrital de Olongate</t>
  </si>
  <si>
    <t>Universidad Nacional San Antonio Abad de Cusco</t>
  </si>
  <si>
    <t>Zootecnia</t>
  </si>
  <si>
    <t>Wilbert Gabriel</t>
  </si>
  <si>
    <t>Rozas Beltrán</t>
  </si>
  <si>
    <t>Red de Municipalidades Urbanas y Rurales del Perú (REMURPE)</t>
  </si>
  <si>
    <t>Ingeniería agronómica</t>
  </si>
  <si>
    <t>Armando</t>
  </si>
  <si>
    <t>Villanueva Mercado</t>
  </si>
  <si>
    <t>Arquitecto independiente</t>
  </si>
  <si>
    <t>Decado del Colegio de Arquitectos</t>
  </si>
  <si>
    <t>Arquitectura</t>
  </si>
  <si>
    <t>Zacarías Reymundo</t>
  </si>
  <si>
    <t>Lapa Inga</t>
  </si>
  <si>
    <t>Proyecto Sierra Centro Sur MINAGRI</t>
  </si>
  <si>
    <t>Ica</t>
  </si>
  <si>
    <t>Universidad San Luis Gonzaga de Ica</t>
  </si>
  <si>
    <t>Abogado</t>
  </si>
  <si>
    <t>Wuilian Alfonso</t>
  </si>
  <si>
    <t>Monterola Abregu</t>
  </si>
  <si>
    <t>Comercio minorista</t>
  </si>
  <si>
    <t>Karina Juliza</t>
  </si>
  <si>
    <t>Beteta Rubin</t>
  </si>
  <si>
    <t>Huánuco</t>
  </si>
  <si>
    <t>Universidad de Huánuco</t>
  </si>
  <si>
    <t>Guillermo Augusto</t>
  </si>
  <si>
    <t>Bocangel Weydert</t>
  </si>
  <si>
    <t>Profesor universitario</t>
  </si>
  <si>
    <t>Universidad Nacional Hermilio Valdizán</t>
  </si>
  <si>
    <t>Universidad Nacional Federico Villareal</t>
  </si>
  <si>
    <t>Rogelio Robert</t>
  </si>
  <si>
    <t>Tucto Castillo</t>
  </si>
  <si>
    <t>Gerente de desarrollo rural en la Municipalidad Provincial de Pachitea</t>
  </si>
  <si>
    <t>Ingeniería civil</t>
  </si>
  <si>
    <t>Betty Gladys</t>
  </si>
  <si>
    <t>Ananculí Gómez</t>
  </si>
  <si>
    <t>Miguel Ángel</t>
  </si>
  <si>
    <t>Elías Ávalos</t>
  </si>
  <si>
    <t>Jefe de logística en Universidad Provada San Juan Bautista</t>
  </si>
  <si>
    <t>TELESUP</t>
  </si>
  <si>
    <t>Administración, financas y negocios internacionales</t>
  </si>
  <si>
    <t>Alberto Eugenio</t>
  </si>
  <si>
    <t>Oliva Corrales</t>
  </si>
  <si>
    <t>Coordinador Universidad Inca Garcilaso de la Vega</t>
  </si>
  <si>
    <t>César Antonio</t>
  </si>
  <si>
    <t>Segura Izquierdo</t>
  </si>
  <si>
    <t>Cámara de Comercio Ica</t>
  </si>
  <si>
    <t>Mario José</t>
  </si>
  <si>
    <t>Canzio Álvarez</t>
  </si>
  <si>
    <t>Junín</t>
  </si>
  <si>
    <t>Servicios de ingeniería</t>
  </si>
  <si>
    <t>APEMIPE-Huancayo</t>
  </si>
  <si>
    <t>Universidad Nacional del Centro del Perú</t>
  </si>
  <si>
    <t>Ingeniería química</t>
  </si>
  <si>
    <t>Paloma Rosa</t>
  </si>
  <si>
    <t>Noceda Chiang</t>
  </si>
  <si>
    <t>Miraflores</t>
  </si>
  <si>
    <t>Transporte</t>
  </si>
  <si>
    <t>Maestria</t>
  </si>
  <si>
    <t>UNI</t>
  </si>
  <si>
    <t>UnivBristol</t>
  </si>
  <si>
    <t>IngeneriaIndustrial</t>
  </si>
  <si>
    <t>Inglaterra</t>
  </si>
  <si>
    <t>Pedro Carlos</t>
  </si>
  <si>
    <t>Olaechea Álvarez Calderón</t>
  </si>
  <si>
    <t>Masculino</t>
  </si>
  <si>
    <t>Agroindustria</t>
  </si>
  <si>
    <t>SNI</t>
  </si>
  <si>
    <t>Surco</t>
  </si>
  <si>
    <t>PUCP</t>
  </si>
  <si>
    <t>HenleyManagementCollege</t>
  </si>
  <si>
    <t>Economia</t>
  </si>
  <si>
    <t>Francisco Enrique Hugo</t>
  </si>
  <si>
    <t xml:space="preserve">Petrozzi Franco </t>
  </si>
  <si>
    <t>Cultura</t>
  </si>
  <si>
    <t>Tecnico</t>
  </si>
  <si>
    <t>URP</t>
  </si>
  <si>
    <t>EscuelaSuperiorCanto</t>
  </si>
  <si>
    <t>Musica</t>
  </si>
  <si>
    <t>España</t>
  </si>
  <si>
    <t>Julio Pablo</t>
  </si>
  <si>
    <t xml:space="preserve">Rosas Huaranga </t>
  </si>
  <si>
    <t>Huanuco</t>
  </si>
  <si>
    <t>Religion</t>
  </si>
  <si>
    <t>Teologia</t>
  </si>
  <si>
    <t>Milagros Emperatriz</t>
  </si>
  <si>
    <t xml:space="preserve">Salazar De La Torre </t>
  </si>
  <si>
    <t>Breña</t>
  </si>
  <si>
    <t>Educacion</t>
  </si>
  <si>
    <t>ColegioEngermeros</t>
  </si>
  <si>
    <t>Comas</t>
  </si>
  <si>
    <t>GarcilasoDeLaVega</t>
  </si>
  <si>
    <t xml:space="preserve"> Luz Filomena</t>
  </si>
  <si>
    <t>Salgado Rubianes</t>
  </si>
  <si>
    <t>USMP</t>
  </si>
  <si>
    <t>Periodismo</t>
  </si>
  <si>
    <t>Juan Manuel Kosme</t>
  </si>
  <si>
    <t xml:space="preserve">Sheput Moore </t>
  </si>
  <si>
    <t>ForoDemocratico</t>
  </si>
  <si>
    <t>Barranco</t>
  </si>
  <si>
    <t>UNFV</t>
  </si>
  <si>
    <t>UnivExternado</t>
  </si>
  <si>
    <t>Colombia</t>
  </si>
  <si>
    <t xml:space="preserve">Torres Morales </t>
  </si>
  <si>
    <t>Lince</t>
  </si>
  <si>
    <t>LaMolina</t>
  </si>
  <si>
    <t>Ulima</t>
  </si>
  <si>
    <t>Edwin</t>
  </si>
  <si>
    <t xml:space="preserve">Vergara Pinto </t>
  </si>
  <si>
    <t>Commerce</t>
  </si>
  <si>
    <t>Abancay</t>
  </si>
  <si>
    <t>NacionalCallao</t>
  </si>
  <si>
    <t>UP</t>
  </si>
  <si>
    <t>IngeneriaMecanica</t>
  </si>
  <si>
    <t>Roberto Gamaniel</t>
  </si>
  <si>
    <t xml:space="preserve">Vieira Portugal </t>
  </si>
  <si>
    <t>Pesca</t>
  </si>
  <si>
    <t>FrenteNacionalPesca</t>
  </si>
  <si>
    <t>Administracion</t>
  </si>
  <si>
    <t>Yeni</t>
  </si>
  <si>
    <t xml:space="preserve">Vilcatoma De La Cruz </t>
  </si>
  <si>
    <t>Surquillo</t>
  </si>
  <si>
    <t>UNHuamanga</t>
  </si>
  <si>
    <t>AlasPeruanas</t>
  </si>
  <si>
    <t>GilbertFélix</t>
  </si>
  <si>
    <t xml:space="preserve">Violeta López </t>
  </si>
  <si>
    <t>Chincha</t>
  </si>
  <si>
    <t>InstitutoPais</t>
  </si>
  <si>
    <t>UNMSM</t>
  </si>
  <si>
    <t>UnivSalamanca</t>
  </si>
  <si>
    <t>Tamar</t>
  </si>
  <si>
    <t xml:space="preserve">Arimborgo Guerra </t>
  </si>
  <si>
    <t>Loreto</t>
  </si>
  <si>
    <t>ElAugustino</t>
  </si>
  <si>
    <t>UNAmazonia</t>
  </si>
  <si>
    <t>USA</t>
  </si>
  <si>
    <t>Juan Carlos</t>
  </si>
  <si>
    <t xml:space="preserve">Del Águila Cárdenas </t>
  </si>
  <si>
    <t>Finanza</t>
  </si>
  <si>
    <t>CamCoercioLoreto</t>
  </si>
  <si>
    <t>Patricia Elizabeth</t>
  </si>
  <si>
    <t>Donayre Pasquel</t>
  </si>
  <si>
    <t>ASBANC</t>
  </si>
  <si>
    <t>UNIFE</t>
  </si>
  <si>
    <t>Complutense</t>
  </si>
  <si>
    <t>Jorge Enrique</t>
  </si>
  <si>
    <t>Melendez Celis</t>
  </si>
  <si>
    <t>IngenieroForestal</t>
  </si>
  <si>
    <t>Modesto</t>
  </si>
  <si>
    <t>Figueroa Minaya</t>
  </si>
  <si>
    <t>MadreDeDios</t>
  </si>
  <si>
    <t>Energia</t>
  </si>
  <si>
    <t>Secundaria</t>
  </si>
  <si>
    <t xml:space="preserve">Mario Fidel </t>
  </si>
  <si>
    <t>Mantilla Medina</t>
  </si>
  <si>
    <t>Moquegua</t>
  </si>
  <si>
    <t>CartoSantaMaria</t>
  </si>
  <si>
    <t>Vicente Antonio</t>
  </si>
  <si>
    <t>Zeballos Salinas</t>
  </si>
  <si>
    <t>Tacna</t>
  </si>
  <si>
    <t>UIGV</t>
  </si>
  <si>
    <t>Clayton Flavio</t>
  </si>
  <si>
    <t>Galvan Vento</t>
  </si>
  <si>
    <t>Pasco</t>
  </si>
  <si>
    <t>Turismo</t>
  </si>
  <si>
    <t xml:space="preserve">Roy Ernesto </t>
  </si>
  <si>
    <t>Ventura Angel</t>
  </si>
  <si>
    <t>Mineria</t>
  </si>
  <si>
    <t>IngeneriaTransportes</t>
  </si>
  <si>
    <t>Hernando Ismael</t>
  </si>
  <si>
    <t>Cevallos Flores</t>
  </si>
  <si>
    <t>Piura</t>
  </si>
  <si>
    <t>Medico</t>
  </si>
  <si>
    <t>ColegioMedicoPiura</t>
  </si>
  <si>
    <t>LaPlata</t>
  </si>
  <si>
    <t>Argentina</t>
  </si>
  <si>
    <t>Marisol</t>
  </si>
  <si>
    <t>Espinoza Cruz</t>
  </si>
  <si>
    <t>UDEP</t>
  </si>
  <si>
    <t>Maritza Matilde</t>
  </si>
  <si>
    <t>Garcia Jimenez</t>
  </si>
  <si>
    <t>UNPiura</t>
  </si>
  <si>
    <t>Martires</t>
  </si>
  <si>
    <t>Lizana Santos</t>
  </si>
  <si>
    <t>Religioso</t>
  </si>
  <si>
    <t>Sipan</t>
  </si>
  <si>
    <t>Luis Humberto</t>
  </si>
  <si>
    <t>Lopez Vilela</t>
  </si>
  <si>
    <t>Militar</t>
  </si>
  <si>
    <t>UNCentro</t>
  </si>
  <si>
    <t>freddy Fernando</t>
  </si>
  <si>
    <t>Sarmiento Betancourt</t>
  </si>
  <si>
    <t>Chimbote</t>
  </si>
  <si>
    <t>RotaryPiura</t>
  </si>
  <si>
    <t>UNTrujillo</t>
  </si>
  <si>
    <t>IngenieroIndustrial</t>
  </si>
  <si>
    <t>Karla Melissa</t>
  </si>
  <si>
    <t>Schaefer Cuculiza</t>
  </si>
  <si>
    <t>Comunicacion</t>
  </si>
  <si>
    <t>Lucio</t>
  </si>
  <si>
    <t>Avila Rojas</t>
  </si>
  <si>
    <t>Pittsburgh</t>
  </si>
  <si>
    <t>Pittsburg</t>
  </si>
  <si>
    <t>Edilberto</t>
  </si>
  <si>
    <t>Curro Lopez</t>
  </si>
  <si>
    <t>Sutep</t>
  </si>
  <si>
    <t>UNAltiplano</t>
  </si>
  <si>
    <t>LaHabana</t>
  </si>
  <si>
    <t>Cuba</t>
  </si>
  <si>
    <t>Moises</t>
  </si>
  <si>
    <t>Mamani Colquehuanca</t>
  </si>
  <si>
    <t>Seguridad</t>
  </si>
  <si>
    <t>Oracio Angel</t>
  </si>
  <si>
    <t>Pacori Mamani</t>
  </si>
  <si>
    <t>Ong</t>
  </si>
  <si>
    <t>Quintanilla Chacon</t>
  </si>
  <si>
    <t>Rolando</t>
  </si>
  <si>
    <t>Reategui Flores</t>
  </si>
  <si>
    <t>SanMartin</t>
  </si>
  <si>
    <t>Comercio</t>
  </si>
  <si>
    <t>CamComercio</t>
  </si>
  <si>
    <t>Esther</t>
  </si>
  <si>
    <t>Saavedra Vela</t>
  </si>
  <si>
    <t>Gilmer</t>
  </si>
  <si>
    <t>Trujillo Zegarra</t>
  </si>
  <si>
    <t>LaLibertad</t>
  </si>
  <si>
    <t>AsoMuniRegionSanMArtin</t>
  </si>
  <si>
    <t>Cesar</t>
  </si>
  <si>
    <t>Villanueva Arevalo</t>
  </si>
  <si>
    <t>CentroInvestSelvaAlta</t>
  </si>
  <si>
    <t>Jorge Andres</t>
  </si>
  <si>
    <t>AgrupcionUnidaAmbiental Agua</t>
  </si>
  <si>
    <t>UNSanAgustin</t>
  </si>
  <si>
    <t>Geologia</t>
  </si>
  <si>
    <t>Guillermo Hernan</t>
  </si>
  <si>
    <t>Martorell Sobero</t>
  </si>
  <si>
    <t>Construccion</t>
  </si>
  <si>
    <t>CamComercioTacna</t>
  </si>
  <si>
    <t>Bienvenido</t>
  </si>
  <si>
    <t>Ramirez Tandazo</t>
  </si>
  <si>
    <t>Tumbes</t>
  </si>
  <si>
    <t>FedeMedicaTumbes</t>
  </si>
  <si>
    <t>UNLaPlata</t>
  </si>
  <si>
    <t>Yuyes Meza</t>
  </si>
  <si>
    <t>SocNacAcuicultura</t>
  </si>
  <si>
    <t>UNTumbes</t>
  </si>
  <si>
    <t>Ing. Pesqueria</t>
  </si>
  <si>
    <t>Carlos Mario del Carmen</t>
  </si>
  <si>
    <t>Tubino Arias Schreiber</t>
  </si>
  <si>
    <t>Ucayali</t>
  </si>
  <si>
    <t>EscuelaNaval</t>
  </si>
  <si>
    <t>Glider Agustin</t>
  </si>
  <si>
    <t>Ushñahua Huasanga</t>
  </si>
  <si>
    <t>ColegioAbogadosUcayali</t>
  </si>
  <si>
    <t>UNHuanuco</t>
  </si>
  <si>
    <t xml:space="preserve">Mulder Bedoya </t>
  </si>
  <si>
    <t>Claude Maurice</t>
  </si>
  <si>
    <t>Alianza Popular</t>
  </si>
  <si>
    <t>San Isidro</t>
  </si>
  <si>
    <t>Medios de comunicación</t>
  </si>
  <si>
    <t>Congresista / Director de Instituto Nacional de Radio y Televisión</t>
  </si>
  <si>
    <t xml:space="preserve">Instituto de Estudios Internacionales </t>
  </si>
  <si>
    <t>Suiza</t>
  </si>
  <si>
    <t xml:space="preserve">No </t>
  </si>
  <si>
    <t xml:space="preserve">Echevarría Huamán </t>
  </si>
  <si>
    <t>Sonia Rosario</t>
  </si>
  <si>
    <t>Femenino</t>
  </si>
  <si>
    <t>Asesoría legal</t>
  </si>
  <si>
    <t>Sub-gerente de Desarrollo del Gobierno Regional de Junín</t>
  </si>
  <si>
    <t>Perú</t>
  </si>
  <si>
    <t xml:space="preserve">Guía Pianto </t>
  </si>
  <si>
    <t>Moisés Bartolomé</t>
  </si>
  <si>
    <t>No tiene</t>
  </si>
  <si>
    <t>Universidad Nacional del Centro</t>
  </si>
  <si>
    <t>Ingeniería de Minas</t>
  </si>
  <si>
    <t>Universidad de La Plata / Universidad Católica de Salta</t>
  </si>
  <si>
    <t xml:space="preserve">Lazo Julca </t>
  </si>
  <si>
    <t>Israel Tito</t>
  </si>
  <si>
    <t>Restaurante / Construcción</t>
  </si>
  <si>
    <t>Universitario</t>
  </si>
  <si>
    <t xml:space="preserve">Pariona Galindo </t>
  </si>
  <si>
    <t>Federico</t>
  </si>
  <si>
    <t>Agropecuario</t>
  </si>
  <si>
    <t>Congresista</t>
  </si>
  <si>
    <t>Central de Productores Agropecuarios Los Cedros (CEPROAGRO)</t>
  </si>
  <si>
    <t>Universidad Inca Garcilaso de la Vega</t>
  </si>
  <si>
    <t xml:space="preserve">Acuña Núñez </t>
  </si>
  <si>
    <t>Richard Frank</t>
  </si>
  <si>
    <t>Educación / Deporte</t>
  </si>
  <si>
    <t>Universidad César Vallejo</t>
  </si>
  <si>
    <t>Universidad de Miami</t>
  </si>
  <si>
    <t>Estados Unidos</t>
  </si>
  <si>
    <t xml:space="preserve">Bartra Barriga </t>
  </si>
  <si>
    <t>Rosa María</t>
  </si>
  <si>
    <t>Colegio Químico Farmaceutico</t>
  </si>
  <si>
    <t>Universidad Nacional de Trujillo / Universidad Privada San Pedro</t>
  </si>
  <si>
    <t>Farmacia y bioquímica / Derecho</t>
  </si>
  <si>
    <t xml:space="preserve">Montenegro Figueroa </t>
  </si>
  <si>
    <t>Gloria Edelmira</t>
  </si>
  <si>
    <t>Banca</t>
  </si>
  <si>
    <t>Asesora de Gobernador del Gobierno Regional de La Libertad</t>
  </si>
  <si>
    <t>Club de Leones / Asociación de Municipalidades del Perú</t>
  </si>
  <si>
    <t xml:space="preserve">Rodríguez Zavaleta </t>
  </si>
  <si>
    <t>Elías Nicolás</t>
  </si>
  <si>
    <t>Universidad Provada Antenor Orrego</t>
  </si>
  <si>
    <t xml:space="preserve">Salaverry Villa </t>
  </si>
  <si>
    <t>Daniel Enrique</t>
  </si>
  <si>
    <t>Construcción</t>
  </si>
  <si>
    <t>Regidor provincial</t>
  </si>
  <si>
    <t xml:space="preserve">Salazar Miranda </t>
  </si>
  <si>
    <t>Octavio Edilberto</t>
  </si>
  <si>
    <t>Director General de la Policía Nacional del Perú</t>
  </si>
  <si>
    <t>Escuela Oficiales Policía Nacional del Perú</t>
  </si>
  <si>
    <t xml:space="preserve">Yika García </t>
  </si>
  <si>
    <t>Luis Alberto</t>
  </si>
  <si>
    <t>Seguridad / Restaurante</t>
  </si>
  <si>
    <t>Fuerzas Armadas</t>
  </si>
  <si>
    <t>Asociación de Oficiales del Ejército en Situación de Retiro - La Libertad / Club de Leones Trujillo</t>
  </si>
  <si>
    <t>Escuela Militar de Chorrillos</t>
  </si>
  <si>
    <t>Ciencias militares</t>
  </si>
  <si>
    <t xml:space="preserve">Becerril Rodríguez </t>
  </si>
  <si>
    <t>Héctor Virgilio</t>
  </si>
  <si>
    <t>Química Farmaceútica</t>
  </si>
  <si>
    <t xml:space="preserve">Flores Vílchez </t>
  </si>
  <si>
    <t>Clemente</t>
  </si>
  <si>
    <t>Universidad Católica Los Angéles de Chimbote</t>
  </si>
  <si>
    <t xml:space="preserve">Palma Mendoza </t>
  </si>
  <si>
    <t>José Marvín</t>
  </si>
  <si>
    <t>Ferretería / Almacenes</t>
  </si>
  <si>
    <t>Chiclayo</t>
  </si>
  <si>
    <t xml:space="preserve">Takayama Jiménez </t>
  </si>
  <si>
    <t>Liliana Milagros</t>
  </si>
  <si>
    <t>Jefe de Relaciones Públicas de la Municipalidad de Chota / Ejecutora Coactiva Municipalidad Distrital de Patapo / Asesora Legal de la Municipalidad de Túcume</t>
  </si>
  <si>
    <t>Sociedad Japonesa de Auxilios Mutuos / Ilustre Colegio de Abogados de Lambayeque</t>
  </si>
  <si>
    <t>Universidad de Chiclayo</t>
  </si>
  <si>
    <t xml:space="preserve">Velásquez Quesquén </t>
  </si>
  <si>
    <t>Ángel Javier</t>
  </si>
  <si>
    <t>Universidad Pedro Ruiz Gallo</t>
  </si>
  <si>
    <t>Pontificia Universidad Católica del Perú / Universidad del Pacífico</t>
  </si>
  <si>
    <t xml:space="preserve">Alcalá Mateo </t>
  </si>
  <si>
    <t>Percy Eloy</t>
  </si>
  <si>
    <t>Lima Provincias</t>
  </si>
  <si>
    <t>Gerente Municipal de la Municipalidad Distrital de Mala</t>
  </si>
  <si>
    <t>Asociación de Cajas Rurales del Perú</t>
  </si>
  <si>
    <t>Derecho / Administración</t>
  </si>
  <si>
    <t xml:space="preserve">Andrade Salguero de Álvarez </t>
  </si>
  <si>
    <t>Gladys Griselda</t>
  </si>
  <si>
    <t>Comercio / Transporte</t>
  </si>
  <si>
    <t>Colegio</t>
  </si>
  <si>
    <t xml:space="preserve">Melgar Valdez </t>
  </si>
  <si>
    <t>Elard Galo</t>
  </si>
  <si>
    <t xml:space="preserve">Robles Uribe </t>
  </si>
  <si>
    <t>Lizbeth Hilda</t>
  </si>
  <si>
    <t>Docente</t>
  </si>
  <si>
    <t>Instituto Educativo Superior Pedagógico San José María Escrivá</t>
  </si>
  <si>
    <t xml:space="preserve">Alcorta Suero </t>
  </si>
  <si>
    <t>María Lourdes Pía Luisa</t>
  </si>
  <si>
    <t>Publicidad</t>
  </si>
  <si>
    <t>Congresista / Directora y Produtctora de Radio Televisón del Perú</t>
  </si>
  <si>
    <t>Comunicación</t>
  </si>
  <si>
    <t xml:space="preserve">Aráoz Fernández </t>
  </si>
  <si>
    <t>Mercedes Rosalba</t>
  </si>
  <si>
    <t>Cercado de Lima</t>
  </si>
  <si>
    <t>Farmaceutico / Banca Multilateral / Consultoría</t>
  </si>
  <si>
    <t>Ministra / Asesora Presidencial / Asesora Ministerial / Vicepresidenta de la Comisión de Fiscalización de Dumping y Subsidios de INDECOPI</t>
  </si>
  <si>
    <t>Magdalena del Mar</t>
  </si>
  <si>
    <t>Universidad del Pacífico</t>
  </si>
  <si>
    <t xml:space="preserve">Bruce Montes De Oca </t>
  </si>
  <si>
    <t>Carlos Ricardo</t>
  </si>
  <si>
    <t>Congresista / Ministro / Presidente FONCODES / Presidente Fondo Mi Vivienda / Miembro del Directorio de FONAFE / Miembro del Directorio de ProInversión</t>
  </si>
  <si>
    <t>Asociación de Exportadores / Cámara de Comercio Internacional / Confederación Nacional de Instituciones Empresariales Privadas / Comisión para la Promoción de Exportadores</t>
  </si>
  <si>
    <t xml:space="preserve">Chacón De Vettori </t>
  </si>
  <si>
    <t>Cecilia Isabel</t>
  </si>
  <si>
    <t>San Borja</t>
  </si>
  <si>
    <t>Hoteles</t>
  </si>
  <si>
    <t>Cámara Regional de Turismo de Cajamarca / Asociación de Hoteles y Restaurantes de Cajamarca</t>
  </si>
  <si>
    <t>La Molina</t>
  </si>
  <si>
    <t>Universidad Ricardo Palma</t>
  </si>
  <si>
    <t xml:space="preserve">Chihuán Ramos </t>
  </si>
  <si>
    <t>Leyla Felícita</t>
  </si>
  <si>
    <t>Jesús María</t>
  </si>
  <si>
    <t>Deporte</t>
  </si>
  <si>
    <t xml:space="preserve">Costa Santolalla </t>
  </si>
  <si>
    <t>Gino Francisco</t>
  </si>
  <si>
    <t>Organizaciones No Gubernamentales</t>
  </si>
  <si>
    <t>Ministro / Presidente del Instituto Nacional Penintenciario</t>
  </si>
  <si>
    <t>Universidad de Cambridge</t>
  </si>
  <si>
    <t xml:space="preserve">Dammert Ego Aguirre </t>
  </si>
  <si>
    <t>Manuel Enrique Ernesto</t>
  </si>
  <si>
    <t>Congresista / Presidencia del Consejo de Ministros - Secretaría de Descentralización</t>
  </si>
  <si>
    <t xml:space="preserve">De Belaunde De Cárdenas </t>
  </si>
  <si>
    <t>Alberto</t>
  </si>
  <si>
    <t>Organizaciones No Gubernamentales / Medios de comunicación</t>
  </si>
  <si>
    <t>Jefe de Gabinete de la Municipalidad de Miraflores</t>
  </si>
  <si>
    <t>Universidad de Barcelona</t>
  </si>
  <si>
    <t xml:space="preserve">Del Águila Herrera </t>
  </si>
  <si>
    <t>Edmundo</t>
  </si>
  <si>
    <t>Asistente Senior del Instituto de Defensa de la Competencia y la Propiedad Intelectual</t>
  </si>
  <si>
    <t>Universidad Souther New Hampshire</t>
  </si>
  <si>
    <t xml:space="preserve">Del Castillo Gálvez </t>
  </si>
  <si>
    <t>Jorge Alfonso Alejandro</t>
  </si>
  <si>
    <t>Congresista / Alcalde / Presidente del Consejo de Ministros / Ministro</t>
  </si>
  <si>
    <t xml:space="preserve">Donayre Gotzch </t>
  </si>
  <si>
    <t>Edwin Alberto</t>
  </si>
  <si>
    <t xml:space="preserve">Comandante General del Ejército </t>
  </si>
  <si>
    <t>Colegio Militar de la Nación</t>
  </si>
  <si>
    <t>Ingeniería Militar</t>
  </si>
  <si>
    <t>Escuela Superior de Guerra</t>
  </si>
  <si>
    <t xml:space="preserve">Fujimori Higuchi </t>
  </si>
  <si>
    <t>Kenji Gerardo</t>
  </si>
  <si>
    <t xml:space="preserve">Seguridad / Logísitica </t>
  </si>
  <si>
    <t>Universidad Estatal de Kansas</t>
  </si>
  <si>
    <t xml:space="preserve">Galarreta Velarde </t>
  </si>
  <si>
    <t>Luis Fernando</t>
  </si>
  <si>
    <t>Congresista / Regidor provincial</t>
  </si>
  <si>
    <t xml:space="preserve">García Belaunde </t>
  </si>
  <si>
    <t>Víctor Andrés</t>
  </si>
  <si>
    <t>Industrial / Transporte</t>
  </si>
  <si>
    <t xml:space="preserve">Glave Remy </t>
  </si>
  <si>
    <t>Marisa</t>
  </si>
  <si>
    <t>Universidad Autónoma de Barcelona</t>
  </si>
  <si>
    <t xml:space="preserve">Gonzales Ardiles </t>
  </si>
  <si>
    <t>Juan Carlos Eugenio</t>
  </si>
  <si>
    <t xml:space="preserve">Banca </t>
  </si>
  <si>
    <t>Asesor de congresista</t>
  </si>
  <si>
    <t>Comunidad Cristiana Agua Viva</t>
  </si>
  <si>
    <t xml:space="preserve">Heresi Chicoma Saleh </t>
  </si>
  <si>
    <t>Carlos Salvador</t>
  </si>
  <si>
    <t>San Miguel</t>
  </si>
  <si>
    <t>Alcalde / Asesor Municipalidad Provincial del Callao</t>
  </si>
  <si>
    <t xml:space="preserve">Huilca Flores </t>
  </si>
  <si>
    <t>Indira Isabel</t>
  </si>
  <si>
    <t>La Victoria</t>
  </si>
  <si>
    <t>Los Olivos</t>
  </si>
  <si>
    <t xml:space="preserve">León Romero </t>
  </si>
  <si>
    <t>Luciana Milagros</t>
  </si>
  <si>
    <t>Congresista / Asesora del Congreso</t>
  </si>
  <si>
    <t xml:space="preserve">Lescano Ancieta </t>
  </si>
  <si>
    <t>Yonhy</t>
  </si>
  <si>
    <t>Universidad de Chile</t>
  </si>
  <si>
    <t xml:space="preserve">Letona Pereyra </t>
  </si>
  <si>
    <t>María Úrsula Ingrid</t>
  </si>
  <si>
    <t xml:space="preserve">Presidente del Directorio del Fondo de Compensación para el Ordenamiento Pesquero / Jefe de la Oficina de Asesoría Jurídica del Ministerio de la Producción / Asesora del Gerente General del Instituto Metropolitano Protransporte / Asesora de la Oficina de Gestión Pública de la Presidencia del Consejo de Ministros </t>
  </si>
  <si>
    <t xml:space="preserve">Lombardi Elías </t>
  </si>
  <si>
    <t>Guido Ricardo</t>
  </si>
  <si>
    <t xml:space="preserve">Miyashiro Arashiro </t>
  </si>
  <si>
    <t>Marco Enrique</t>
  </si>
  <si>
    <t>Director General de la Policía Nacional del Perú / Viceministro de Orden Interno / Gerente de Seguridad Ciudadana de la Municipalidad de Magdalena / Gerente de Seguridad Ciudadana de la Municipalidad de Carmen de la Legua Reynoso</t>
  </si>
  <si>
    <t>Universidad Nacional Faustino Sánchez Carrión</t>
  </si>
  <si>
    <t>NivelEducSintesis</t>
  </si>
  <si>
    <t>NacimientoSintesis</t>
  </si>
  <si>
    <t>Elegido</t>
  </si>
  <si>
    <t>NoElegido</t>
  </si>
  <si>
    <t>Rimac</t>
  </si>
  <si>
    <t>LimaModerna</t>
  </si>
  <si>
    <t>ResidCandid</t>
  </si>
  <si>
    <t>ResidNaci</t>
  </si>
  <si>
    <t>OtroResid</t>
  </si>
  <si>
    <t>ColegioNaci</t>
  </si>
  <si>
    <t>OtroColNac</t>
  </si>
  <si>
    <t>PrivLima</t>
  </si>
  <si>
    <t>PubProv</t>
  </si>
  <si>
    <t>PrivProv</t>
  </si>
  <si>
    <t>Extranjero</t>
  </si>
  <si>
    <t>PubLima</t>
  </si>
  <si>
    <t>UnivPregSintsis</t>
  </si>
  <si>
    <t>CarreraSintesis</t>
  </si>
  <si>
    <t>Sociologia</t>
  </si>
  <si>
    <t>Ingeneria</t>
  </si>
  <si>
    <t>Admin</t>
  </si>
  <si>
    <t>Ciencias</t>
  </si>
  <si>
    <t>Otro</t>
  </si>
  <si>
    <t>Communicacion</t>
  </si>
  <si>
    <t>EstudExtranjeroPairs</t>
  </si>
  <si>
    <t>Europa</t>
  </si>
  <si>
    <t>AmLat</t>
  </si>
  <si>
    <t xml:space="preserve">Abogado </t>
  </si>
  <si>
    <t>ActivSintesis</t>
  </si>
  <si>
    <t>Selva</t>
  </si>
  <si>
    <t>Sierra</t>
  </si>
  <si>
    <t>LimaCallao</t>
  </si>
  <si>
    <t>no</t>
  </si>
  <si>
    <t>RangoNacimiento</t>
  </si>
  <si>
    <t>°70</t>
  </si>
  <si>
    <t>°75</t>
  </si>
  <si>
    <t>°55</t>
  </si>
  <si>
    <t>°50</t>
  </si>
  <si>
    <t>°65</t>
  </si>
  <si>
    <t>°60</t>
  </si>
  <si>
    <t>Industrial / Comercio / ferreteria e pinturas</t>
  </si>
  <si>
    <t>Industria</t>
  </si>
  <si>
    <t>SectorPublicoSintesis</t>
  </si>
  <si>
    <t>Investigador</t>
  </si>
  <si>
    <t>Mauricio</t>
  </si>
  <si>
    <t>Arthur</t>
  </si>
  <si>
    <t>Diego</t>
  </si>
  <si>
    <t>NoUniv</t>
  </si>
  <si>
    <t xml:space="preserve">SintesisPuestoNacional </t>
  </si>
  <si>
    <t>&lt;45</t>
  </si>
  <si>
    <t>&gt;80</t>
  </si>
  <si>
    <t>Costa</t>
  </si>
  <si>
    <t>Agric</t>
  </si>
  <si>
    <t>OtraOrgaSintesis</t>
  </si>
  <si>
    <t>OrgaSoc</t>
  </si>
  <si>
    <t>AsoProd</t>
  </si>
  <si>
    <t>OrgaPro</t>
  </si>
  <si>
    <t>Gremio</t>
  </si>
  <si>
    <t>BMJ INVERSIONES GENERALES</t>
  </si>
  <si>
    <t>transporte</t>
  </si>
  <si>
    <t>Profesional</t>
  </si>
  <si>
    <t>Servicio</t>
  </si>
  <si>
    <t>DocenteColegio</t>
  </si>
  <si>
    <t>Corpo Peruana Ingenieros transpo</t>
  </si>
  <si>
    <t>Q1</t>
  </si>
  <si>
    <t>Q2</t>
  </si>
  <si>
    <t>Q3</t>
  </si>
  <si>
    <t>Q4</t>
  </si>
  <si>
    <t>Q5</t>
  </si>
  <si>
    <t>QuintilSintesis</t>
  </si>
  <si>
    <t>Enseñanza superio</t>
  </si>
  <si>
    <t>EducSup</t>
  </si>
  <si>
    <t>Comentario</t>
  </si>
  <si>
    <t>Industria minera</t>
  </si>
  <si>
    <t>AgroIndustria</t>
  </si>
  <si>
    <t>Ganadero</t>
  </si>
  <si>
    <t>Pesca industria</t>
  </si>
  <si>
    <t>ppalmente construccoin</t>
  </si>
  <si>
    <t>ganadero</t>
  </si>
  <si>
    <t>viceministra desarrollo regional y Foncodes</t>
  </si>
  <si>
    <t>jefe gab min inter , min trabajo</t>
  </si>
  <si>
    <t>procuradora adjunta anticorrupcion</t>
  </si>
  <si>
    <t>asesor gabinete Min Vivienda y min salud</t>
  </si>
  <si>
    <t>especialista agro gerencia alto amazonas</t>
  </si>
  <si>
    <t>dir asesoria juridica gob regional moquegua</t>
  </si>
  <si>
    <t xml:space="preserve">prefecto de pasco </t>
  </si>
  <si>
    <t>Sur gerente transportes huamangua, jefe transporte empresa municipal admin de peajes</t>
  </si>
  <si>
    <t>Medico hospital santa rosa minsa</t>
  </si>
  <si>
    <t>medico red salud lima</t>
  </si>
  <si>
    <t>asesora municipalidad san borja</t>
  </si>
  <si>
    <t>éasistente oficina parlamentaria descentralizada moyobamba</t>
  </si>
  <si>
    <t>asesor legarl municipalidad mollepata</t>
  </si>
  <si>
    <t>Castro Bravo</t>
  </si>
  <si>
    <t>geologo proyecto especial tacna</t>
  </si>
  <si>
    <t xml:space="preserve">medico hospiotal regional </t>
  </si>
  <si>
    <t>asesor legal hispital regional ucayali</t>
  </si>
  <si>
    <t>militar</t>
  </si>
  <si>
    <t xml:space="preserve">SubNacional </t>
  </si>
  <si>
    <t xml:space="preserve">Nacional </t>
  </si>
  <si>
    <t>Educ</t>
  </si>
  <si>
    <t>Gerente de Gestión Ambiental y Salud Pública muni sant</t>
  </si>
  <si>
    <t>Universidad y medico</t>
  </si>
  <si>
    <t>NA</t>
  </si>
  <si>
    <t>Q6</t>
  </si>
  <si>
    <t>Q7</t>
  </si>
  <si>
    <t>Q8</t>
  </si>
  <si>
    <t>Q9</t>
  </si>
  <si>
    <t>Q10</t>
  </si>
  <si>
    <t>UnivPosgradoSintesis</t>
  </si>
  <si>
    <t>Pucp</t>
  </si>
  <si>
    <t>Unmsm</t>
  </si>
  <si>
    <t>pubLima</t>
  </si>
  <si>
    <t>PregBis</t>
  </si>
  <si>
    <t>usmp</t>
  </si>
  <si>
    <t>unmsm</t>
  </si>
  <si>
    <t>pucp</t>
  </si>
  <si>
    <t>CarreraBis</t>
  </si>
  <si>
    <t>PartidoSintesis</t>
  </si>
  <si>
    <t>FP</t>
  </si>
  <si>
    <t>FA</t>
  </si>
  <si>
    <t>APP</t>
  </si>
  <si>
    <t>PPK</t>
  </si>
  <si>
    <t>AccPop</t>
  </si>
  <si>
    <t>AlPop</t>
  </si>
  <si>
    <t>contable</t>
  </si>
  <si>
    <t>Construccion y cafe</t>
  </si>
  <si>
    <t>laldrillera</t>
  </si>
  <si>
    <t>Primario</t>
  </si>
  <si>
    <t>Construcción / Restaurante / ADEX</t>
  </si>
  <si>
    <t>Serv&amp;Seg</t>
  </si>
  <si>
    <t>SintesisPuestoSubNac</t>
  </si>
  <si>
    <t>PregSintesisBis</t>
  </si>
  <si>
    <t>Quintil(calculo)</t>
  </si>
  <si>
    <t>Modalités</t>
  </si>
  <si>
    <t>Effectifs</t>
  </si>
  <si>
    <t>Pourcentages</t>
  </si>
  <si>
    <t>Ensemble</t>
  </si>
  <si>
    <t>SintesisPuestoNacional</t>
  </si>
  <si>
    <t>Ha sido candidato a alcalde ?</t>
  </si>
  <si>
    <t>Seguridad / Logísitica</t>
  </si>
  <si>
    <t>ActivSintesis_1</t>
  </si>
  <si>
    <t>Comandante General del Ejército</t>
  </si>
  <si>
    <t>medico hospiotal regional</t>
  </si>
  <si>
    <t>prefecto de pasco</t>
  </si>
  <si>
    <t>Presidente del Directorio del Fondo de Compensación para el Ordenamiento Pesquero / Jefe de la Oficina de Asesoría Jurídica del Ministerio de la Producción / Asesora del Gerente General del Instituto Metropolitano Protransporte / Asesora de la Oficina de Gestión Pública de la Presidencia del Consejo de Ministros</t>
  </si>
  <si>
    <t>Nacional</t>
  </si>
  <si>
    <t>SubNacional</t>
  </si>
  <si>
    <t>Instituto de Estudios Internacionales</t>
  </si>
  <si>
    <t>El candidato/La candidata reside donde ha nacido</t>
  </si>
  <si>
    <t>El candidato/La candidata reside donde es candidato/candidata</t>
  </si>
  <si>
    <t>Comentarios</t>
  </si>
  <si>
    <t>Cultura y deporte</t>
  </si>
  <si>
    <t xml:space="preserve">Actividades agroindustriales, mineras y pesqueras </t>
  </si>
  <si>
    <t>Ingenieros, contables etc</t>
  </si>
  <si>
    <t>Hoteleria, turismo</t>
  </si>
  <si>
    <t>actividades agricolas (salvo agroindustria)</t>
  </si>
  <si>
    <t>asociacion de productores</t>
  </si>
  <si>
    <t>Gremio de empresas</t>
  </si>
  <si>
    <t xml:space="preserve">Organisacion profesional </t>
  </si>
  <si>
    <t xml:space="preserve">Organizacion social </t>
  </si>
  <si>
    <t>DecilesSintesis</t>
  </si>
  <si>
    <t>Deciles(calculo)</t>
  </si>
  <si>
    <t>Administración y ciencias policiales</t>
  </si>
  <si>
    <t>Construcción / Transporte</t>
  </si>
  <si>
    <t>A favor</t>
  </si>
  <si>
    <t>Luz Filomena</t>
  </si>
  <si>
    <t>Freddy Fernando</t>
  </si>
  <si>
    <t xml:space="preserve">Edmundo  </t>
  </si>
  <si>
    <t>Del Águila Herrera</t>
  </si>
  <si>
    <t>García Belaunde</t>
  </si>
  <si>
    <t>Lescano Ancieta</t>
  </si>
  <si>
    <t xml:space="preserve">Richard Frank </t>
  </si>
  <si>
    <t xml:space="preserve">Gloria Edelmira  </t>
  </si>
  <si>
    <t>Montenegro Figueroa</t>
  </si>
  <si>
    <t xml:space="preserve">Edwin Alberto </t>
  </si>
  <si>
    <t xml:space="preserve">Claude Maurice  </t>
  </si>
  <si>
    <t>Mulder Bedoya</t>
  </si>
  <si>
    <t xml:space="preserve">Elías Nicolás  </t>
  </si>
  <si>
    <t>Rodríguez Zavaleta</t>
  </si>
  <si>
    <t xml:space="preserve">Ángel Javier </t>
  </si>
  <si>
    <t xml:space="preserve">Jorge Alfonso Alejandro </t>
  </si>
  <si>
    <t xml:space="preserve">Marisa </t>
  </si>
  <si>
    <t xml:space="preserve">Indira Isabel </t>
  </si>
  <si>
    <t>En contra</t>
  </si>
  <si>
    <t>Abstención</t>
  </si>
  <si>
    <t xml:space="preserve">Sonia Rosario </t>
  </si>
  <si>
    <t xml:space="preserve">Federico </t>
  </si>
  <si>
    <t xml:space="preserve">Rosa María </t>
  </si>
  <si>
    <t xml:space="preserve">Daniel Enrique </t>
  </si>
  <si>
    <t xml:space="preserve">Octavio Edilberto </t>
  </si>
  <si>
    <t xml:space="preserve">Luis Alberto </t>
  </si>
  <si>
    <t>Ausente</t>
  </si>
  <si>
    <t>Gilbert Félix</t>
  </si>
  <si>
    <r>
      <rPr>
        <b/>
        <sz val="11"/>
        <rFont val="Calibri"/>
        <family val="2"/>
        <scheme val="minor"/>
      </rPr>
      <t>Fuente:</t>
    </r>
    <r>
      <rPr>
        <sz val="11"/>
        <rFont val="Calibri"/>
        <family val="2"/>
        <scheme val="minor"/>
      </rPr>
      <t xml:space="preserve"> Andina (Disponible en: https://www.thinglink.com/scene/1000776718329315330?buttonSource=viewLimits)</t>
    </r>
  </si>
  <si>
    <t>Votación en el pleno</t>
  </si>
  <si>
    <t>Votación Comisión de Defensa del Consumidor</t>
  </si>
  <si>
    <t>Votación Comisión de Salud</t>
  </si>
  <si>
    <t>Votación Comisión Permanente</t>
  </si>
  <si>
    <t xml:space="preserve">María Úrsula Ingrid </t>
  </si>
  <si>
    <t xml:space="preserve">Marco Enrique </t>
  </si>
  <si>
    <t xml:space="preserve">Leyla Felícita </t>
  </si>
  <si>
    <t xml:space="preserve">Percy Eloy </t>
  </si>
  <si>
    <t xml:space="preserve">Carlos Salvador </t>
  </si>
  <si>
    <t>Fuente: Maldonado et al. (2019)</t>
  </si>
  <si>
    <t>Grupo parlamentario</t>
  </si>
  <si>
    <t xml:space="preserve">Israel Tito </t>
  </si>
  <si>
    <t xml:space="preserve">Héctor Virgilio </t>
  </si>
  <si>
    <t xml:space="preserve">Liliana Milagros </t>
  </si>
  <si>
    <t xml:space="preserve">Gladys Griselda </t>
  </si>
  <si>
    <t xml:space="preserve">Lizbeth Hilda </t>
  </si>
  <si>
    <t xml:space="preserve">María Lourdes Pía Luisa </t>
  </si>
  <si>
    <t xml:space="preserve">Cecilia Isabel </t>
  </si>
  <si>
    <t xml:space="preserve">Kenji Gerardo </t>
  </si>
  <si>
    <t xml:space="preserve">Luis Fernando </t>
  </si>
  <si>
    <t xml:space="preserve">Juan Carlos Eugenio </t>
  </si>
  <si>
    <t xml:space="preserve">Moisés Bartolomé </t>
  </si>
  <si>
    <t xml:space="preserve">Clemente </t>
  </si>
  <si>
    <t xml:space="preserve">Mercedes Rosalba </t>
  </si>
  <si>
    <t xml:space="preserve">Carlos Ricardo </t>
  </si>
  <si>
    <t xml:space="preserve">Gino Francisco </t>
  </si>
  <si>
    <t xml:space="preserve">Alberto </t>
  </si>
  <si>
    <t xml:space="preserve">Guido Ricardo </t>
  </si>
  <si>
    <t>Alianza para el Progreso</t>
  </si>
  <si>
    <t>No agrupados</t>
  </si>
  <si>
    <t>Nuevo Perú</t>
  </si>
  <si>
    <t>Cambio21</t>
  </si>
  <si>
    <t>Con Fuerza Perú</t>
  </si>
  <si>
    <t>Bancada Liberal</t>
  </si>
  <si>
    <t>Célula Parlamentaria Aprista</t>
  </si>
  <si>
    <t>Acción Republica</t>
  </si>
  <si>
    <t>Contigo</t>
  </si>
  <si>
    <t>Unidos por la República</t>
  </si>
  <si>
    <t>Comisiones período 2018-2019</t>
  </si>
  <si>
    <t>Comisión Agraria</t>
  </si>
  <si>
    <t>Comisión de Ciencia Innovación y Tecnología</t>
  </si>
  <si>
    <t>Neyra Olaychea</t>
  </si>
  <si>
    <t xml:space="preserve">Ángel </t>
  </si>
  <si>
    <t>-</t>
  </si>
  <si>
    <t>Comisión de Comercio Exterior y Turismo</t>
  </si>
  <si>
    <t>Ramírez Tandazo</t>
  </si>
  <si>
    <t>Ramos Rosales</t>
  </si>
  <si>
    <t>María Candelaria</t>
  </si>
  <si>
    <t>Cruz Tévez</t>
  </si>
  <si>
    <t>Luz Rebeca</t>
  </si>
  <si>
    <t>Comisión de Constitución y Reglamento</t>
  </si>
  <si>
    <t>Comisión de Cultura y Patrimonio Cultural</t>
  </si>
  <si>
    <t>Fuente: https://www.congreso.gob.pe/cuadrocomisiones/</t>
  </si>
  <si>
    <t>Comisión de Defensa del Consumidor</t>
  </si>
  <si>
    <t>Comisión de Defensa Nacional</t>
  </si>
  <si>
    <t>Iberico Núñez</t>
  </si>
  <si>
    <t>Luis</t>
  </si>
  <si>
    <t>Comisión de Descentralización</t>
  </si>
  <si>
    <t>Comisión de Economía</t>
  </si>
  <si>
    <t>Campos Ramírez</t>
  </si>
  <si>
    <t>César Milton</t>
  </si>
  <si>
    <t>Comisión de Educación</t>
  </si>
  <si>
    <t>Gilvonio Condezo</t>
  </si>
  <si>
    <t>Katia</t>
  </si>
  <si>
    <t>Comisión de Energía y Minas</t>
  </si>
  <si>
    <t>Comisión de Fiscalización</t>
  </si>
  <si>
    <t>Comisión de Inclusión Social</t>
  </si>
  <si>
    <t>Comisión de Inteligencia</t>
  </si>
  <si>
    <t>Comisión de Justicia y Derechos Humanos</t>
  </si>
  <si>
    <t>Comisión de la Mujer y Familia</t>
  </si>
  <si>
    <t>Comisión de Presupuesto</t>
  </si>
  <si>
    <t>Comisión de Producción</t>
  </si>
  <si>
    <t>Comisión de Pueblos Andinos, Amazónicos, Afroperuanos y Ambiente</t>
  </si>
  <si>
    <t>Comisión de Relaciones Exteriores</t>
  </si>
  <si>
    <t>Comisión de Salud</t>
  </si>
  <si>
    <t xml:space="preserve">Comisión de Trabajo </t>
  </si>
  <si>
    <t>Comisión de Trabajo</t>
  </si>
  <si>
    <t>Comisión de Transportes y Comunicaciones</t>
  </si>
  <si>
    <t>Comisión de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</si>
</sst>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quot;€&quot;"/>
    <numFmt numFmtId="165" formatCode="General\'"/>
    <numFmt numFmtId="166" formatCode="0.0"/>
  </numFmts>
  <fonts count="10" x14ac:knownFonts="1">
    <font>
      <sz val="11"/>
      <color theme="1"/>
      <name val="Calibri"/>
      <family val="2"/>
      <scheme val="minor"/>
    </font>
    <font>
      <b/>
      <sz val="11"/>
      <name val="Calibri"/>
      <family val="2"/>
      <scheme val="minor"/>
    </font>
    <font>
      <sz val="11"/>
      <name val="Calibri"/>
      <family val="2"/>
      <scheme val="minor"/>
    </font>
    <font>
      <b/>
      <sz val="11"/>
      <name val="Tahoma"/>
      <family val="2"/>
    </font>
    <font>
      <b/>
      <sz val="10"/>
      <name val="Tahoma"/>
      <family val="2"/>
    </font>
    <font>
      <sz val="10"/>
      <name val="Tahoma"/>
      <family val="2"/>
    </font>
    <font>
      <sz val="9"/>
      <color indexed="81"/>
      <name val="Tahoma"/>
      <family val="2"/>
    </font>
    <font>
      <sz val="9"/>
      <color indexed="81"/>
      <name val="Tahoma"/>
      <charset val="1"/>
    </font>
    <font>
      <b/>
      <sz val="9"/>
      <color indexed="81"/>
      <name val="Tahoma"/>
      <charset val="1"/>
    </font>
    <font>
      <b/>
      <sz val="9"/>
      <color indexed="81"/>
      <name val="Tahoma"/>
      <family val="2"/>
    </font>
  </fonts>
  <fills count="5">
    <fill>
      <patternFill patternType="none"/>
    </fill>
    <fill>
      <patternFill patternType="gray125"/>
    </fill>
    <fill>
      <patternFill patternType="solid">
        <fgColor rgb="FFD7D7D7"/>
      </patternFill>
    </fill>
    <fill>
      <patternFill patternType="solid">
        <fgColor rgb="FFFFFF00"/>
        <bgColor indexed="64"/>
      </patternFill>
    </fill>
    <fill>
      <patternFill patternType="solid">
        <fgColor theme="5"/>
        <bgColor indexed="64"/>
      </patternFill>
    </fill>
  </fills>
  <borders count="8">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right/>
      <top style="medium">
        <color auto="1"/>
      </top>
      <bottom/>
      <diagonal/>
    </border>
    <border>
      <left style="medium">
        <color auto="1"/>
      </left>
      <right style="thin">
        <color auto="1"/>
      </right>
      <top/>
      <bottom style="medium">
        <color auto="1"/>
      </bottom>
      <diagonal/>
    </border>
    <border>
      <left/>
      <right style="thin">
        <color auto="1"/>
      </right>
      <top/>
      <bottom style="medium">
        <color auto="1"/>
      </bottom>
      <diagonal/>
    </border>
  </borders>
  <cellStyleXfs count="1">
    <xf numFmtId="0" fontId="0" fillId="0" borderId="0"/>
  </cellStyleXfs>
  <cellXfs count="27">
    <xf numFmtId="0" fontId="0" fillId="0" borderId="0" xfId="0"/>
    <xf numFmtId="0" fontId="1" fillId="0" borderId="0" xfId="0" applyFont="1" applyFill="1" applyAlignment="1">
      <alignment wrapText="1"/>
    </xf>
    <xf numFmtId="0" fontId="2" fillId="0" borderId="0" xfId="0" applyFont="1" applyFill="1"/>
    <xf numFmtId="0" fontId="3" fillId="0" borderId="1" xfId="0" applyFont="1" applyBorder="1" applyAlignment="1">
      <alignment vertical="center"/>
    </xf>
    <xf numFmtId="0" fontId="4" fillId="2" borderId="2" xfId="0" applyFont="1" applyFill="1" applyBorder="1" applyAlignment="1">
      <alignment horizontal="center" vertical="center" wrapText="1"/>
    </xf>
    <xf numFmtId="0" fontId="5" fillId="0" borderId="3" xfId="0" applyFont="1" applyBorder="1" applyAlignment="1">
      <alignment horizontal="left"/>
    </xf>
    <xf numFmtId="1" fontId="5" fillId="0" borderId="4" xfId="0" applyNumberFormat="1" applyFont="1" applyBorder="1" applyAlignment="1">
      <alignment horizontal="right"/>
    </xf>
    <xf numFmtId="166" fontId="5" fillId="0" borderId="4" xfId="0" applyNumberFormat="1" applyFont="1" applyBorder="1" applyAlignment="1">
      <alignment horizontal="right"/>
    </xf>
    <xf numFmtId="0" fontId="3" fillId="0" borderId="5" xfId="0" applyFont="1" applyBorder="1"/>
    <xf numFmtId="0" fontId="5" fillId="0" borderId="6" xfId="0" applyFont="1" applyBorder="1" applyAlignment="1">
      <alignment horizontal="left"/>
    </xf>
    <xf numFmtId="1" fontId="5" fillId="0" borderId="7" xfId="0" applyNumberFormat="1" applyFont="1" applyBorder="1" applyAlignment="1">
      <alignment horizontal="right"/>
    </xf>
    <xf numFmtId="166" fontId="5" fillId="0" borderId="7" xfId="0" applyNumberFormat="1" applyFont="1" applyBorder="1" applyAlignment="1">
      <alignment horizontal="right"/>
    </xf>
    <xf numFmtId="0" fontId="2" fillId="3" borderId="0" xfId="0" applyFont="1" applyFill="1"/>
    <xf numFmtId="0" fontId="3" fillId="3" borderId="1" xfId="0" applyFont="1" applyFill="1" applyBorder="1" applyAlignment="1">
      <alignment vertical="center"/>
    </xf>
    <xf numFmtId="0" fontId="3" fillId="0" borderId="1" xfId="0" applyFont="1" applyFill="1" applyBorder="1" applyAlignment="1">
      <alignment vertical="center"/>
    </xf>
    <xf numFmtId="0" fontId="3" fillId="4" borderId="1" xfId="0" applyFont="1" applyFill="1" applyBorder="1" applyAlignment="1">
      <alignment vertical="center"/>
    </xf>
    <xf numFmtId="164" fontId="1" fillId="0" borderId="0" xfId="0" applyNumberFormat="1" applyFont="1" applyFill="1" applyAlignment="1">
      <alignment wrapText="1"/>
    </xf>
    <xf numFmtId="165" fontId="2" fillId="0" borderId="0" xfId="0" applyNumberFormat="1" applyFont="1" applyFill="1"/>
    <xf numFmtId="0" fontId="0" fillId="0" borderId="0" xfId="0" applyFont="1" applyFill="1"/>
    <xf numFmtId="164" fontId="2" fillId="0" borderId="0" xfId="0" applyNumberFormat="1" applyFont="1" applyFill="1"/>
    <xf numFmtId="0" fontId="1" fillId="0" borderId="0" xfId="0" applyFont="1" applyFill="1" applyAlignment="1">
      <alignment horizontal="center" wrapText="1"/>
    </xf>
    <xf numFmtId="0" fontId="2" fillId="0" borderId="0" xfId="0" applyFont="1" applyFill="1" applyAlignment="1">
      <alignment wrapText="1"/>
    </xf>
    <xf numFmtId="0" fontId="1" fillId="0" borderId="0" xfId="0" applyFont="1" applyFill="1" applyAlignment="1">
      <alignment horizontal="center"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31"/>
  <sheetViews>
    <sheetView zoomScale="70" zoomScaleNormal="70" workbookViewId="0">
      <pane ySplit="1" topLeftCell="A32" activePane="bottomLeft" state="frozen"/>
      <selection pane="bottomLeft" activeCell="B131" sqref="B131"/>
    </sheetView>
  </sheetViews>
  <sheetFormatPr baseColWidth="10" defaultColWidth="11.453125" defaultRowHeight="14.5" x14ac:dyDescent="0.35"/>
  <cols>
    <col min="1" max="1" width="11.453125" style="2"/>
    <col min="2" max="3" width="25.453125" style="2" customWidth="1"/>
    <col min="4" max="10" width="11.453125" style="2" customWidth="1"/>
    <col min="11" max="11" width="12.36328125" style="2" customWidth="1"/>
    <col min="12" max="12" width="11.453125" style="2" customWidth="1"/>
    <col min="13" max="13" width="17" style="2" customWidth="1"/>
    <col min="14" max="16" width="11.453125" style="2" customWidth="1"/>
    <col min="17" max="17" width="11.6328125" style="2" customWidth="1"/>
    <col min="18" max="18" width="29.6328125" style="2" customWidth="1"/>
    <col min="19" max="19" width="15.1796875" style="19" customWidth="1"/>
    <col min="20" max="20" width="11.453125" style="2" customWidth="1"/>
    <col min="21" max="21" width="14.6328125" style="2" customWidth="1"/>
    <col min="22" max="22" width="25.6328125" style="2" customWidth="1"/>
    <col min="23" max="23" width="11.453125" style="2" customWidth="1"/>
    <col min="24" max="25" width="16.1796875" style="2" customWidth="1"/>
    <col min="26" max="26" width="17" style="2" customWidth="1"/>
    <col min="27" max="27" width="40.453125" style="2" customWidth="1"/>
    <col min="28" max="30" width="33" style="2" customWidth="1"/>
    <col min="31" max="31" width="72" style="2" customWidth="1"/>
    <col min="32" max="32" width="17" style="2" customWidth="1"/>
    <col min="33" max="33" width="11.453125" style="2" customWidth="1"/>
    <col min="34" max="34" width="53.1796875" style="2" customWidth="1"/>
    <col min="35" max="35" width="52.6328125" style="2" customWidth="1"/>
    <col min="36" max="37" width="11.453125" style="2" customWidth="1"/>
    <col min="38" max="38" width="23" style="2" customWidth="1"/>
    <col min="39" max="39" width="18.6328125" style="2" customWidth="1"/>
    <col min="40" max="40" width="17.1796875" style="2" customWidth="1"/>
    <col min="41" max="41" width="40.1796875" style="2" customWidth="1"/>
    <col min="42" max="42" width="29.81640625" style="2" customWidth="1"/>
    <col min="43" max="43" width="26.6328125" style="2" customWidth="1"/>
    <col min="44" max="45" width="41.453125" style="2" customWidth="1"/>
    <col min="46" max="47" width="41.6328125" style="2" customWidth="1"/>
    <col min="48" max="51" width="11.453125" style="2"/>
    <col min="52" max="53" width="19.453125" style="2" customWidth="1"/>
    <col min="54" max="54" width="21.453125" style="2" customWidth="1"/>
    <col min="55" max="16384" width="11.453125" style="2"/>
  </cols>
  <sheetData>
    <row r="1" spans="1:61" s="1" customFormat="1" ht="43.5" x14ac:dyDescent="0.35">
      <c r="A1" s="1" t="s">
        <v>711</v>
      </c>
      <c r="B1" s="1" t="s">
        <v>0</v>
      </c>
      <c r="C1" s="1" t="s">
        <v>1</v>
      </c>
      <c r="D1" s="1" t="s">
        <v>24</v>
      </c>
      <c r="E1" s="1" t="s">
        <v>2</v>
      </c>
      <c r="F1" s="1" t="s">
        <v>3</v>
      </c>
      <c r="G1" s="1" t="s">
        <v>785</v>
      </c>
      <c r="H1" s="1" t="s">
        <v>4</v>
      </c>
      <c r="I1" s="1" t="s">
        <v>5</v>
      </c>
      <c r="J1" s="1" t="s">
        <v>6</v>
      </c>
      <c r="K1" s="1" t="s">
        <v>25</v>
      </c>
      <c r="L1" s="1" t="s">
        <v>26</v>
      </c>
      <c r="M1" s="1" t="s">
        <v>716</v>
      </c>
      <c r="N1" s="1" t="s">
        <v>27</v>
      </c>
      <c r="O1" s="1" t="s">
        <v>28</v>
      </c>
      <c r="P1" s="1" t="s">
        <v>29</v>
      </c>
      <c r="Q1" s="1" t="s">
        <v>30</v>
      </c>
      <c r="R1" s="1" t="s">
        <v>798</v>
      </c>
      <c r="S1" s="16" t="s">
        <v>701</v>
      </c>
      <c r="T1" s="1" t="s">
        <v>7</v>
      </c>
      <c r="U1" s="1" t="s">
        <v>8</v>
      </c>
      <c r="V1" s="1" t="s">
        <v>669</v>
      </c>
      <c r="W1" s="1" t="s">
        <v>9</v>
      </c>
      <c r="X1" s="1" t="s">
        <v>675</v>
      </c>
      <c r="Y1" s="1" t="s">
        <v>674</v>
      </c>
      <c r="Z1" s="1" t="s">
        <v>10</v>
      </c>
      <c r="AA1" s="1" t="s">
        <v>11</v>
      </c>
      <c r="AB1" s="1" t="s">
        <v>696</v>
      </c>
      <c r="AC1" s="1" t="s">
        <v>696</v>
      </c>
      <c r="AD1" s="1" t="s">
        <v>740</v>
      </c>
      <c r="AE1" s="1" t="s">
        <v>12</v>
      </c>
      <c r="AF1" s="1" t="s">
        <v>710</v>
      </c>
      <c r="AG1" s="1" t="s">
        <v>13</v>
      </c>
      <c r="AH1" s="1" t="s">
        <v>14</v>
      </c>
      <c r="AI1" s="1" t="s">
        <v>721</v>
      </c>
      <c r="AJ1" s="1" t="s">
        <v>15</v>
      </c>
      <c r="AK1" s="1" t="s">
        <v>668</v>
      </c>
      <c r="AL1" s="1" t="s">
        <v>16</v>
      </c>
      <c r="AM1" s="1" t="s">
        <v>17</v>
      </c>
      <c r="AN1" s="1" t="s">
        <v>677</v>
      </c>
      <c r="AO1" s="1" t="s">
        <v>18</v>
      </c>
      <c r="AP1" s="1" t="s">
        <v>684</v>
      </c>
      <c r="AQ1" s="1" t="s">
        <v>799</v>
      </c>
      <c r="AR1" s="1" t="s">
        <v>19</v>
      </c>
      <c r="AS1" s="1" t="s">
        <v>685</v>
      </c>
      <c r="AT1" s="1" t="s">
        <v>20</v>
      </c>
      <c r="AU1" s="1" t="s">
        <v>776</v>
      </c>
      <c r="AV1" s="1" t="s">
        <v>21</v>
      </c>
      <c r="AW1" s="1" t="s">
        <v>692</v>
      </c>
      <c r="AX1" s="1" t="s">
        <v>22</v>
      </c>
      <c r="AY1" s="1" t="s">
        <v>23</v>
      </c>
      <c r="AZ1" s="1" t="s">
        <v>800</v>
      </c>
      <c r="BA1" s="1" t="s">
        <v>737</v>
      </c>
      <c r="BB1" s="1" t="s">
        <v>829</v>
      </c>
      <c r="BC1" s="1" t="s">
        <v>828</v>
      </c>
    </row>
    <row r="2" spans="1:61" x14ac:dyDescent="0.35">
      <c r="A2" s="2" t="s">
        <v>712</v>
      </c>
      <c r="B2" s="2" t="s">
        <v>31</v>
      </c>
      <c r="C2" s="2" t="s">
        <v>32</v>
      </c>
      <c r="D2" s="2" t="s">
        <v>284</v>
      </c>
      <c r="E2" s="2" t="s">
        <v>33</v>
      </c>
      <c r="F2" s="2" t="s">
        <v>34</v>
      </c>
      <c r="G2" s="2" t="s">
        <v>786</v>
      </c>
      <c r="H2" s="2">
        <v>0.42934</v>
      </c>
      <c r="I2" s="2">
        <v>12939</v>
      </c>
      <c r="J2" s="2" t="s">
        <v>35</v>
      </c>
      <c r="K2" s="2" t="s">
        <v>35</v>
      </c>
      <c r="L2" s="2" t="s">
        <v>671</v>
      </c>
      <c r="M2" s="2" t="s">
        <v>671</v>
      </c>
      <c r="N2" s="2" t="s">
        <v>35</v>
      </c>
      <c r="O2" s="2" t="s">
        <v>35</v>
      </c>
      <c r="P2" s="2" t="s">
        <v>35</v>
      </c>
      <c r="Q2" s="2" t="s">
        <v>35</v>
      </c>
      <c r="R2" s="2" t="s">
        <v>700</v>
      </c>
      <c r="S2" s="17" t="s">
        <v>702</v>
      </c>
      <c r="T2" s="2">
        <v>1974</v>
      </c>
      <c r="U2" s="2" t="s">
        <v>33</v>
      </c>
      <c r="V2" s="2" t="s">
        <v>697</v>
      </c>
      <c r="W2" s="2" t="s">
        <v>33</v>
      </c>
      <c r="X2" s="2" t="s">
        <v>675</v>
      </c>
      <c r="Y2" s="2" t="s">
        <v>674</v>
      </c>
      <c r="Z2" s="2" t="s">
        <v>134</v>
      </c>
      <c r="AA2" s="2" t="s">
        <v>236</v>
      </c>
      <c r="AB2" s="2" t="s">
        <v>695</v>
      </c>
      <c r="AC2" s="2" t="s">
        <v>695</v>
      </c>
      <c r="AE2" s="2" t="s">
        <v>35</v>
      </c>
      <c r="AF2" s="2" t="s">
        <v>700</v>
      </c>
      <c r="AG2" s="2" t="s">
        <v>35</v>
      </c>
      <c r="AH2" s="2" t="s">
        <v>35</v>
      </c>
      <c r="AI2" s="2" t="s">
        <v>35</v>
      </c>
      <c r="AJ2" s="2" t="s">
        <v>39</v>
      </c>
      <c r="AK2" s="2" t="s">
        <v>39</v>
      </c>
      <c r="AL2" s="2" t="s">
        <v>40</v>
      </c>
      <c r="AM2" s="2" t="s">
        <v>33</v>
      </c>
      <c r="AN2" s="2" t="s">
        <v>677</v>
      </c>
      <c r="AO2" s="2" t="s">
        <v>41</v>
      </c>
      <c r="AP2" s="2" t="s">
        <v>679</v>
      </c>
      <c r="AQ2" s="2" t="s">
        <v>313</v>
      </c>
      <c r="AR2" s="2" t="s">
        <v>42</v>
      </c>
      <c r="AS2" s="2" t="s">
        <v>42</v>
      </c>
      <c r="AT2" s="2" t="s">
        <v>43</v>
      </c>
      <c r="AU2" s="2" t="s">
        <v>700</v>
      </c>
      <c r="AV2" s="2" t="s">
        <v>43</v>
      </c>
      <c r="AW2" s="2" t="s">
        <v>35</v>
      </c>
      <c r="AX2" s="2">
        <v>160000</v>
      </c>
      <c r="AY2" s="2" t="s">
        <v>35</v>
      </c>
      <c r="AZ2" s="2" t="e" cm="1">
        <f t="array" aca="1" ref="AZ2" ca="1">_xlfn.IFS(AX2&gt;$BE$5,"Q5",AX2&gt;$BE$4,"Q4",AX2&gt;$BE$3,"Q3",AX2&gt;$BE$2,"Q2",AX2&gt;200,"Q1")</f>
        <v>#NAME?</v>
      </c>
      <c r="BA2" s="2" t="s">
        <v>734</v>
      </c>
      <c r="BB2" s="2" t="e" cm="1">
        <f t="array" aca="1" ref="BB2" ca="1">_xlfn.IFS(AX2&gt;$BI$10,"Q10",AX2&gt;$BI$9,"Q9",AX2&gt;$BI$8,"Q8",AX2&gt;$BI$7,"Q7",AX2&gt;$BI$6,"Q6",AX2&gt;$BI$5,"Q5",AX2&gt;$BI$4,"Q4",AX2&gt;$BI$3,"Q3",AX2&gt;$BI$2,"Q2",AX2&gt;200,"Q1")</f>
        <v>#NAME?</v>
      </c>
      <c r="BC2" s="2" t="s">
        <v>771</v>
      </c>
      <c r="BD2" s="2" t="s">
        <v>732</v>
      </c>
      <c r="BE2" s="2">
        <f>PERCENTILE(AX2:AX131, 0.2)</f>
        <v>47280</v>
      </c>
      <c r="BF2" s="2">
        <v>47280</v>
      </c>
      <c r="BH2" s="2" t="s">
        <v>732</v>
      </c>
      <c r="BI2" s="2">
        <f>PERCENTILE($AX$2:$AX$131,0.1)</f>
        <v>24280</v>
      </c>
    </row>
    <row r="3" spans="1:61" x14ac:dyDescent="0.35">
      <c r="A3" s="2" t="s">
        <v>712</v>
      </c>
      <c r="B3" s="2" t="s">
        <v>44</v>
      </c>
      <c r="C3" s="2" t="s">
        <v>45</v>
      </c>
      <c r="D3" s="2" t="s">
        <v>485</v>
      </c>
      <c r="E3" s="2" t="s">
        <v>33</v>
      </c>
      <c r="F3" s="2" t="s">
        <v>34</v>
      </c>
      <c r="G3" s="2" t="s">
        <v>786</v>
      </c>
      <c r="H3" s="2">
        <v>0.42934</v>
      </c>
      <c r="I3" s="2">
        <v>15312</v>
      </c>
      <c r="J3" s="2" t="s">
        <v>35</v>
      </c>
      <c r="K3" s="2" t="s">
        <v>35</v>
      </c>
      <c r="L3" s="2" t="s">
        <v>35</v>
      </c>
      <c r="M3" s="2" t="s">
        <v>700</v>
      </c>
      <c r="N3" s="2" t="s">
        <v>35</v>
      </c>
      <c r="O3" s="2" t="s">
        <v>35</v>
      </c>
      <c r="P3" s="2" t="s">
        <v>35</v>
      </c>
      <c r="Q3" s="2" t="s">
        <v>35</v>
      </c>
      <c r="R3" s="2" t="s">
        <v>700</v>
      </c>
      <c r="S3" s="17" t="s">
        <v>718</v>
      </c>
      <c r="T3" s="2">
        <v>1981</v>
      </c>
      <c r="U3" s="2" t="s">
        <v>33</v>
      </c>
      <c r="V3" s="2" t="s">
        <v>697</v>
      </c>
      <c r="W3" s="2" t="s">
        <v>33</v>
      </c>
      <c r="X3" s="2" t="s">
        <v>675</v>
      </c>
      <c r="Y3" s="2" t="s">
        <v>674</v>
      </c>
      <c r="Z3" s="2" t="s">
        <v>37</v>
      </c>
      <c r="AA3" s="2" t="s">
        <v>793</v>
      </c>
      <c r="AB3" s="2" t="s">
        <v>455</v>
      </c>
      <c r="AC3" s="2" t="s">
        <v>455</v>
      </c>
      <c r="AE3" s="2" t="s">
        <v>46</v>
      </c>
      <c r="AF3" s="2" t="s">
        <v>765</v>
      </c>
      <c r="AG3" s="2" t="s">
        <v>35</v>
      </c>
      <c r="AH3" s="2" t="s">
        <v>47</v>
      </c>
      <c r="AI3" s="2" t="s">
        <v>723</v>
      </c>
      <c r="AJ3" s="2" t="s">
        <v>39</v>
      </c>
      <c r="AK3" s="2" t="s">
        <v>39</v>
      </c>
      <c r="AL3" s="2" t="s">
        <v>40</v>
      </c>
      <c r="AM3" s="2" t="s">
        <v>33</v>
      </c>
      <c r="AN3" s="2" t="s">
        <v>677</v>
      </c>
      <c r="AO3" s="2" t="s">
        <v>48</v>
      </c>
      <c r="AP3" s="2" t="s">
        <v>680</v>
      </c>
      <c r="AQ3" s="2" t="s">
        <v>680</v>
      </c>
      <c r="AR3" s="2" t="s">
        <v>49</v>
      </c>
      <c r="AS3" s="2" t="s">
        <v>290</v>
      </c>
      <c r="AT3" s="2" t="s">
        <v>43</v>
      </c>
      <c r="AU3" s="2" t="s">
        <v>700</v>
      </c>
      <c r="AV3" s="2" t="s">
        <v>43</v>
      </c>
      <c r="AW3" s="2" t="s">
        <v>35</v>
      </c>
      <c r="AX3" s="2">
        <v>48000</v>
      </c>
      <c r="AY3" s="2" t="s">
        <v>35</v>
      </c>
      <c r="AZ3" s="2" t="e" cm="1">
        <f t="array" aca="1" ref="AZ3" ca="1">_xlfn.IFS(AX3&gt;$BE$5,"Q5",AX3&gt;$BE$4,"Q4",AX3&gt;$BE$3,"Q3",AX3&gt;$BE$2,"Q2",AX3&gt;200,"Q1")</f>
        <v>#NAME?</v>
      </c>
      <c r="BA3" s="2" t="s">
        <v>733</v>
      </c>
      <c r="BB3" s="2" t="e" cm="1">
        <f t="array" aca="1" ref="BB3" ca="1">_xlfn.IFS(AX3&gt;$BI$10,"Q10",AX3&gt;$BI$9,"Q9",AX3&gt;$BI$8,"Q8",AX3&gt;$BI$7,"Q7",AX3&gt;$BI$6,"Q6",AX3&gt;$BI$5,"Q5",AX3&gt;$BI$4,"Q4",AX3&gt;$BI$3,"Q3",AX3&gt;$BI$2,"Q2",AX3&gt;200,"Q1")</f>
        <v>#NAME?</v>
      </c>
      <c r="BC3" s="2" t="s">
        <v>734</v>
      </c>
      <c r="BD3" s="2" t="s">
        <v>733</v>
      </c>
      <c r="BE3" s="2">
        <f>PERCENTILE(AX2:AX131, 0.4)</f>
        <v>87200.000000000015</v>
      </c>
      <c r="BF3" s="2">
        <v>87200.000000000015</v>
      </c>
      <c r="BH3" s="2" t="s">
        <v>733</v>
      </c>
      <c r="BI3" s="2">
        <f>PERCENTILE($AX$2:$AX$131,0.2)</f>
        <v>47280</v>
      </c>
    </row>
    <row r="4" spans="1:61" x14ac:dyDescent="0.35">
      <c r="A4" s="2" t="s">
        <v>712</v>
      </c>
      <c r="B4" s="2" t="s">
        <v>50</v>
      </c>
      <c r="C4" s="2" t="s">
        <v>51</v>
      </c>
      <c r="D4" s="2" t="s">
        <v>284</v>
      </c>
      <c r="E4" s="2" t="s">
        <v>52</v>
      </c>
      <c r="F4" s="2" t="s">
        <v>34</v>
      </c>
      <c r="G4" s="2" t="s">
        <v>786</v>
      </c>
      <c r="H4" s="2">
        <v>0.39266000000000001</v>
      </c>
      <c r="I4" s="2">
        <v>24088</v>
      </c>
      <c r="J4" s="2" t="s">
        <v>36</v>
      </c>
      <c r="K4" s="2" t="s">
        <v>35</v>
      </c>
      <c r="L4" s="2" t="s">
        <v>35</v>
      </c>
      <c r="M4" s="2" t="s">
        <v>700</v>
      </c>
      <c r="N4" s="2" t="s">
        <v>35</v>
      </c>
      <c r="O4" s="2" t="s">
        <v>35</v>
      </c>
      <c r="P4" s="2" t="s">
        <v>35</v>
      </c>
      <c r="Q4" s="2" t="s">
        <v>35</v>
      </c>
      <c r="R4" s="2" t="s">
        <v>700</v>
      </c>
      <c r="S4" s="17" t="s">
        <v>703</v>
      </c>
      <c r="T4" s="2">
        <v>1979</v>
      </c>
      <c r="U4" s="2" t="s">
        <v>52</v>
      </c>
      <c r="V4" s="18" t="s">
        <v>719</v>
      </c>
      <c r="W4" s="2" t="s">
        <v>52</v>
      </c>
      <c r="X4" s="2" t="s">
        <v>675</v>
      </c>
      <c r="Y4" s="2" t="s">
        <v>674</v>
      </c>
      <c r="Z4" s="2" t="s">
        <v>37</v>
      </c>
      <c r="AA4" s="2" t="s">
        <v>276</v>
      </c>
      <c r="AB4" s="2" t="s">
        <v>276</v>
      </c>
      <c r="AC4" s="2" t="s">
        <v>276</v>
      </c>
      <c r="AE4" s="2" t="s">
        <v>54</v>
      </c>
      <c r="AF4" s="2" t="s">
        <v>765</v>
      </c>
      <c r="AG4" s="2" t="s">
        <v>35</v>
      </c>
      <c r="AH4" s="2" t="s">
        <v>35</v>
      </c>
      <c r="AI4" s="2" t="s">
        <v>35</v>
      </c>
      <c r="AJ4" s="2" t="s">
        <v>55</v>
      </c>
      <c r="AK4" s="2" t="s">
        <v>55</v>
      </c>
      <c r="AL4" s="2" t="s">
        <v>40</v>
      </c>
      <c r="AM4" s="2" t="s">
        <v>52</v>
      </c>
      <c r="AN4" s="2" t="s">
        <v>677</v>
      </c>
      <c r="AO4" s="2" t="s">
        <v>56</v>
      </c>
      <c r="AP4" s="2" t="s">
        <v>681</v>
      </c>
      <c r="AQ4" s="2" t="s">
        <v>681</v>
      </c>
      <c r="AR4" s="2" t="s">
        <v>57</v>
      </c>
      <c r="AS4" s="2" t="s">
        <v>42</v>
      </c>
      <c r="AT4" s="2" t="s">
        <v>58</v>
      </c>
      <c r="AU4" s="2" t="s">
        <v>681</v>
      </c>
      <c r="AV4" s="2" t="s">
        <v>43</v>
      </c>
      <c r="AW4" s="2" t="s">
        <v>35</v>
      </c>
      <c r="AX4" s="2">
        <v>315912</v>
      </c>
      <c r="AY4" s="2" t="s">
        <v>35</v>
      </c>
      <c r="AZ4" s="2" t="e" cm="1">
        <f t="array" aca="1" ref="AZ4" ca="1">_xlfn.IFS(AX4&gt;$BE$5,"Q5",AX4&gt;$BE$4,"Q4",AX4&gt;$BE$3,"Q3",AX4&gt;$BE$2,"Q2",AX4&gt;200,"Q1")</f>
        <v>#NAME?</v>
      </c>
      <c r="BA4" s="2" t="s">
        <v>735</v>
      </c>
      <c r="BB4" s="2" t="e" cm="1">
        <f t="array" aca="1" ref="BB4" ca="1">_xlfn.IFS(AX4&gt;$BI$10,"Q10",AX4&gt;$BI$9,"Q9",AX4&gt;$BI$8,"Q8",AX4&gt;$BI$7,"Q7",AX4&gt;$BI$6,"Q6",AX4&gt;$BI$5,"Q5",AX4&gt;$BI$4,"Q4",AX4&gt;$BI$3,"Q3",AX4&gt;$BI$2,"Q2",AX4&gt;200,"Q1")</f>
        <v>#NAME?</v>
      </c>
      <c r="BC4" s="2" t="s">
        <v>773</v>
      </c>
      <c r="BD4" s="2" t="s">
        <v>734</v>
      </c>
      <c r="BE4" s="2">
        <f>PERCENTILE(AX2:AX131, 0.6)</f>
        <v>201281.00000000003</v>
      </c>
      <c r="BF4" s="2">
        <v>201281.00000000003</v>
      </c>
      <c r="BH4" s="2" t="s">
        <v>734</v>
      </c>
      <c r="BI4" s="2">
        <f>PERCENTILE($AX$2:$AX$131,0.3)</f>
        <v>71173.546000000002</v>
      </c>
    </row>
    <row r="5" spans="1:61" x14ac:dyDescent="0.35">
      <c r="A5" s="2" t="s">
        <v>712</v>
      </c>
      <c r="B5" s="2" t="s">
        <v>59</v>
      </c>
      <c r="C5" s="2" t="s">
        <v>60</v>
      </c>
      <c r="D5" s="2" t="s">
        <v>485</v>
      </c>
      <c r="E5" s="2" t="s">
        <v>52</v>
      </c>
      <c r="F5" s="2" t="s">
        <v>61</v>
      </c>
      <c r="G5" s="2" t="s">
        <v>787</v>
      </c>
      <c r="H5" s="2">
        <v>0.14574999999999999</v>
      </c>
      <c r="I5" s="2">
        <v>9094</v>
      </c>
      <c r="J5" s="2" t="s">
        <v>36</v>
      </c>
      <c r="K5" s="2" t="s">
        <v>35</v>
      </c>
      <c r="L5" s="2" t="s">
        <v>35</v>
      </c>
      <c r="M5" s="2" t="s">
        <v>700</v>
      </c>
      <c r="N5" s="2" t="s">
        <v>35</v>
      </c>
      <c r="O5" s="2" t="s">
        <v>35</v>
      </c>
      <c r="P5" s="2" t="s">
        <v>35</v>
      </c>
      <c r="Q5" s="2" t="s">
        <v>35</v>
      </c>
      <c r="R5" s="2" t="s">
        <v>700</v>
      </c>
      <c r="S5" s="17" t="s">
        <v>704</v>
      </c>
      <c r="T5" s="2">
        <v>1959</v>
      </c>
      <c r="U5" s="2" t="s">
        <v>52</v>
      </c>
      <c r="V5" s="18" t="s">
        <v>719</v>
      </c>
      <c r="W5" s="2" t="s">
        <v>52</v>
      </c>
      <c r="X5" s="2" t="s">
        <v>675</v>
      </c>
      <c r="Y5" s="2" t="s">
        <v>674</v>
      </c>
      <c r="Z5" s="2" t="s">
        <v>37</v>
      </c>
      <c r="AA5" s="2" t="s">
        <v>155</v>
      </c>
      <c r="AB5" s="2" t="s">
        <v>155</v>
      </c>
      <c r="AC5" s="2" t="s">
        <v>155</v>
      </c>
      <c r="AE5" s="2" t="s">
        <v>35</v>
      </c>
      <c r="AF5" s="2" t="s">
        <v>700</v>
      </c>
      <c r="AG5" s="2" t="s">
        <v>145</v>
      </c>
      <c r="AH5" s="2" t="s">
        <v>63</v>
      </c>
      <c r="AI5" s="2" t="s">
        <v>433</v>
      </c>
      <c r="AJ5" s="2" t="s">
        <v>55</v>
      </c>
      <c r="AK5" s="2" t="s">
        <v>55</v>
      </c>
      <c r="AL5" s="2" t="s">
        <v>64</v>
      </c>
      <c r="AM5" s="2" t="s">
        <v>52</v>
      </c>
      <c r="AN5" s="2" t="s">
        <v>677</v>
      </c>
      <c r="AO5" s="2" t="s">
        <v>65</v>
      </c>
      <c r="AP5" s="2" t="s">
        <v>682</v>
      </c>
      <c r="AQ5" s="2" t="s">
        <v>682</v>
      </c>
      <c r="AR5" s="2" t="s">
        <v>66</v>
      </c>
      <c r="AS5" s="2" t="s">
        <v>686</v>
      </c>
      <c r="AT5" s="2" t="s">
        <v>67</v>
      </c>
      <c r="AU5" s="2" t="s">
        <v>681</v>
      </c>
      <c r="AV5" s="2" t="s">
        <v>68</v>
      </c>
      <c r="AW5" s="2" t="s">
        <v>694</v>
      </c>
      <c r="AX5" s="2">
        <v>34800</v>
      </c>
      <c r="AY5" s="2" t="s">
        <v>35</v>
      </c>
      <c r="AZ5" s="2" t="e" cm="1">
        <f t="array" aca="1" ref="AZ5" ca="1">_xlfn.IFS(AX5&gt;$BE$5,"Q5",AX5&gt;$BE$4,"Q4",AX5&gt;$BE$3,"Q3",AX5&gt;$BE$2,"Q2",AX5&gt;200,"Q1")</f>
        <v>#NAME?</v>
      </c>
      <c r="BA5" s="2" t="s">
        <v>732</v>
      </c>
      <c r="BB5" s="2" t="e" cm="1">
        <f t="array" aca="1" ref="BB5" ca="1">_xlfn.IFS(AX5&gt;$BI$10,"Q10",AX5&gt;$BI$9,"Q9",AX5&gt;$BI$8,"Q8",AX5&gt;$BI$7,"Q7",AX5&gt;$BI$6,"Q6",AX5&gt;$BI$5,"Q5",AX5&gt;$BI$4,"Q4",AX5&gt;$BI$3,"Q3",AX5&gt;$BI$2,"Q2",AX5&gt;200,"Q1")</f>
        <v>#NAME?</v>
      </c>
      <c r="BC5" s="2" t="s">
        <v>733</v>
      </c>
      <c r="BD5" s="2" t="s">
        <v>735</v>
      </c>
      <c r="BE5" s="2">
        <f>PERCENTILE(AX2:AX131, 0.8)</f>
        <v>325248.00000000012</v>
      </c>
      <c r="BF5" s="2">
        <v>325248.00000000012</v>
      </c>
      <c r="BH5" s="2" t="s">
        <v>735</v>
      </c>
      <c r="BI5" s="2">
        <f>PERCENTILE($AX$2:$AX$131,0.4)</f>
        <v>87200.000000000015</v>
      </c>
    </row>
    <row r="6" spans="1:61" x14ac:dyDescent="0.35">
      <c r="A6" s="2" t="s">
        <v>712</v>
      </c>
      <c r="B6" s="2" t="s">
        <v>69</v>
      </c>
      <c r="C6" s="2" t="s">
        <v>70</v>
      </c>
      <c r="D6" s="2" t="s">
        <v>485</v>
      </c>
      <c r="E6" s="2" t="s">
        <v>52</v>
      </c>
      <c r="F6" s="2" t="s">
        <v>34</v>
      </c>
      <c r="G6" s="2" t="s">
        <v>786</v>
      </c>
      <c r="H6" s="2">
        <v>0.39266000000000001</v>
      </c>
      <c r="I6" s="2">
        <v>21588</v>
      </c>
      <c r="J6" s="2" t="s">
        <v>36</v>
      </c>
      <c r="K6" s="2" t="s">
        <v>35</v>
      </c>
      <c r="L6" s="2" t="s">
        <v>35</v>
      </c>
      <c r="M6" s="2" t="s">
        <v>700</v>
      </c>
      <c r="N6" s="2" t="s">
        <v>35</v>
      </c>
      <c r="O6" s="2" t="s">
        <v>35</v>
      </c>
      <c r="P6" s="2" t="s">
        <v>35</v>
      </c>
      <c r="Q6" s="2" t="s">
        <v>35</v>
      </c>
      <c r="R6" s="2" t="s">
        <v>700</v>
      </c>
      <c r="S6" s="17" t="s">
        <v>703</v>
      </c>
      <c r="T6" s="2">
        <v>1975</v>
      </c>
      <c r="U6" s="2" t="s">
        <v>52</v>
      </c>
      <c r="V6" s="18" t="s">
        <v>698</v>
      </c>
      <c r="W6" s="2" t="s">
        <v>52</v>
      </c>
      <c r="X6" s="2" t="s">
        <v>675</v>
      </c>
      <c r="Y6" s="2" t="s">
        <v>674</v>
      </c>
      <c r="Z6" s="2" t="s">
        <v>37</v>
      </c>
      <c r="AA6" s="2" t="s">
        <v>438</v>
      </c>
      <c r="AB6" s="2" t="s">
        <v>438</v>
      </c>
      <c r="AC6" s="2" t="s">
        <v>438</v>
      </c>
      <c r="AE6" s="2" t="s">
        <v>71</v>
      </c>
      <c r="AF6" s="2" t="s">
        <v>765</v>
      </c>
      <c r="AG6" s="2" t="s">
        <v>35</v>
      </c>
      <c r="AH6" s="2" t="s">
        <v>72</v>
      </c>
      <c r="AI6" s="2" t="s">
        <v>722</v>
      </c>
      <c r="AJ6" s="2" t="s">
        <v>55</v>
      </c>
      <c r="AK6" s="2" t="s">
        <v>55</v>
      </c>
      <c r="AL6" s="2" t="s">
        <v>40</v>
      </c>
      <c r="AM6" s="2" t="s">
        <v>52</v>
      </c>
      <c r="AN6" s="2" t="s">
        <v>677</v>
      </c>
      <c r="AO6" s="2" t="s">
        <v>73</v>
      </c>
      <c r="AP6" s="2" t="s">
        <v>681</v>
      </c>
      <c r="AQ6" s="2" t="s">
        <v>681</v>
      </c>
      <c r="AR6" s="2" t="s">
        <v>42</v>
      </c>
      <c r="AS6" s="2" t="s">
        <v>42</v>
      </c>
      <c r="AT6" s="2" t="s">
        <v>74</v>
      </c>
      <c r="AU6" s="2" t="s">
        <v>680</v>
      </c>
      <c r="AV6" s="2" t="s">
        <v>43</v>
      </c>
      <c r="AW6" s="2" t="s">
        <v>35</v>
      </c>
      <c r="AX6" s="2">
        <v>75000</v>
      </c>
      <c r="AY6" s="2" t="s">
        <v>35</v>
      </c>
      <c r="AZ6" s="2" t="e" cm="1">
        <f t="array" aca="1" ref="AZ6" ca="1">_xlfn.IFS(AX6&gt;$BE$5,"Q5",AX6&gt;$BE$4,"Q4",AX6&gt;$BE$3,"Q3",AX6&gt;$BE$2,"Q2",AX6&gt;200,"Q1")</f>
        <v>#NAME?</v>
      </c>
      <c r="BA6" s="2" t="s">
        <v>733</v>
      </c>
      <c r="BB6" s="2" t="e" cm="1">
        <f t="array" aca="1" ref="BB6" ca="1">_xlfn.IFS(AX6&gt;$BI$10,"Q10",AX6&gt;$BI$9,"Q9",AX6&gt;$BI$8,"Q8",AX6&gt;$BI$7,"Q7",AX6&gt;$BI$6,"Q6",AX6&gt;$BI$5,"Q5",AX6&gt;$BI$4,"Q4",AX6&gt;$BI$3,"Q3",AX6&gt;$BI$2,"Q2",AX6&gt;200,"Q1")</f>
        <v>#NAME?</v>
      </c>
      <c r="BC6" s="2" t="s">
        <v>735</v>
      </c>
      <c r="BD6" s="2" t="s">
        <v>736</v>
      </c>
      <c r="BE6" s="2">
        <f>PERCENTILE(AX2:AX131, 1)</f>
        <v>4771501.58</v>
      </c>
      <c r="BF6" s="2">
        <v>4771501.58</v>
      </c>
      <c r="BH6" s="2" t="s">
        <v>736</v>
      </c>
      <c r="BI6" s="2">
        <f>PERCENTILE($AX$2:$AX$131,0.5)</f>
        <v>124251</v>
      </c>
    </row>
    <row r="7" spans="1:61" x14ac:dyDescent="0.35">
      <c r="A7" s="2" t="s">
        <v>712</v>
      </c>
      <c r="B7" s="2" t="s">
        <v>75</v>
      </c>
      <c r="C7" s="2" t="s">
        <v>76</v>
      </c>
      <c r="D7" s="2" t="s">
        <v>284</v>
      </c>
      <c r="E7" s="2" t="s">
        <v>52</v>
      </c>
      <c r="F7" s="2" t="s">
        <v>77</v>
      </c>
      <c r="G7" s="2" t="s">
        <v>788</v>
      </c>
      <c r="H7" s="2">
        <v>0.14877000000000001</v>
      </c>
      <c r="I7" s="2">
        <v>20941</v>
      </c>
      <c r="J7" s="2" t="s">
        <v>36</v>
      </c>
      <c r="K7" s="2" t="s">
        <v>35</v>
      </c>
      <c r="L7" s="2" t="s">
        <v>671</v>
      </c>
      <c r="M7" s="2" t="s">
        <v>671</v>
      </c>
      <c r="N7" s="2" t="s">
        <v>670</v>
      </c>
      <c r="O7" s="2" t="s">
        <v>35</v>
      </c>
      <c r="P7" s="2" t="s">
        <v>35</v>
      </c>
      <c r="Q7" s="2" t="s">
        <v>35</v>
      </c>
      <c r="R7" s="2" t="s">
        <v>670</v>
      </c>
      <c r="S7" s="17" t="s">
        <v>705</v>
      </c>
      <c r="T7" s="2">
        <v>1953</v>
      </c>
      <c r="U7" s="2" t="s">
        <v>52</v>
      </c>
      <c r="V7" s="18" t="s">
        <v>698</v>
      </c>
      <c r="W7" s="2" t="s">
        <v>52</v>
      </c>
      <c r="X7" s="2" t="s">
        <v>675</v>
      </c>
      <c r="Y7" s="2" t="s">
        <v>674</v>
      </c>
      <c r="Z7" s="2" t="s">
        <v>37</v>
      </c>
      <c r="AA7" s="2" t="s">
        <v>386</v>
      </c>
      <c r="AB7" s="2" t="s">
        <v>709</v>
      </c>
      <c r="AC7" s="2" t="s">
        <v>795</v>
      </c>
      <c r="AD7" s="2" t="s">
        <v>741</v>
      </c>
      <c r="AE7" s="2" t="s">
        <v>78</v>
      </c>
      <c r="AF7" s="2" t="s">
        <v>766</v>
      </c>
      <c r="AG7" s="2" t="s">
        <v>35</v>
      </c>
      <c r="AH7" s="2" t="s">
        <v>35</v>
      </c>
      <c r="AI7" s="2" t="s">
        <v>35</v>
      </c>
      <c r="AJ7" s="2" t="s">
        <v>39</v>
      </c>
      <c r="AK7" s="2" t="s">
        <v>39</v>
      </c>
      <c r="AL7" s="2" t="s">
        <v>40</v>
      </c>
      <c r="AM7" s="2" t="s">
        <v>79</v>
      </c>
      <c r="AN7" s="2" t="s">
        <v>678</v>
      </c>
      <c r="AO7" s="2" t="s">
        <v>80</v>
      </c>
      <c r="AP7" s="2" t="s">
        <v>683</v>
      </c>
      <c r="AQ7" s="2" t="s">
        <v>683</v>
      </c>
      <c r="AR7" s="2" t="s">
        <v>81</v>
      </c>
      <c r="AS7" s="2" t="s">
        <v>687</v>
      </c>
      <c r="AT7" s="2" t="s">
        <v>43</v>
      </c>
      <c r="AU7" s="2" t="s">
        <v>700</v>
      </c>
      <c r="AV7" s="2" t="s">
        <v>43</v>
      </c>
      <c r="AW7" s="2" t="s">
        <v>35</v>
      </c>
      <c r="AX7" s="2">
        <v>10193</v>
      </c>
      <c r="AY7" s="2" t="s">
        <v>35</v>
      </c>
      <c r="AZ7" s="2" t="e" cm="1">
        <f t="array" aca="1" ref="AZ7" ca="1">_xlfn.IFS(AX7&gt;$BE$5,"Q5",AX7&gt;$BE$4,"Q4",AX7&gt;$BE$3,"Q3",AX7&gt;$BE$2,"Q2",AX7&gt;200,"Q1")</f>
        <v>#NAME?</v>
      </c>
      <c r="BA7" s="2" t="s">
        <v>732</v>
      </c>
      <c r="BB7" s="2" t="e" cm="1">
        <f t="array" aca="1" ref="BB7" ca="1">_xlfn.IFS(AX7&gt;$BI$10,"Q10",AX7&gt;$BI$9,"Q9",AX7&gt;$BI$8,"Q8",AX7&gt;$BI$7,"Q7",AX7&gt;$BI$6,"Q6",AX7&gt;$BI$5,"Q5",AX7&gt;$BI$4,"Q4",AX7&gt;$BI$3,"Q3",AX7&gt;$BI$2,"Q2",AX7&gt;200,"Q1")</f>
        <v>#NAME?</v>
      </c>
      <c r="BC7" s="2" t="s">
        <v>732</v>
      </c>
      <c r="BH7" s="2" t="s">
        <v>771</v>
      </c>
      <c r="BI7" s="2">
        <f>PERCENTILE($AX$2:$AX$131,0.6)</f>
        <v>201281.00000000003</v>
      </c>
    </row>
    <row r="8" spans="1:61" x14ac:dyDescent="0.35">
      <c r="A8" s="2" t="s">
        <v>712</v>
      </c>
      <c r="B8" s="2" t="s">
        <v>82</v>
      </c>
      <c r="C8" s="2" t="s">
        <v>83</v>
      </c>
      <c r="D8" s="2" t="s">
        <v>485</v>
      </c>
      <c r="E8" s="2" t="s">
        <v>52</v>
      </c>
      <c r="F8" s="2" t="s">
        <v>34</v>
      </c>
      <c r="G8" s="2" t="s">
        <v>786</v>
      </c>
      <c r="H8" s="2">
        <v>0.39266000000000001</v>
      </c>
      <c r="I8" s="2">
        <v>13941</v>
      </c>
      <c r="J8" s="2" t="s">
        <v>35</v>
      </c>
      <c r="K8" s="2" t="s">
        <v>35</v>
      </c>
      <c r="L8" s="2" t="s">
        <v>35</v>
      </c>
      <c r="M8" s="2" t="s">
        <v>700</v>
      </c>
      <c r="N8" s="2" t="s">
        <v>35</v>
      </c>
      <c r="O8" s="2" t="s">
        <v>35</v>
      </c>
      <c r="P8" s="2" t="s">
        <v>35</v>
      </c>
      <c r="Q8" s="2" t="s">
        <v>35</v>
      </c>
      <c r="R8" s="2" t="s">
        <v>700</v>
      </c>
      <c r="S8" s="17" t="s">
        <v>703</v>
      </c>
      <c r="T8" s="2">
        <v>1976</v>
      </c>
      <c r="U8" s="2" t="s">
        <v>560</v>
      </c>
      <c r="V8" s="18" t="s">
        <v>719</v>
      </c>
      <c r="W8" s="2" t="s">
        <v>52</v>
      </c>
      <c r="X8" s="2" t="s">
        <v>676</v>
      </c>
      <c r="Y8" s="2" t="s">
        <v>674</v>
      </c>
      <c r="Z8" s="2" t="s">
        <v>37</v>
      </c>
      <c r="AA8" s="2" t="s">
        <v>276</v>
      </c>
      <c r="AB8" s="2" t="s">
        <v>276</v>
      </c>
      <c r="AC8" s="2" t="s">
        <v>276</v>
      </c>
      <c r="AE8" s="2" t="s">
        <v>35</v>
      </c>
      <c r="AF8" s="2" t="s">
        <v>700</v>
      </c>
      <c r="AG8" s="2" t="s">
        <v>35</v>
      </c>
      <c r="AH8" s="2" t="s">
        <v>35</v>
      </c>
      <c r="AI8" s="2" t="s">
        <v>35</v>
      </c>
      <c r="AJ8" s="2" t="s">
        <v>84</v>
      </c>
      <c r="AK8" s="2" t="s">
        <v>715</v>
      </c>
      <c r="AL8" s="2" t="s">
        <v>40</v>
      </c>
      <c r="AM8" s="2" t="s">
        <v>85</v>
      </c>
      <c r="AN8" s="2" t="s">
        <v>677</v>
      </c>
      <c r="AO8" s="2" t="s">
        <v>35</v>
      </c>
      <c r="AP8" s="2" t="s">
        <v>35</v>
      </c>
      <c r="AQ8" s="2" t="s">
        <v>35</v>
      </c>
      <c r="AR8" s="2" t="s">
        <v>35</v>
      </c>
      <c r="AS8" s="2" t="s">
        <v>35</v>
      </c>
      <c r="AU8" s="2" t="s">
        <v>700</v>
      </c>
      <c r="AV8" s="2" t="s">
        <v>43</v>
      </c>
      <c r="AW8" s="2" t="s">
        <v>35</v>
      </c>
      <c r="AX8" s="2" t="s">
        <v>86</v>
      </c>
      <c r="AY8" s="2" t="s">
        <v>145</v>
      </c>
      <c r="AZ8" s="2" t="e" cm="1">
        <f t="array" aca="1" ref="AZ8" ca="1">_xlfn.IFS(AX8&gt;$BE$5,"Q5",AX8&gt;$BE$4,"Q4",AX8&gt;$BE$3,"Q3",AX8&gt;$BE$2,"Q2",AX8&gt;200,"Q1")</f>
        <v>#NAME?</v>
      </c>
      <c r="BA8" s="2" t="s">
        <v>770</v>
      </c>
      <c r="BB8" s="2" t="e" cm="1">
        <f t="array" aca="1" ref="BB8" ca="1">_xlfn.IFS(AX8&gt;$BI$10,"Q10",AX8&gt;$BI$9,"Q9",AX8&gt;$BI$8,"Q8",AX8&gt;$BI$7,"Q7",AX8&gt;$BI$6,"Q6",AX8&gt;$BI$5,"Q5",AX8&gt;$BI$4,"Q4",AX8&gt;$BI$3,"Q3",AX8&gt;$BI$2,"Q2",AX8&gt;200,"Q1")</f>
        <v>#NAME?</v>
      </c>
      <c r="BC8" s="2" t="s">
        <v>770</v>
      </c>
      <c r="BH8" s="2" t="s">
        <v>772</v>
      </c>
      <c r="BI8" s="2">
        <f>PERCENTILE($AX$2:$AX$131,0.7)</f>
        <v>301299.99999999994</v>
      </c>
    </row>
    <row r="9" spans="1:61" x14ac:dyDescent="0.35">
      <c r="A9" s="2" t="s">
        <v>712</v>
      </c>
      <c r="B9" s="2" t="s">
        <v>87</v>
      </c>
      <c r="C9" s="2" t="s">
        <v>88</v>
      </c>
      <c r="D9" s="2" t="s">
        <v>284</v>
      </c>
      <c r="E9" s="2" t="s">
        <v>89</v>
      </c>
      <c r="F9" s="2" t="s">
        <v>61</v>
      </c>
      <c r="G9" s="2" t="s">
        <v>787</v>
      </c>
      <c r="H9" s="2">
        <v>0.39163999999999999</v>
      </c>
      <c r="I9" s="2">
        <v>10076</v>
      </c>
      <c r="J9" s="2" t="s">
        <v>36</v>
      </c>
      <c r="K9" s="2" t="s">
        <v>35</v>
      </c>
      <c r="L9" s="2" t="s">
        <v>35</v>
      </c>
      <c r="M9" s="2" t="s">
        <v>700</v>
      </c>
      <c r="N9" s="2" t="s">
        <v>671</v>
      </c>
      <c r="O9" s="2" t="s">
        <v>35</v>
      </c>
      <c r="P9" s="2" t="s">
        <v>35</v>
      </c>
      <c r="Q9" s="2" t="s">
        <v>35</v>
      </c>
      <c r="R9" s="2" t="s">
        <v>671</v>
      </c>
      <c r="S9" s="17" t="s">
        <v>703</v>
      </c>
      <c r="T9" s="2">
        <v>1975</v>
      </c>
      <c r="U9" s="2" t="s">
        <v>89</v>
      </c>
      <c r="V9" s="18" t="s">
        <v>698</v>
      </c>
      <c r="W9" s="2" t="s">
        <v>89</v>
      </c>
      <c r="X9" s="2" t="s">
        <v>675</v>
      </c>
      <c r="Y9" s="2" t="s">
        <v>674</v>
      </c>
      <c r="Z9" s="2" t="s">
        <v>37</v>
      </c>
      <c r="AA9" s="2" t="s">
        <v>90</v>
      </c>
      <c r="AB9" s="2" t="s">
        <v>155</v>
      </c>
      <c r="AC9" s="2" t="s">
        <v>155</v>
      </c>
      <c r="AE9" s="2" t="s">
        <v>91</v>
      </c>
      <c r="AF9" s="2" t="s">
        <v>765</v>
      </c>
      <c r="AG9" s="2" t="s">
        <v>35</v>
      </c>
      <c r="AH9" s="2" t="s">
        <v>92</v>
      </c>
      <c r="AI9" s="2" t="s">
        <v>723</v>
      </c>
      <c r="AJ9" s="2" t="s">
        <v>55</v>
      </c>
      <c r="AK9" s="2" t="s">
        <v>55</v>
      </c>
      <c r="AL9" s="2" t="s">
        <v>64</v>
      </c>
      <c r="AM9" s="2" t="s">
        <v>89</v>
      </c>
      <c r="AN9" s="2" t="s">
        <v>677</v>
      </c>
      <c r="AO9" s="2" t="s">
        <v>93</v>
      </c>
      <c r="AP9" s="2" t="s">
        <v>679</v>
      </c>
      <c r="AQ9" s="2" t="s">
        <v>325</v>
      </c>
      <c r="AR9" s="2" t="s">
        <v>94</v>
      </c>
      <c r="AS9" s="2" t="s">
        <v>687</v>
      </c>
      <c r="AT9" s="2" t="s">
        <v>95</v>
      </c>
      <c r="AU9" s="2" t="s">
        <v>682</v>
      </c>
      <c r="AV9" s="2" t="s">
        <v>96</v>
      </c>
      <c r="AW9" s="2" t="s">
        <v>693</v>
      </c>
      <c r="AX9" s="2">
        <v>123500</v>
      </c>
      <c r="AY9" s="2" t="s">
        <v>35</v>
      </c>
      <c r="AZ9" s="2" t="e" cm="1">
        <f t="array" aca="1" ref="AZ9" ca="1">_xlfn.IFS(AX9&gt;$BE$5,"Q5",AX9&gt;$BE$4,"Q4",AX9&gt;$BE$3,"Q3",AX9&gt;$BE$2,"Q2",AX9&gt;200,"Q1")</f>
        <v>#NAME?</v>
      </c>
      <c r="BA9" s="2" t="s">
        <v>734</v>
      </c>
      <c r="BB9" s="2" t="e" cm="1">
        <f t="array" aca="1" ref="BB9" ca="1">_xlfn.IFS(AX9&gt;$BI$10,"Q10",AX9&gt;$BI$9,"Q9",AX9&gt;$BI$8,"Q8",AX9&gt;$BI$7,"Q7",AX9&gt;$BI$6,"Q6",AX9&gt;$BI$5,"Q5",AX9&gt;$BI$4,"Q4",AX9&gt;$BI$3,"Q3",AX9&gt;$BI$2,"Q2",AX9&gt;200,"Q1")</f>
        <v>#NAME?</v>
      </c>
      <c r="BC9" s="2" t="s">
        <v>736</v>
      </c>
      <c r="BH9" s="2" t="s">
        <v>773</v>
      </c>
      <c r="BI9" s="2">
        <f>PERCENTILE($AX$2:$AX$131,0.8)</f>
        <v>325248.00000000012</v>
      </c>
    </row>
    <row r="10" spans="1:61" x14ac:dyDescent="0.35">
      <c r="A10" s="2" t="s">
        <v>712</v>
      </c>
      <c r="B10" s="2" t="s">
        <v>97</v>
      </c>
      <c r="C10" s="2" t="s">
        <v>98</v>
      </c>
      <c r="D10" s="2" t="s">
        <v>284</v>
      </c>
      <c r="E10" s="2" t="s">
        <v>89</v>
      </c>
      <c r="F10" s="2" t="s">
        <v>34</v>
      </c>
      <c r="G10" s="2" t="s">
        <v>786</v>
      </c>
      <c r="H10" s="2">
        <v>0.31346000000000002</v>
      </c>
      <c r="I10" s="2">
        <v>15465</v>
      </c>
      <c r="J10" s="2" t="s">
        <v>35</v>
      </c>
      <c r="K10" s="2" t="s">
        <v>35</v>
      </c>
      <c r="L10" s="2" t="s">
        <v>35</v>
      </c>
      <c r="M10" s="2" t="s">
        <v>700</v>
      </c>
      <c r="N10" s="2" t="s">
        <v>35</v>
      </c>
      <c r="O10" s="2" t="s">
        <v>35</v>
      </c>
      <c r="P10" s="2" t="s">
        <v>35</v>
      </c>
      <c r="Q10" s="2" t="s">
        <v>35</v>
      </c>
      <c r="R10" s="2" t="s">
        <v>700</v>
      </c>
      <c r="S10" s="17" t="s">
        <v>706</v>
      </c>
      <c r="T10" s="2">
        <v>1969</v>
      </c>
      <c r="U10" s="2" t="s">
        <v>89</v>
      </c>
      <c r="V10" s="18" t="s">
        <v>698</v>
      </c>
      <c r="W10" s="2" t="s">
        <v>89</v>
      </c>
      <c r="X10" s="2" t="s">
        <v>675</v>
      </c>
      <c r="Y10" s="2" t="s">
        <v>674</v>
      </c>
      <c r="Z10" s="2" t="s">
        <v>172</v>
      </c>
      <c r="AA10" s="2" t="s">
        <v>727</v>
      </c>
      <c r="AB10" s="2" t="s">
        <v>276</v>
      </c>
      <c r="AC10" s="2" t="s">
        <v>276</v>
      </c>
      <c r="AE10" s="2" t="s">
        <v>35</v>
      </c>
      <c r="AF10" s="2" t="s">
        <v>700</v>
      </c>
      <c r="AG10" s="2" t="s">
        <v>35</v>
      </c>
      <c r="AH10" s="2" t="s">
        <v>35</v>
      </c>
      <c r="AI10" s="2" t="s">
        <v>35</v>
      </c>
      <c r="AJ10" s="2" t="s">
        <v>39</v>
      </c>
      <c r="AK10" s="2" t="s">
        <v>39</v>
      </c>
      <c r="AL10" s="2" t="s">
        <v>40</v>
      </c>
      <c r="AM10" s="2" t="s">
        <v>79</v>
      </c>
      <c r="AN10" s="2" t="s">
        <v>678</v>
      </c>
      <c r="AO10" s="2" t="s">
        <v>41</v>
      </c>
      <c r="AP10" s="2" t="s">
        <v>679</v>
      </c>
      <c r="AQ10" s="2" t="s">
        <v>781</v>
      </c>
      <c r="AR10" s="2" t="s">
        <v>99</v>
      </c>
      <c r="AS10" s="2" t="s">
        <v>307</v>
      </c>
      <c r="AT10" s="2" t="s">
        <v>43</v>
      </c>
      <c r="AU10" s="2" t="s">
        <v>700</v>
      </c>
      <c r="AV10" s="2" t="s">
        <v>43</v>
      </c>
      <c r="AW10" s="2" t="s">
        <v>35</v>
      </c>
      <c r="AX10" s="2">
        <v>180000</v>
      </c>
      <c r="AY10" s="2" t="s">
        <v>35</v>
      </c>
      <c r="AZ10" s="2" t="e" cm="1">
        <f t="array" aca="1" ref="AZ10" ca="1">_xlfn.IFS(AX10&gt;$BE$5,"Q5",AX10&gt;$BE$4,"Q4",AX10&gt;$BE$3,"Q3",AX10&gt;$BE$2,"Q2",AX10&gt;200,"Q1")</f>
        <v>#NAME?</v>
      </c>
      <c r="BA10" s="2" t="s">
        <v>734</v>
      </c>
      <c r="BB10" s="2" t="e" cm="1">
        <f t="array" aca="1" ref="BB10" ca="1">_xlfn.IFS(AX10&gt;$BI$10,"Q10",AX10&gt;$BI$9,"Q9",AX10&gt;$BI$8,"Q8",AX10&gt;$BI$7,"Q7",AX10&gt;$BI$6,"Q6",AX10&gt;$BI$5,"Q5",AX10&gt;$BI$4,"Q4",AX10&gt;$BI$3,"Q3",AX10&gt;$BI$2,"Q2",AX10&gt;200,"Q1")</f>
        <v>#NAME?</v>
      </c>
      <c r="BC10" s="2" t="s">
        <v>771</v>
      </c>
      <c r="BH10" s="2" t="s">
        <v>774</v>
      </c>
      <c r="BI10" s="2">
        <f>PERCENTILE($AX$2:$AX$131,0.9)</f>
        <v>404310.64399999991</v>
      </c>
    </row>
    <row r="11" spans="1:61" x14ac:dyDescent="0.35">
      <c r="A11" s="2" t="s">
        <v>712</v>
      </c>
      <c r="B11" s="2" t="s">
        <v>100</v>
      </c>
      <c r="C11" s="2" t="s">
        <v>101</v>
      </c>
      <c r="D11" s="2" t="s">
        <v>284</v>
      </c>
      <c r="E11" s="2" t="s">
        <v>102</v>
      </c>
      <c r="F11" s="2" t="s">
        <v>61</v>
      </c>
      <c r="G11" s="2" t="s">
        <v>787</v>
      </c>
      <c r="H11" s="2">
        <v>0.20455999999999999</v>
      </c>
      <c r="I11" s="2">
        <v>19569</v>
      </c>
      <c r="J11" s="2" t="s">
        <v>36</v>
      </c>
      <c r="K11" s="2" t="s">
        <v>35</v>
      </c>
      <c r="L11" s="2" t="s">
        <v>670</v>
      </c>
      <c r="M11" s="2" t="s">
        <v>670</v>
      </c>
      <c r="N11" s="2" t="s">
        <v>35</v>
      </c>
      <c r="O11" s="2" t="s">
        <v>35</v>
      </c>
      <c r="P11" s="2" t="s">
        <v>35</v>
      </c>
      <c r="Q11" s="2" t="s">
        <v>35</v>
      </c>
      <c r="R11" s="2" t="s">
        <v>700</v>
      </c>
      <c r="S11" s="17" t="s">
        <v>717</v>
      </c>
      <c r="T11" s="2">
        <v>1942</v>
      </c>
      <c r="U11" s="2" t="s">
        <v>103</v>
      </c>
      <c r="V11" s="18" t="s">
        <v>698</v>
      </c>
      <c r="W11" s="2" t="s">
        <v>102</v>
      </c>
      <c r="X11" s="2" t="s">
        <v>676</v>
      </c>
      <c r="Y11" s="2" t="s">
        <v>674</v>
      </c>
      <c r="Z11" s="2" t="s">
        <v>104</v>
      </c>
      <c r="AA11" s="2" t="s">
        <v>53</v>
      </c>
      <c r="AB11" s="2" t="s">
        <v>276</v>
      </c>
      <c r="AC11" s="2" t="s">
        <v>276</v>
      </c>
      <c r="AE11" s="2" t="s">
        <v>35</v>
      </c>
      <c r="AF11" s="2" t="s">
        <v>700</v>
      </c>
      <c r="AG11" s="2" t="s">
        <v>35</v>
      </c>
      <c r="AH11" s="2" t="s">
        <v>105</v>
      </c>
      <c r="AI11" s="2" t="s">
        <v>724</v>
      </c>
      <c r="AJ11" s="2" t="s">
        <v>106</v>
      </c>
      <c r="AK11" s="2" t="s">
        <v>137</v>
      </c>
      <c r="AL11" s="2" t="s">
        <v>40</v>
      </c>
      <c r="AM11" s="2" t="s">
        <v>103</v>
      </c>
      <c r="AN11" s="2" t="s">
        <v>677</v>
      </c>
      <c r="AO11" s="2" t="s">
        <v>107</v>
      </c>
      <c r="AP11" s="2" t="s">
        <v>680</v>
      </c>
      <c r="AQ11" s="2" t="s">
        <v>680</v>
      </c>
      <c r="AR11" s="2" t="s">
        <v>99</v>
      </c>
      <c r="AS11" s="2" t="s">
        <v>307</v>
      </c>
      <c r="AT11" s="2" t="s">
        <v>107</v>
      </c>
      <c r="AU11" s="2" t="s">
        <v>680</v>
      </c>
      <c r="AV11" s="2" t="s">
        <v>43</v>
      </c>
      <c r="AW11" s="2" t="s">
        <v>35</v>
      </c>
      <c r="AX11" s="2">
        <v>309806</v>
      </c>
      <c r="AY11" s="2" t="s">
        <v>145</v>
      </c>
      <c r="AZ11" s="2" t="e" cm="1">
        <f t="array" aca="1" ref="AZ11" ca="1">_xlfn.IFS(AX11&gt;$BE$5,"Q5",AX11&gt;$BE$4,"Q4",AX11&gt;$BE$3,"Q3",AX11&gt;$BE$2,"Q2",AX11&gt;200,"Q1")</f>
        <v>#NAME?</v>
      </c>
      <c r="BA11" s="2" t="s">
        <v>735</v>
      </c>
      <c r="BB11" s="2" t="e" cm="1">
        <f t="array" aca="1" ref="BB11" ca="1">_xlfn.IFS(AX11&gt;$BI$10,"Q10",AX11&gt;$BI$9,"Q9",AX11&gt;$BI$8,"Q8",AX11&gt;$BI$7,"Q7",AX11&gt;$BI$6,"Q6",AX11&gt;$BI$5,"Q5",AX11&gt;$BI$4,"Q4",AX11&gt;$BI$3,"Q3",AX11&gt;$BI$2,"Q2",AX11&gt;200,"Q1")</f>
        <v>#NAME?</v>
      </c>
      <c r="BC11" s="2" t="s">
        <v>773</v>
      </c>
      <c r="BH11" s="2" t="s">
        <v>775</v>
      </c>
      <c r="BI11" s="2">
        <f>PERCENTILE($AX$2:$AX$131,1)</f>
        <v>4771501.58</v>
      </c>
    </row>
    <row r="12" spans="1:61" x14ac:dyDescent="0.35">
      <c r="A12" s="2" t="s">
        <v>712</v>
      </c>
      <c r="B12" s="2" t="s">
        <v>108</v>
      </c>
      <c r="C12" s="2" t="s">
        <v>109</v>
      </c>
      <c r="D12" s="2" t="s">
        <v>485</v>
      </c>
      <c r="E12" s="2" t="s">
        <v>102</v>
      </c>
      <c r="F12" s="2" t="s">
        <v>34</v>
      </c>
      <c r="G12" s="2" t="s">
        <v>786</v>
      </c>
      <c r="H12" s="2">
        <v>0.20164000000000001</v>
      </c>
      <c r="I12" s="2">
        <v>20244</v>
      </c>
      <c r="J12" s="2" t="s">
        <v>36</v>
      </c>
      <c r="K12" s="2" t="s">
        <v>35</v>
      </c>
      <c r="L12" s="2" t="s">
        <v>35</v>
      </c>
      <c r="M12" s="2" t="s">
        <v>700</v>
      </c>
      <c r="N12" s="2" t="s">
        <v>35</v>
      </c>
      <c r="O12" s="2" t="s">
        <v>35</v>
      </c>
      <c r="P12" s="2" t="s">
        <v>671</v>
      </c>
      <c r="Q12" s="2" t="s">
        <v>671</v>
      </c>
      <c r="R12" s="2" t="s">
        <v>671</v>
      </c>
      <c r="S12" s="17" t="s">
        <v>702</v>
      </c>
      <c r="T12" s="2">
        <v>1974</v>
      </c>
      <c r="U12" s="2" t="s">
        <v>103</v>
      </c>
      <c r="V12" s="18" t="s">
        <v>698</v>
      </c>
      <c r="W12" s="2" t="s">
        <v>102</v>
      </c>
      <c r="X12" s="2" t="s">
        <v>676</v>
      </c>
      <c r="Y12" s="2" t="s">
        <v>674</v>
      </c>
      <c r="Z12" s="2" t="s">
        <v>104</v>
      </c>
      <c r="AA12" s="2" t="s">
        <v>110</v>
      </c>
      <c r="AB12" s="2" t="s">
        <v>695</v>
      </c>
      <c r="AC12" s="2" t="s">
        <v>695</v>
      </c>
      <c r="AE12" s="2" t="s">
        <v>111</v>
      </c>
      <c r="AF12" s="2" t="s">
        <v>765</v>
      </c>
      <c r="AG12" s="2" t="s">
        <v>35</v>
      </c>
      <c r="AH12" s="2" t="s">
        <v>35</v>
      </c>
      <c r="AI12" s="2" t="s">
        <v>35</v>
      </c>
      <c r="AJ12" s="2" t="s">
        <v>55</v>
      </c>
      <c r="AK12" s="2" t="s">
        <v>55</v>
      </c>
      <c r="AL12" s="2" t="s">
        <v>64</v>
      </c>
      <c r="AM12" s="2" t="s">
        <v>103</v>
      </c>
      <c r="AN12" s="2" t="s">
        <v>677</v>
      </c>
      <c r="AO12" s="2" t="s">
        <v>112</v>
      </c>
      <c r="AP12" s="2" t="s">
        <v>680</v>
      </c>
      <c r="AQ12" s="2" t="s">
        <v>680</v>
      </c>
      <c r="AR12" s="2" t="s">
        <v>42</v>
      </c>
      <c r="AS12" s="2" t="s">
        <v>42</v>
      </c>
      <c r="AT12" s="2" t="s">
        <v>112</v>
      </c>
      <c r="AU12" s="2" t="s">
        <v>680</v>
      </c>
      <c r="AV12" s="2" t="s">
        <v>43</v>
      </c>
      <c r="AW12" s="2" t="s">
        <v>35</v>
      </c>
      <c r="AX12" s="2">
        <v>78400</v>
      </c>
      <c r="AY12" s="2" t="s">
        <v>35</v>
      </c>
      <c r="AZ12" s="2" t="e" cm="1">
        <f t="array" aca="1" ref="AZ12" ca="1">_xlfn.IFS(AX12&gt;$BE$5,"Q5",AX12&gt;$BE$4,"Q4",AX12&gt;$BE$3,"Q3",AX12&gt;$BE$2,"Q2",AX12&gt;200,"Q1")</f>
        <v>#NAME?</v>
      </c>
      <c r="BA12" s="2" t="s">
        <v>733</v>
      </c>
      <c r="BB12" s="2" t="e" cm="1">
        <f t="array" aca="1" ref="BB12" ca="1">_xlfn.IFS(AX12&gt;$BI$10,"Q10",AX12&gt;$BI$9,"Q9",AX12&gt;$BI$8,"Q8",AX12&gt;$BI$7,"Q7",AX12&gt;$BI$6,"Q6",AX12&gt;$BI$5,"Q5",AX12&gt;$BI$4,"Q4",AX12&gt;$BI$3,"Q3",AX12&gt;$BI$2,"Q2",AX12&gt;200,"Q1")</f>
        <v>#NAME?</v>
      </c>
      <c r="BC12" s="2" t="s">
        <v>735</v>
      </c>
    </row>
    <row r="13" spans="1:61" x14ac:dyDescent="0.35">
      <c r="A13" s="2" t="s">
        <v>712</v>
      </c>
      <c r="B13" s="2" t="s">
        <v>113</v>
      </c>
      <c r="C13" s="2" t="s">
        <v>114</v>
      </c>
      <c r="D13" s="2" t="s">
        <v>485</v>
      </c>
      <c r="E13" s="2" t="s">
        <v>102</v>
      </c>
      <c r="F13" s="2" t="s">
        <v>115</v>
      </c>
      <c r="G13" s="2" t="s">
        <v>789</v>
      </c>
      <c r="H13" s="2">
        <v>0.22370000000000001</v>
      </c>
      <c r="I13" s="2">
        <v>27289</v>
      </c>
      <c r="J13" s="2" t="s">
        <v>36</v>
      </c>
      <c r="K13" s="2" t="s">
        <v>35</v>
      </c>
      <c r="L13" s="2" t="s">
        <v>671</v>
      </c>
      <c r="M13" s="2" t="s">
        <v>671</v>
      </c>
      <c r="N13" s="2" t="s">
        <v>35</v>
      </c>
      <c r="O13" s="2" t="s">
        <v>35</v>
      </c>
      <c r="P13" s="2" t="s">
        <v>35</v>
      </c>
      <c r="Q13" s="2" t="s">
        <v>35</v>
      </c>
      <c r="R13" s="2" t="s">
        <v>700</v>
      </c>
      <c r="S13" s="17" t="s">
        <v>704</v>
      </c>
      <c r="T13" s="2">
        <v>1958</v>
      </c>
      <c r="U13" s="2" t="s">
        <v>102</v>
      </c>
      <c r="V13" s="18" t="s">
        <v>698</v>
      </c>
      <c r="W13" s="2" t="s">
        <v>102</v>
      </c>
      <c r="X13" s="2" t="s">
        <v>675</v>
      </c>
      <c r="Y13" s="2" t="s">
        <v>674</v>
      </c>
      <c r="Z13" s="2" t="s">
        <v>37</v>
      </c>
      <c r="AA13" s="2" t="s">
        <v>116</v>
      </c>
      <c r="AB13" s="2" t="s">
        <v>709</v>
      </c>
      <c r="AC13" s="2" t="s">
        <v>709</v>
      </c>
      <c r="AE13" s="2" t="s">
        <v>35</v>
      </c>
      <c r="AF13" s="2" t="s">
        <v>700</v>
      </c>
      <c r="AG13" s="2" t="s">
        <v>35</v>
      </c>
      <c r="AH13" s="2" t="s">
        <v>117</v>
      </c>
      <c r="AI13" s="2" t="s">
        <v>725</v>
      </c>
      <c r="AJ13" s="2" t="s">
        <v>55</v>
      </c>
      <c r="AK13" s="2" t="s">
        <v>55</v>
      </c>
      <c r="AL13" s="2" t="s">
        <v>64</v>
      </c>
      <c r="AM13" s="2" t="s">
        <v>102</v>
      </c>
      <c r="AN13" s="2" t="s">
        <v>677</v>
      </c>
      <c r="AO13" s="2" t="s">
        <v>118</v>
      </c>
      <c r="AP13" s="2" t="s">
        <v>681</v>
      </c>
      <c r="AQ13" s="2" t="s">
        <v>681</v>
      </c>
      <c r="AR13" s="2" t="s">
        <v>119</v>
      </c>
      <c r="AS13" s="2" t="s">
        <v>290</v>
      </c>
      <c r="AT13" s="2" t="s">
        <v>120</v>
      </c>
      <c r="AU13" s="2" t="s">
        <v>682</v>
      </c>
      <c r="AV13" s="2" t="s">
        <v>68</v>
      </c>
      <c r="AW13" s="2" t="s">
        <v>694</v>
      </c>
      <c r="AX13" s="2">
        <v>66175</v>
      </c>
      <c r="AY13" s="2" t="s">
        <v>35</v>
      </c>
      <c r="AZ13" s="2" t="e" cm="1">
        <f t="array" aca="1" ref="AZ13" ca="1">_xlfn.IFS(AX13&gt;$BE$5,"Q5",AX13&gt;$BE$4,"Q4",AX13&gt;$BE$3,"Q3",AX13&gt;$BE$2,"Q2",AX13&gt;200,"Q1")</f>
        <v>#NAME?</v>
      </c>
      <c r="BA13" s="2" t="s">
        <v>733</v>
      </c>
      <c r="BB13" s="2" t="e" cm="1">
        <f t="array" aca="1" ref="BB13" ca="1">_xlfn.IFS(AX13&gt;$BI$10,"Q10",AX13&gt;$BI$9,"Q9",AX13&gt;$BI$8,"Q8",AX13&gt;$BI$7,"Q7",AX13&gt;$BI$6,"Q6",AX13&gt;$BI$5,"Q5",AX13&gt;$BI$4,"Q4",AX13&gt;$BI$3,"Q3",AX13&gt;$BI$2,"Q2",AX13&gt;200,"Q1")</f>
        <v>#NAME?</v>
      </c>
      <c r="BC13" s="2" t="s">
        <v>734</v>
      </c>
    </row>
    <row r="14" spans="1:61" x14ac:dyDescent="0.35">
      <c r="A14" s="2" t="s">
        <v>712</v>
      </c>
      <c r="B14" s="2" t="s">
        <v>121</v>
      </c>
      <c r="C14" s="2" t="s">
        <v>122</v>
      </c>
      <c r="D14" s="2" t="s">
        <v>284</v>
      </c>
      <c r="E14" s="2" t="s">
        <v>102</v>
      </c>
      <c r="F14" s="2" t="s">
        <v>115</v>
      </c>
      <c r="G14" s="2" t="s">
        <v>789</v>
      </c>
      <c r="H14" s="2">
        <v>0.22370000000000001</v>
      </c>
      <c r="I14" s="2">
        <v>24105</v>
      </c>
      <c r="J14" s="2" t="s">
        <v>36</v>
      </c>
      <c r="K14" s="2" t="s">
        <v>35</v>
      </c>
      <c r="L14" s="2" t="s">
        <v>35</v>
      </c>
      <c r="M14" s="2" t="s">
        <v>700</v>
      </c>
      <c r="N14" s="2" t="s">
        <v>35</v>
      </c>
      <c r="O14" s="2" t="s">
        <v>35</v>
      </c>
      <c r="P14" s="2" t="s">
        <v>670</v>
      </c>
      <c r="Q14" s="2" t="s">
        <v>670</v>
      </c>
      <c r="R14" s="2" t="s">
        <v>670</v>
      </c>
      <c r="S14" s="17" t="s">
        <v>707</v>
      </c>
      <c r="T14" s="2">
        <v>1960</v>
      </c>
      <c r="U14" s="2" t="s">
        <v>581</v>
      </c>
      <c r="V14" s="18" t="s">
        <v>699</v>
      </c>
      <c r="W14" s="2" t="s">
        <v>102</v>
      </c>
      <c r="X14" s="2" t="s">
        <v>676</v>
      </c>
      <c r="Y14" s="2" t="s">
        <v>674</v>
      </c>
      <c r="Z14" s="2" t="s">
        <v>37</v>
      </c>
      <c r="AA14" s="2" t="s">
        <v>123</v>
      </c>
      <c r="AB14" s="2" t="s">
        <v>709</v>
      </c>
      <c r="AC14" s="2" t="s">
        <v>795</v>
      </c>
      <c r="AD14" s="2" t="s">
        <v>742</v>
      </c>
      <c r="AE14" s="2" t="s">
        <v>35</v>
      </c>
      <c r="AF14" s="2" t="s">
        <v>700</v>
      </c>
      <c r="AG14" s="2" t="s">
        <v>35</v>
      </c>
      <c r="AH14" s="2" t="s">
        <v>124</v>
      </c>
      <c r="AI14" s="2" t="s">
        <v>433</v>
      </c>
      <c r="AJ14" s="2" t="s">
        <v>39</v>
      </c>
      <c r="AK14" s="2" t="s">
        <v>39</v>
      </c>
      <c r="AL14" s="2" t="s">
        <v>40</v>
      </c>
      <c r="AM14" s="2" t="s">
        <v>102</v>
      </c>
      <c r="AN14" s="2" t="s">
        <v>678</v>
      </c>
      <c r="AO14" s="2" t="s">
        <v>125</v>
      </c>
      <c r="AP14" s="2" t="s">
        <v>681</v>
      </c>
      <c r="AQ14" s="2" t="s">
        <v>681</v>
      </c>
      <c r="AR14" s="2" t="s">
        <v>126</v>
      </c>
      <c r="AS14" s="2" t="s">
        <v>688</v>
      </c>
      <c r="AT14" s="2" t="s">
        <v>43</v>
      </c>
      <c r="AU14" s="2" t="s">
        <v>700</v>
      </c>
      <c r="AV14" s="2" t="s">
        <v>43</v>
      </c>
      <c r="AW14" s="2" t="s">
        <v>35</v>
      </c>
      <c r="AX14" s="2">
        <v>144000</v>
      </c>
      <c r="AY14" s="2" t="s">
        <v>35</v>
      </c>
      <c r="AZ14" s="2" t="e" cm="1">
        <f t="array" aca="1" ref="AZ14" ca="1">_xlfn.IFS(AX14&gt;$BE$5,"Q5",AX14&gt;$BE$4,"Q4",AX14&gt;$BE$3,"Q3",AX14&gt;$BE$2,"Q2",AX14&gt;200,"Q1")</f>
        <v>#NAME?</v>
      </c>
      <c r="BA14" s="2" t="s">
        <v>734</v>
      </c>
      <c r="BB14" s="2" t="e" cm="1">
        <f t="array" aca="1" ref="BB14" ca="1">_xlfn.IFS(AX14&gt;$BI$10,"Q10",AX14&gt;$BI$9,"Q9",AX14&gt;$BI$8,"Q8",AX14&gt;$BI$7,"Q7",AX14&gt;$BI$6,"Q6",AX14&gt;$BI$5,"Q5",AX14&gt;$BI$4,"Q4",AX14&gt;$BI$3,"Q3",AX14&gt;$BI$2,"Q2",AX14&gt;200,"Q1")</f>
        <v>#NAME?</v>
      </c>
      <c r="BC14" s="2" t="s">
        <v>771</v>
      </c>
    </row>
    <row r="15" spans="1:61" x14ac:dyDescent="0.35">
      <c r="A15" s="2" t="s">
        <v>712</v>
      </c>
      <c r="B15" s="2" t="s">
        <v>127</v>
      </c>
      <c r="C15" s="2" t="s">
        <v>128</v>
      </c>
      <c r="D15" s="2" t="s">
        <v>284</v>
      </c>
      <c r="E15" s="2" t="s">
        <v>102</v>
      </c>
      <c r="F15" s="2" t="s">
        <v>129</v>
      </c>
      <c r="G15" s="2" t="s">
        <v>790</v>
      </c>
      <c r="H15" s="2">
        <v>0.13189000000000001</v>
      </c>
      <c r="I15" s="2">
        <v>26805</v>
      </c>
      <c r="J15" s="2" t="s">
        <v>35</v>
      </c>
      <c r="K15" s="2" t="s">
        <v>35</v>
      </c>
      <c r="L15" s="2" t="s">
        <v>671</v>
      </c>
      <c r="M15" s="2" t="s">
        <v>671</v>
      </c>
      <c r="N15" s="2" t="s">
        <v>35</v>
      </c>
      <c r="O15" s="2" t="s">
        <v>670</v>
      </c>
      <c r="P15" s="2" t="s">
        <v>670</v>
      </c>
      <c r="Q15" s="2" t="s">
        <v>671</v>
      </c>
      <c r="R15" s="2" t="s">
        <v>670</v>
      </c>
      <c r="S15" s="17" t="s">
        <v>707</v>
      </c>
      <c r="T15" s="2">
        <v>1961</v>
      </c>
      <c r="U15" s="2" t="s">
        <v>102</v>
      </c>
      <c r="V15" s="18" t="s">
        <v>698</v>
      </c>
      <c r="W15" s="2" t="s">
        <v>102</v>
      </c>
      <c r="X15" s="2" t="s">
        <v>675</v>
      </c>
      <c r="Y15" s="2" t="s">
        <v>674</v>
      </c>
      <c r="Z15" s="2" t="s">
        <v>104</v>
      </c>
      <c r="AA15" s="2" t="s">
        <v>792</v>
      </c>
      <c r="AB15" s="2" t="s">
        <v>728</v>
      </c>
      <c r="AC15" s="2" t="s">
        <v>728</v>
      </c>
      <c r="AE15" s="2" t="s">
        <v>130</v>
      </c>
      <c r="AF15" s="2" t="s">
        <v>765</v>
      </c>
      <c r="AG15" s="2" t="s">
        <v>35</v>
      </c>
      <c r="AH15" s="2" t="s">
        <v>35</v>
      </c>
      <c r="AI15" s="2" t="s">
        <v>35</v>
      </c>
      <c r="AJ15" s="2" t="s">
        <v>39</v>
      </c>
      <c r="AK15" s="2" t="s">
        <v>39</v>
      </c>
      <c r="AL15" s="2" t="s">
        <v>40</v>
      </c>
      <c r="AM15" s="2" t="s">
        <v>102</v>
      </c>
      <c r="AN15" s="2" t="s">
        <v>677</v>
      </c>
      <c r="AO15" s="2" t="s">
        <v>118</v>
      </c>
      <c r="AP15" s="2" t="s">
        <v>681</v>
      </c>
      <c r="AQ15" s="2" t="s">
        <v>681</v>
      </c>
      <c r="AR15" s="2" t="s">
        <v>131</v>
      </c>
      <c r="AS15" s="2" t="s">
        <v>688</v>
      </c>
      <c r="AT15" s="2" t="s">
        <v>43</v>
      </c>
      <c r="AU15" s="2" t="s">
        <v>700</v>
      </c>
      <c r="AV15" s="2" t="s">
        <v>43</v>
      </c>
      <c r="AW15" s="2" t="s">
        <v>35</v>
      </c>
      <c r="AX15" s="2">
        <v>29000</v>
      </c>
      <c r="AY15" s="2" t="s">
        <v>35</v>
      </c>
      <c r="AZ15" s="2" t="e" cm="1">
        <f t="array" aca="1" ref="AZ15" ca="1">_xlfn.IFS(AX15&gt;$BE$5,"Q5",AX15&gt;$BE$4,"Q4",AX15&gt;$BE$3,"Q3",AX15&gt;$BE$2,"Q2",AX15&gt;200,"Q1")</f>
        <v>#NAME?</v>
      </c>
      <c r="BA15" s="2" t="s">
        <v>732</v>
      </c>
      <c r="BB15" s="2" t="e" cm="1">
        <f t="array" aca="1" ref="BB15" ca="1">_xlfn.IFS(AX15&gt;$BI$10,"Q10",AX15&gt;$BI$9,"Q9",AX15&gt;$BI$8,"Q8",AX15&gt;$BI$7,"Q7",AX15&gt;$BI$6,"Q6",AX15&gt;$BI$5,"Q5",AX15&gt;$BI$4,"Q4",AX15&gt;$BI$3,"Q3",AX15&gt;$BI$2,"Q2",AX15&gt;200,"Q1")</f>
        <v>#NAME?</v>
      </c>
      <c r="BC15" s="2" t="s">
        <v>733</v>
      </c>
    </row>
    <row r="16" spans="1:61" x14ac:dyDescent="0.35">
      <c r="A16" s="2" t="s">
        <v>712</v>
      </c>
      <c r="B16" s="2" t="s">
        <v>132</v>
      </c>
      <c r="C16" s="2" t="s">
        <v>133</v>
      </c>
      <c r="D16" s="2" t="s">
        <v>284</v>
      </c>
      <c r="E16" s="2" t="s">
        <v>102</v>
      </c>
      <c r="F16" s="2" t="s">
        <v>61</v>
      </c>
      <c r="G16" s="2" t="s">
        <v>787</v>
      </c>
      <c r="H16" s="2">
        <v>0.20455999999999999</v>
      </c>
      <c r="I16" s="2">
        <v>24380</v>
      </c>
      <c r="J16" s="2" t="s">
        <v>35</v>
      </c>
      <c r="K16" s="2" t="s">
        <v>35</v>
      </c>
      <c r="L16" s="2" t="s">
        <v>35</v>
      </c>
      <c r="M16" s="2" t="s">
        <v>700</v>
      </c>
      <c r="N16" s="2" t="s">
        <v>35</v>
      </c>
      <c r="O16" s="2" t="s">
        <v>35</v>
      </c>
      <c r="P16" s="2" t="s">
        <v>35</v>
      </c>
      <c r="Q16" s="2" t="s">
        <v>35</v>
      </c>
      <c r="R16" s="2" t="s">
        <v>700</v>
      </c>
      <c r="S16" s="17" t="s">
        <v>706</v>
      </c>
      <c r="T16" s="2">
        <v>1967</v>
      </c>
      <c r="U16" s="2" t="s">
        <v>102</v>
      </c>
      <c r="V16" s="2" t="s">
        <v>698</v>
      </c>
      <c r="W16" s="2" t="s">
        <v>102</v>
      </c>
      <c r="X16" s="2" t="s">
        <v>675</v>
      </c>
      <c r="Y16" s="2" t="s">
        <v>674</v>
      </c>
      <c r="Z16" s="2" t="s">
        <v>134</v>
      </c>
      <c r="AA16" s="2" t="s">
        <v>135</v>
      </c>
      <c r="AB16" s="2" t="s">
        <v>728</v>
      </c>
      <c r="AC16" s="2" t="s">
        <v>728</v>
      </c>
      <c r="AE16" s="2" t="s">
        <v>136</v>
      </c>
      <c r="AF16" s="2" t="s">
        <v>766</v>
      </c>
      <c r="AG16" s="2" t="s">
        <v>145</v>
      </c>
      <c r="AH16" s="2" t="s">
        <v>35</v>
      </c>
      <c r="AI16" s="2" t="s">
        <v>35</v>
      </c>
      <c r="AJ16" s="2" t="s">
        <v>137</v>
      </c>
      <c r="AK16" s="2" t="s">
        <v>137</v>
      </c>
      <c r="AL16" s="2" t="s">
        <v>40</v>
      </c>
      <c r="AM16" s="2" t="s">
        <v>102</v>
      </c>
      <c r="AN16" s="2" t="s">
        <v>677</v>
      </c>
      <c r="AO16" s="2" t="s">
        <v>138</v>
      </c>
      <c r="AP16" s="2" t="s">
        <v>680</v>
      </c>
      <c r="AQ16" s="2" t="s">
        <v>680</v>
      </c>
      <c r="AR16" s="2" t="s">
        <v>139</v>
      </c>
      <c r="AS16" s="2" t="s">
        <v>689</v>
      </c>
      <c r="AT16" s="2" t="s">
        <v>140</v>
      </c>
      <c r="AU16" s="2" t="s">
        <v>682</v>
      </c>
      <c r="AV16" s="2" t="s">
        <v>141</v>
      </c>
      <c r="AW16" s="2" t="s">
        <v>694</v>
      </c>
      <c r="AX16" s="2">
        <v>72285.460000000006</v>
      </c>
      <c r="AY16" s="2" t="s">
        <v>35</v>
      </c>
      <c r="AZ16" s="2" t="e" cm="1">
        <f t="array" aca="1" ref="AZ16" ca="1">_xlfn.IFS(AX16&gt;$BE$5,"Q5",AX16&gt;$BE$4,"Q4",AX16&gt;$BE$3,"Q3",AX16&gt;$BE$2,"Q2",AX16&gt;200,"Q1")</f>
        <v>#NAME?</v>
      </c>
      <c r="BA16" s="2" t="s">
        <v>733</v>
      </c>
      <c r="BB16" s="2" t="e" cm="1">
        <f t="array" aca="1" ref="BB16" ca="1">_xlfn.IFS(AX16&gt;$BI$10,"Q10",AX16&gt;$BI$9,"Q9",AX16&gt;$BI$8,"Q8",AX16&gt;$BI$7,"Q7",AX16&gt;$BI$6,"Q6",AX16&gt;$BI$5,"Q5",AX16&gt;$BI$4,"Q4",AX16&gt;$BI$3,"Q3",AX16&gt;$BI$2,"Q2",AX16&gt;200,"Q1")</f>
        <v>#NAME?</v>
      </c>
      <c r="BC16" s="2" t="s">
        <v>735</v>
      </c>
    </row>
    <row r="17" spans="1:55" x14ac:dyDescent="0.35">
      <c r="A17" s="2" t="s">
        <v>712</v>
      </c>
      <c r="B17" s="2" t="s">
        <v>142</v>
      </c>
      <c r="C17" s="2" t="s">
        <v>143</v>
      </c>
      <c r="D17" s="2" t="s">
        <v>284</v>
      </c>
      <c r="E17" s="2" t="s">
        <v>144</v>
      </c>
      <c r="F17" s="2" t="s">
        <v>34</v>
      </c>
      <c r="G17" s="2" t="s">
        <v>786</v>
      </c>
      <c r="H17" s="2">
        <v>0.33283000000000001</v>
      </c>
      <c r="I17" s="2">
        <v>20089</v>
      </c>
      <c r="J17" s="2" t="s">
        <v>36</v>
      </c>
      <c r="K17" s="2" t="s">
        <v>35</v>
      </c>
      <c r="L17" s="2" t="s">
        <v>671</v>
      </c>
      <c r="M17" s="2" t="s">
        <v>671</v>
      </c>
      <c r="N17" s="2" t="s">
        <v>671</v>
      </c>
      <c r="O17" s="2" t="s">
        <v>35</v>
      </c>
      <c r="P17" s="2" t="s">
        <v>670</v>
      </c>
      <c r="Q17" s="2" t="s">
        <v>35</v>
      </c>
      <c r="R17" s="2" t="s">
        <v>670</v>
      </c>
      <c r="S17" s="17" t="s">
        <v>702</v>
      </c>
      <c r="T17" s="2">
        <v>1974</v>
      </c>
      <c r="U17" s="2" t="s">
        <v>144</v>
      </c>
      <c r="V17" s="2" t="s">
        <v>698</v>
      </c>
      <c r="W17" s="2" t="s">
        <v>144</v>
      </c>
      <c r="X17" s="2" t="s">
        <v>675</v>
      </c>
      <c r="Y17" s="2" t="s">
        <v>674</v>
      </c>
      <c r="Z17" s="2" t="s">
        <v>35</v>
      </c>
      <c r="AA17" s="2" t="s">
        <v>43</v>
      </c>
      <c r="AB17" s="2" t="s">
        <v>35</v>
      </c>
      <c r="AC17" s="2" t="s">
        <v>35</v>
      </c>
      <c r="AE17" s="2" t="s">
        <v>146</v>
      </c>
      <c r="AF17" s="2" t="s">
        <v>765</v>
      </c>
      <c r="AG17" s="2" t="s">
        <v>35</v>
      </c>
      <c r="AH17" s="2" t="s">
        <v>35</v>
      </c>
      <c r="AI17" s="2" t="s">
        <v>35</v>
      </c>
      <c r="AJ17" s="2" t="s">
        <v>39</v>
      </c>
      <c r="AK17" s="2" t="s">
        <v>39</v>
      </c>
      <c r="AL17" s="2" t="s">
        <v>40</v>
      </c>
      <c r="AM17" s="2" t="s">
        <v>144</v>
      </c>
      <c r="AN17" s="2" t="s">
        <v>677</v>
      </c>
      <c r="AO17" s="2" t="s">
        <v>147</v>
      </c>
      <c r="AP17" s="2" t="s">
        <v>680</v>
      </c>
      <c r="AQ17" s="2" t="s">
        <v>680</v>
      </c>
      <c r="AR17" s="2" t="s">
        <v>148</v>
      </c>
      <c r="AS17" s="2" t="s">
        <v>689</v>
      </c>
      <c r="AT17" s="2" t="s">
        <v>43</v>
      </c>
      <c r="AU17" s="2" t="s">
        <v>700</v>
      </c>
      <c r="AV17" s="2" t="s">
        <v>43</v>
      </c>
      <c r="AW17" s="2" t="s">
        <v>35</v>
      </c>
      <c r="AX17" s="2">
        <v>60000</v>
      </c>
      <c r="AY17" s="2" t="s">
        <v>35</v>
      </c>
      <c r="AZ17" s="2" t="e" cm="1">
        <f t="array" aca="1" ref="AZ17" ca="1">_xlfn.IFS(AX17&gt;$BE$5,"Q5",AX17&gt;$BE$4,"Q4",AX17&gt;$BE$3,"Q3",AX17&gt;$BE$2,"Q2",AX17&gt;200,"Q1")</f>
        <v>#NAME?</v>
      </c>
      <c r="BA17" s="2" t="s">
        <v>733</v>
      </c>
      <c r="BB17" s="2" t="e" cm="1">
        <f t="array" aca="1" ref="BB17" ca="1">_xlfn.IFS(AX17&gt;$BI$10,"Q10",AX17&gt;$BI$9,"Q9",AX17&gt;$BI$8,"Q8",AX17&gt;$BI$7,"Q7",AX17&gt;$BI$6,"Q6",AX17&gt;$BI$5,"Q5",AX17&gt;$BI$4,"Q4",AX17&gt;$BI$3,"Q3",AX17&gt;$BI$2,"Q2",AX17&gt;200,"Q1")</f>
        <v>#NAME?</v>
      </c>
      <c r="BC17" s="2" t="s">
        <v>734</v>
      </c>
    </row>
    <row r="18" spans="1:55" x14ac:dyDescent="0.35">
      <c r="A18" s="2" t="s">
        <v>712</v>
      </c>
      <c r="B18" s="2" t="s">
        <v>149</v>
      </c>
      <c r="C18" s="2" t="s">
        <v>150</v>
      </c>
      <c r="D18" s="2" t="s">
        <v>284</v>
      </c>
      <c r="E18" s="2" t="s">
        <v>144</v>
      </c>
      <c r="F18" s="2" t="s">
        <v>61</v>
      </c>
      <c r="G18" s="2" t="s">
        <v>787</v>
      </c>
      <c r="H18" s="2">
        <v>0.41363</v>
      </c>
      <c r="I18" s="2">
        <v>16756</v>
      </c>
      <c r="J18" s="2" t="s">
        <v>35</v>
      </c>
      <c r="K18" s="2" t="s">
        <v>35</v>
      </c>
      <c r="L18" s="2" t="s">
        <v>35</v>
      </c>
      <c r="M18" s="2" t="s">
        <v>700</v>
      </c>
      <c r="N18" s="2" t="s">
        <v>35</v>
      </c>
      <c r="O18" s="2" t="s">
        <v>35</v>
      </c>
      <c r="P18" s="2" t="s">
        <v>35</v>
      </c>
      <c r="Q18" s="2" t="s">
        <v>35</v>
      </c>
      <c r="R18" s="2" t="s">
        <v>700</v>
      </c>
      <c r="S18" s="17" t="s">
        <v>703</v>
      </c>
      <c r="T18" s="2">
        <v>1976</v>
      </c>
      <c r="U18" s="2" t="s">
        <v>151</v>
      </c>
      <c r="V18" s="2" t="s">
        <v>698</v>
      </c>
      <c r="W18" s="2" t="s">
        <v>144</v>
      </c>
      <c r="X18" s="2" t="s">
        <v>676</v>
      </c>
      <c r="Y18" s="2" t="s">
        <v>674</v>
      </c>
      <c r="Z18" s="2" t="s">
        <v>35</v>
      </c>
      <c r="AA18" s="2" t="s">
        <v>43</v>
      </c>
      <c r="AB18" s="2" t="s">
        <v>35</v>
      </c>
      <c r="AC18" s="2" t="s">
        <v>35</v>
      </c>
      <c r="AE18" s="2" t="s">
        <v>152</v>
      </c>
      <c r="AF18" s="2" t="s">
        <v>767</v>
      </c>
      <c r="AG18" s="2" t="s">
        <v>145</v>
      </c>
      <c r="AH18" s="2" t="s">
        <v>35</v>
      </c>
      <c r="AI18" s="2" t="s">
        <v>35</v>
      </c>
      <c r="AJ18" s="2" t="s">
        <v>55</v>
      </c>
      <c r="AK18" s="2" t="s">
        <v>55</v>
      </c>
      <c r="AL18" s="2" t="s">
        <v>40</v>
      </c>
      <c r="AM18" s="2" t="s">
        <v>79</v>
      </c>
      <c r="AN18" s="2" t="s">
        <v>678</v>
      </c>
      <c r="AO18" s="2" t="s">
        <v>147</v>
      </c>
      <c r="AP18" s="2" t="s">
        <v>680</v>
      </c>
      <c r="AQ18" s="2" t="s">
        <v>680</v>
      </c>
      <c r="AR18" s="2" t="s">
        <v>148</v>
      </c>
      <c r="AS18" s="2" t="s">
        <v>689</v>
      </c>
      <c r="AT18" s="2" t="s">
        <v>43</v>
      </c>
      <c r="AU18" s="2" t="s">
        <v>700</v>
      </c>
      <c r="AV18" s="2" t="s">
        <v>43</v>
      </c>
      <c r="AW18" s="2" t="s">
        <v>35</v>
      </c>
      <c r="AX18" s="2">
        <v>24400</v>
      </c>
      <c r="AY18" s="2" t="s">
        <v>35</v>
      </c>
      <c r="AZ18" s="2" t="e" cm="1">
        <f t="array" aca="1" ref="AZ18" ca="1">_xlfn.IFS(AX18&gt;$BE$5,"Q5",AX18&gt;$BE$4,"Q4",AX18&gt;$BE$3,"Q3",AX18&gt;$BE$2,"Q2",AX18&gt;200,"Q1")</f>
        <v>#NAME?</v>
      </c>
      <c r="BA18" s="2" t="s">
        <v>732</v>
      </c>
      <c r="BB18" s="2" t="e" cm="1">
        <f t="array" aca="1" ref="BB18" ca="1">_xlfn.IFS(AX18&gt;$BI$10,"Q10",AX18&gt;$BI$9,"Q9",AX18&gt;$BI$8,"Q8",AX18&gt;$BI$7,"Q7",AX18&gt;$BI$6,"Q6",AX18&gt;$BI$5,"Q5",AX18&gt;$BI$4,"Q4",AX18&gt;$BI$3,"Q3",AX18&gt;$BI$2,"Q2",AX18&gt;200,"Q1")</f>
        <v>#NAME?</v>
      </c>
      <c r="BC18" s="2" t="s">
        <v>733</v>
      </c>
    </row>
    <row r="19" spans="1:55" x14ac:dyDescent="0.35">
      <c r="A19" s="2" t="s">
        <v>712</v>
      </c>
      <c r="B19" s="2" t="s">
        <v>153</v>
      </c>
      <c r="C19" s="2" t="s">
        <v>154</v>
      </c>
      <c r="D19" s="2" t="s">
        <v>485</v>
      </c>
      <c r="E19" s="2" t="s">
        <v>144</v>
      </c>
      <c r="F19" s="2" t="s">
        <v>61</v>
      </c>
      <c r="G19" s="2" t="s">
        <v>787</v>
      </c>
      <c r="H19" s="2">
        <v>0.41363</v>
      </c>
      <c r="I19" s="2">
        <v>11842</v>
      </c>
      <c r="J19" s="2" t="s">
        <v>35</v>
      </c>
      <c r="K19" s="2" t="s">
        <v>35</v>
      </c>
      <c r="L19" s="2" t="s">
        <v>35</v>
      </c>
      <c r="M19" s="2" t="s">
        <v>700</v>
      </c>
      <c r="N19" s="2" t="s">
        <v>35</v>
      </c>
      <c r="O19" s="2" t="s">
        <v>35</v>
      </c>
      <c r="P19" s="2" t="s">
        <v>35</v>
      </c>
      <c r="Q19" s="2" t="s">
        <v>35</v>
      </c>
      <c r="R19" s="2" t="s">
        <v>700</v>
      </c>
      <c r="S19" s="17" t="s">
        <v>718</v>
      </c>
      <c r="T19" s="2">
        <v>1984</v>
      </c>
      <c r="U19" s="2" t="s">
        <v>144</v>
      </c>
      <c r="V19" s="2" t="s">
        <v>698</v>
      </c>
      <c r="W19" s="2" t="s">
        <v>144</v>
      </c>
      <c r="X19" s="2" t="s">
        <v>675</v>
      </c>
      <c r="Y19" s="2" t="s">
        <v>674</v>
      </c>
      <c r="Z19" s="2" t="s">
        <v>104</v>
      </c>
      <c r="AA19" s="2" t="s">
        <v>155</v>
      </c>
      <c r="AB19" s="2" t="s">
        <v>155</v>
      </c>
      <c r="AC19" s="2" t="s">
        <v>155</v>
      </c>
      <c r="AE19" s="2" t="s">
        <v>35</v>
      </c>
      <c r="AF19" s="2" t="s">
        <v>700</v>
      </c>
      <c r="AG19" s="2" t="s">
        <v>35</v>
      </c>
      <c r="AH19" s="2" t="s">
        <v>156</v>
      </c>
      <c r="AI19" s="2" t="s">
        <v>722</v>
      </c>
      <c r="AJ19" s="2" t="s">
        <v>55</v>
      </c>
      <c r="AK19" s="2" t="s">
        <v>55</v>
      </c>
      <c r="AL19" s="2" t="s">
        <v>40</v>
      </c>
      <c r="AM19" s="2" t="s">
        <v>144</v>
      </c>
      <c r="AN19" s="2" t="s">
        <v>677</v>
      </c>
      <c r="AO19" s="2" t="s">
        <v>147</v>
      </c>
      <c r="AP19" s="2" t="s">
        <v>680</v>
      </c>
      <c r="AQ19" s="2" t="s">
        <v>680</v>
      </c>
      <c r="AR19" s="2" t="s">
        <v>157</v>
      </c>
      <c r="AS19" s="2" t="s">
        <v>690</v>
      </c>
      <c r="AT19" s="2" t="s">
        <v>43</v>
      </c>
      <c r="AU19" s="2" t="s">
        <v>700</v>
      </c>
      <c r="AV19" s="2" t="s">
        <v>43</v>
      </c>
      <c r="AW19" s="2" t="s">
        <v>35</v>
      </c>
      <c r="AX19" s="2">
        <v>13000</v>
      </c>
      <c r="AY19" s="2" t="s">
        <v>35</v>
      </c>
      <c r="AZ19" s="2" t="e" cm="1">
        <f t="array" aca="1" ref="AZ19" ca="1">_xlfn.IFS(AX19&gt;$BE$5,"Q5",AX19&gt;$BE$4,"Q4",AX19&gt;$BE$3,"Q3",AX19&gt;$BE$2,"Q2",AX19&gt;200,"Q1")</f>
        <v>#NAME?</v>
      </c>
      <c r="BA19" s="2" t="s">
        <v>732</v>
      </c>
      <c r="BB19" s="2" t="e" cm="1">
        <f t="array" aca="1" ref="BB19" ca="1">_xlfn.IFS(AX19&gt;$BI$10,"Q10",AX19&gt;$BI$9,"Q9",AX19&gt;$BI$8,"Q8",AX19&gt;$BI$7,"Q7",AX19&gt;$BI$6,"Q6",AX19&gt;$BI$5,"Q5",AX19&gt;$BI$4,"Q4",AX19&gt;$BI$3,"Q3",AX19&gt;$BI$2,"Q2",AX19&gt;200,"Q1")</f>
        <v>#NAME?</v>
      </c>
      <c r="BC19" s="2" t="s">
        <v>732</v>
      </c>
    </row>
    <row r="20" spans="1:55" x14ac:dyDescent="0.35">
      <c r="A20" s="2" t="s">
        <v>712</v>
      </c>
      <c r="B20" s="2" t="s">
        <v>158</v>
      </c>
      <c r="C20" s="2" t="s">
        <v>159</v>
      </c>
      <c r="D20" s="2" t="s">
        <v>284</v>
      </c>
      <c r="E20" s="2" t="s">
        <v>160</v>
      </c>
      <c r="F20" s="2" t="s">
        <v>34</v>
      </c>
      <c r="G20" s="2" t="s">
        <v>786</v>
      </c>
      <c r="H20" s="2">
        <v>0.28933999999999999</v>
      </c>
      <c r="I20" s="2">
        <v>7207</v>
      </c>
      <c r="J20" s="2" t="s">
        <v>35</v>
      </c>
      <c r="K20" s="2" t="s">
        <v>35</v>
      </c>
      <c r="L20" s="2" t="s">
        <v>35</v>
      </c>
      <c r="M20" s="2" t="s">
        <v>700</v>
      </c>
      <c r="N20" s="2" t="s">
        <v>35</v>
      </c>
      <c r="O20" s="2" t="s">
        <v>35</v>
      </c>
      <c r="P20" s="2" t="s">
        <v>35</v>
      </c>
      <c r="Q20" s="2" t="s">
        <v>35</v>
      </c>
      <c r="R20" s="2" t="s">
        <v>700</v>
      </c>
      <c r="S20" s="17" t="s">
        <v>702</v>
      </c>
      <c r="T20" s="2">
        <v>1972</v>
      </c>
      <c r="U20" s="2" t="s">
        <v>160</v>
      </c>
      <c r="V20" s="2" t="s">
        <v>698</v>
      </c>
      <c r="W20" s="2" t="s">
        <v>160</v>
      </c>
      <c r="X20" s="2" t="s">
        <v>675</v>
      </c>
      <c r="Y20" s="2" t="s">
        <v>674</v>
      </c>
      <c r="Z20" s="2" t="s">
        <v>134</v>
      </c>
      <c r="AA20" s="2" t="s">
        <v>161</v>
      </c>
      <c r="AB20" s="2" t="s">
        <v>720</v>
      </c>
      <c r="AC20" s="2" t="s">
        <v>720</v>
      </c>
      <c r="AD20" s="2" t="s">
        <v>743</v>
      </c>
      <c r="AE20" s="2" t="s">
        <v>35</v>
      </c>
      <c r="AF20" s="2" t="s">
        <v>700</v>
      </c>
      <c r="AG20" s="2" t="s">
        <v>35</v>
      </c>
      <c r="AH20" s="2" t="s">
        <v>162</v>
      </c>
      <c r="AI20" s="2" t="s">
        <v>722</v>
      </c>
      <c r="AJ20" s="2" t="s">
        <v>163</v>
      </c>
      <c r="AK20" s="2" t="s">
        <v>715</v>
      </c>
      <c r="AL20" s="2" t="s">
        <v>40</v>
      </c>
      <c r="AM20" s="2" t="s">
        <v>160</v>
      </c>
      <c r="AN20" s="2" t="s">
        <v>677</v>
      </c>
      <c r="AO20" s="2" t="s">
        <v>43</v>
      </c>
      <c r="AP20" s="2" t="s">
        <v>35</v>
      </c>
      <c r="AQ20" s="2" t="s">
        <v>35</v>
      </c>
      <c r="AR20" s="2" t="s">
        <v>43</v>
      </c>
      <c r="AS20" s="2" t="s">
        <v>35</v>
      </c>
      <c r="AT20" s="2" t="s">
        <v>43</v>
      </c>
      <c r="AU20" s="2" t="s">
        <v>700</v>
      </c>
      <c r="AV20" s="2" t="s">
        <v>43</v>
      </c>
      <c r="AW20" s="2" t="s">
        <v>35</v>
      </c>
      <c r="AX20" s="2">
        <v>14400</v>
      </c>
      <c r="AY20" s="2" t="s">
        <v>35</v>
      </c>
      <c r="AZ20" s="2" t="e" cm="1">
        <f t="array" aca="1" ref="AZ20" ca="1">_xlfn.IFS(AX20&gt;$BE$5,"Q5",AX20&gt;$BE$4,"Q4",AX20&gt;$BE$3,"Q3",AX20&gt;$BE$2,"Q2",AX20&gt;200,"Q1")</f>
        <v>#NAME?</v>
      </c>
      <c r="BA20" s="2" t="s">
        <v>732</v>
      </c>
      <c r="BB20" s="2" t="e" cm="1">
        <f t="array" aca="1" ref="BB20" ca="1">_xlfn.IFS(AX20&gt;$BI$10,"Q10",AX20&gt;$BI$9,"Q9",AX20&gt;$BI$8,"Q8",AX20&gt;$BI$7,"Q7",AX20&gt;$BI$6,"Q6",AX20&gt;$BI$5,"Q5",AX20&gt;$BI$4,"Q4",AX20&gt;$BI$3,"Q3",AX20&gt;$BI$2,"Q2",AX20&gt;200,"Q1")</f>
        <v>#NAME?</v>
      </c>
      <c r="BC20" s="2" t="s">
        <v>732</v>
      </c>
    </row>
    <row r="21" spans="1:55" x14ac:dyDescent="0.35">
      <c r="A21" s="2" t="s">
        <v>712</v>
      </c>
      <c r="B21" s="2" t="s">
        <v>164</v>
      </c>
      <c r="C21" s="2" t="s">
        <v>165</v>
      </c>
      <c r="D21" s="2" t="s">
        <v>284</v>
      </c>
      <c r="E21" s="2" t="s">
        <v>160</v>
      </c>
      <c r="F21" s="2" t="s">
        <v>61</v>
      </c>
      <c r="G21" s="2" t="s">
        <v>787</v>
      </c>
      <c r="H21" s="2">
        <v>8.1490000000000007E-2</v>
      </c>
      <c r="I21" s="2">
        <v>8576</v>
      </c>
      <c r="J21" s="2" t="s">
        <v>35</v>
      </c>
      <c r="K21" s="2" t="s">
        <v>671</v>
      </c>
      <c r="L21" s="2" t="s">
        <v>35</v>
      </c>
      <c r="M21" s="2" t="s">
        <v>671</v>
      </c>
      <c r="N21" s="2" t="s">
        <v>35</v>
      </c>
      <c r="O21" s="2" t="s">
        <v>35</v>
      </c>
      <c r="P21" s="2" t="s">
        <v>35</v>
      </c>
      <c r="Q21" s="2" t="s">
        <v>35</v>
      </c>
      <c r="R21" s="2" t="s">
        <v>700</v>
      </c>
      <c r="S21" s="17" t="s">
        <v>707</v>
      </c>
      <c r="T21" s="2">
        <v>1962</v>
      </c>
      <c r="U21" s="2" t="s">
        <v>160</v>
      </c>
      <c r="V21" s="2" t="s">
        <v>698</v>
      </c>
      <c r="W21" s="2" t="s">
        <v>160</v>
      </c>
      <c r="X21" s="2" t="s">
        <v>675</v>
      </c>
      <c r="Y21" s="2" t="s">
        <v>674</v>
      </c>
      <c r="Z21" s="2" t="s">
        <v>104</v>
      </c>
      <c r="AA21" s="2" t="s">
        <v>62</v>
      </c>
      <c r="AB21" s="2" t="s">
        <v>155</v>
      </c>
      <c r="AC21" s="2" t="s">
        <v>155</v>
      </c>
      <c r="AE21" s="2" t="s">
        <v>35</v>
      </c>
      <c r="AF21" s="2" t="s">
        <v>700</v>
      </c>
      <c r="AG21" s="2" t="s">
        <v>145</v>
      </c>
      <c r="AH21" s="2" t="s">
        <v>35</v>
      </c>
      <c r="AI21" s="2" t="s">
        <v>35</v>
      </c>
      <c r="AJ21" s="2" t="s">
        <v>55</v>
      </c>
      <c r="AK21" s="2" t="s">
        <v>55</v>
      </c>
      <c r="AL21" s="2" t="s">
        <v>40</v>
      </c>
      <c r="AM21" s="2" t="s">
        <v>160</v>
      </c>
      <c r="AN21" s="2" t="s">
        <v>677</v>
      </c>
      <c r="AO21" s="2" t="s">
        <v>166</v>
      </c>
      <c r="AP21" s="2" t="s">
        <v>679</v>
      </c>
      <c r="AQ21" s="2" t="s">
        <v>679</v>
      </c>
      <c r="AR21" s="2" t="s">
        <v>167</v>
      </c>
      <c r="AS21" s="2" t="s">
        <v>307</v>
      </c>
      <c r="AT21" s="2" t="s">
        <v>168</v>
      </c>
      <c r="AU21" s="2" t="s">
        <v>777</v>
      </c>
      <c r="AV21" s="2" t="s">
        <v>169</v>
      </c>
      <c r="AW21" s="2" t="s">
        <v>693</v>
      </c>
      <c r="AX21" s="2">
        <v>23706</v>
      </c>
      <c r="AY21" s="2" t="s">
        <v>35</v>
      </c>
      <c r="AZ21" s="2" t="e" cm="1">
        <f t="array" aca="1" ref="AZ21" ca="1">_xlfn.IFS(AX21&gt;$BE$5,"Q5",AX21&gt;$BE$4,"Q4",AX21&gt;$BE$3,"Q3",AX21&gt;$BE$2,"Q2",AX21&gt;200,"Q1")</f>
        <v>#NAME?</v>
      </c>
      <c r="BA21" s="2" t="s">
        <v>732</v>
      </c>
      <c r="BB21" s="2" t="e" cm="1">
        <f t="array" aca="1" ref="BB21" ca="1">_xlfn.IFS(AX21&gt;$BI$10,"Q10",AX21&gt;$BI$9,"Q9",AX21&gt;$BI$8,"Q8",AX21&gt;$BI$7,"Q7",AX21&gt;$BI$6,"Q6",AX21&gt;$BI$5,"Q5",AX21&gt;$BI$4,"Q4",AX21&gt;$BI$3,"Q3",AX21&gt;$BI$2,"Q2",AX21&gt;200,"Q1")</f>
        <v>#NAME?</v>
      </c>
      <c r="BC21" s="2" t="s">
        <v>732</v>
      </c>
    </row>
    <row r="22" spans="1:55" x14ac:dyDescent="0.35">
      <c r="A22" s="2" t="s">
        <v>712</v>
      </c>
      <c r="B22" s="2" t="s">
        <v>170</v>
      </c>
      <c r="C22" s="2" t="s">
        <v>171</v>
      </c>
      <c r="D22" s="2" t="s">
        <v>284</v>
      </c>
      <c r="E22" s="2" t="s">
        <v>160</v>
      </c>
      <c r="F22" s="2" t="s">
        <v>34</v>
      </c>
      <c r="G22" s="2" t="s">
        <v>786</v>
      </c>
      <c r="H22" s="2">
        <v>0.28933999999999999</v>
      </c>
      <c r="I22" s="2">
        <v>30702</v>
      </c>
      <c r="J22" s="2" t="s">
        <v>35</v>
      </c>
      <c r="K22" s="2" t="s">
        <v>35</v>
      </c>
      <c r="L22" s="2" t="s">
        <v>35</v>
      </c>
      <c r="M22" s="2" t="s">
        <v>700</v>
      </c>
      <c r="N22" s="2" t="s">
        <v>671</v>
      </c>
      <c r="O22" s="2" t="s">
        <v>35</v>
      </c>
      <c r="P22" s="2" t="s">
        <v>35</v>
      </c>
      <c r="Q22" s="2" t="s">
        <v>35</v>
      </c>
      <c r="R22" s="2" t="s">
        <v>671</v>
      </c>
      <c r="S22" s="17" t="s">
        <v>703</v>
      </c>
      <c r="T22" s="2">
        <v>1976</v>
      </c>
      <c r="U22" s="2" t="s">
        <v>160</v>
      </c>
      <c r="V22" s="2" t="s">
        <v>698</v>
      </c>
      <c r="W22" s="2" t="s">
        <v>160</v>
      </c>
      <c r="X22" s="2" t="s">
        <v>675</v>
      </c>
      <c r="Y22" s="2" t="s">
        <v>674</v>
      </c>
      <c r="Z22" s="2" t="s">
        <v>172</v>
      </c>
      <c r="AA22" s="2" t="s">
        <v>173</v>
      </c>
      <c r="AB22" s="2" t="s">
        <v>438</v>
      </c>
      <c r="AC22" s="2" t="s">
        <v>438</v>
      </c>
      <c r="AE22" s="2" t="s">
        <v>35</v>
      </c>
      <c r="AF22" s="2" t="s">
        <v>700</v>
      </c>
      <c r="AG22" s="2" t="s">
        <v>35</v>
      </c>
      <c r="AH22" s="2" t="s">
        <v>35</v>
      </c>
      <c r="AI22" s="2" t="s">
        <v>35</v>
      </c>
      <c r="AJ22" s="2" t="s">
        <v>55</v>
      </c>
      <c r="AK22" s="2" t="s">
        <v>55</v>
      </c>
      <c r="AL22" s="2" t="s">
        <v>64</v>
      </c>
      <c r="AM22" s="2" t="s">
        <v>160</v>
      </c>
      <c r="AN22" s="2" t="s">
        <v>677</v>
      </c>
      <c r="AO22" s="2" t="s">
        <v>73</v>
      </c>
      <c r="AP22" s="2" t="s">
        <v>679</v>
      </c>
      <c r="AQ22" s="2" t="s">
        <v>679</v>
      </c>
      <c r="AR22" s="2" t="s">
        <v>174</v>
      </c>
      <c r="AS22" s="2" t="s">
        <v>290</v>
      </c>
      <c r="AT22" s="2" t="s">
        <v>168</v>
      </c>
      <c r="AU22" s="2" t="s">
        <v>777</v>
      </c>
      <c r="AV22" s="2" t="s">
        <v>43</v>
      </c>
      <c r="AW22" s="2" t="s">
        <v>35</v>
      </c>
      <c r="AX22" s="2">
        <v>642290.5</v>
      </c>
      <c r="AY22" s="2" t="s">
        <v>35</v>
      </c>
      <c r="AZ22" s="2" t="e" cm="1">
        <f t="array" aca="1" ref="AZ22" ca="1">_xlfn.IFS(AX22&gt;$BE$5,"Q5",AX22&gt;$BE$4,"Q4",AX22&gt;$BE$3,"Q3",AX22&gt;$BE$2,"Q2",AX22&gt;200,"Q1")</f>
        <v>#NAME?</v>
      </c>
      <c r="BA22" s="2" t="s">
        <v>736</v>
      </c>
      <c r="BB22" s="2" t="e" cm="1">
        <f t="array" aca="1" ref="BB22" ca="1">_xlfn.IFS(AX22&gt;$BI$10,"Q10",AX22&gt;$BI$9,"Q9",AX22&gt;$BI$8,"Q8",AX22&gt;$BI$7,"Q7",AX22&gt;$BI$6,"Q6",AX22&gt;$BI$5,"Q5",AX22&gt;$BI$4,"Q4",AX22&gt;$BI$3,"Q3",AX22&gt;$BI$2,"Q2",AX22&gt;200,"Q1")</f>
        <v>#NAME?</v>
      </c>
      <c r="BC22" s="2" t="s">
        <v>775</v>
      </c>
    </row>
    <row r="23" spans="1:55" x14ac:dyDescent="0.35">
      <c r="A23" s="2" t="s">
        <v>712</v>
      </c>
      <c r="B23" s="2" t="s">
        <v>175</v>
      </c>
      <c r="C23" s="2" t="s">
        <v>176</v>
      </c>
      <c r="D23" s="2" t="s">
        <v>284</v>
      </c>
      <c r="E23" s="2" t="s">
        <v>160</v>
      </c>
      <c r="F23" s="2" t="s">
        <v>34</v>
      </c>
      <c r="G23" s="2" t="s">
        <v>786</v>
      </c>
      <c r="H23" s="2">
        <v>0.28933999999999999</v>
      </c>
      <c r="I23" s="2">
        <v>6307</v>
      </c>
      <c r="J23" s="2" t="s">
        <v>36</v>
      </c>
      <c r="K23" s="2" t="s">
        <v>35</v>
      </c>
      <c r="L23" s="2" t="s">
        <v>670</v>
      </c>
      <c r="M23" s="2" t="s">
        <v>670</v>
      </c>
      <c r="N23" s="2" t="s">
        <v>35</v>
      </c>
      <c r="O23" s="2" t="s">
        <v>35</v>
      </c>
      <c r="P23" s="2" t="s">
        <v>35</v>
      </c>
      <c r="Q23" s="2" t="s">
        <v>35</v>
      </c>
      <c r="R23" s="2" t="s">
        <v>700</v>
      </c>
      <c r="S23" s="17" t="s">
        <v>706</v>
      </c>
      <c r="T23" s="2">
        <v>1968</v>
      </c>
      <c r="U23" s="2" t="s">
        <v>160</v>
      </c>
      <c r="V23" s="2" t="s">
        <v>698</v>
      </c>
      <c r="W23" s="2" t="s">
        <v>160</v>
      </c>
      <c r="X23" s="2" t="s">
        <v>675</v>
      </c>
      <c r="Y23" s="2" t="s">
        <v>674</v>
      </c>
      <c r="Z23" s="2" t="s">
        <v>104</v>
      </c>
      <c r="AA23" s="2" t="s">
        <v>769</v>
      </c>
      <c r="AB23" s="2" t="s">
        <v>728</v>
      </c>
      <c r="AC23" s="2" t="s">
        <v>728</v>
      </c>
      <c r="AE23" s="2" t="s">
        <v>177</v>
      </c>
      <c r="AF23" s="2" t="s">
        <v>766</v>
      </c>
      <c r="AG23" s="2" t="s">
        <v>145</v>
      </c>
      <c r="AH23" s="2" t="s">
        <v>35</v>
      </c>
      <c r="AI23" s="2" t="s">
        <v>35</v>
      </c>
      <c r="AJ23" s="2" t="s">
        <v>137</v>
      </c>
      <c r="AK23" s="2" t="s">
        <v>137</v>
      </c>
      <c r="AL23" s="2" t="s">
        <v>40</v>
      </c>
      <c r="AM23" s="2" t="s">
        <v>160</v>
      </c>
      <c r="AN23" s="2" t="s">
        <v>677</v>
      </c>
      <c r="AO23" s="2" t="s">
        <v>178</v>
      </c>
      <c r="AP23" s="2" t="s">
        <v>679</v>
      </c>
      <c r="AQ23" s="2" t="s">
        <v>679</v>
      </c>
      <c r="AR23" s="2" t="s">
        <v>179</v>
      </c>
      <c r="AS23" s="2" t="s">
        <v>179</v>
      </c>
      <c r="AT23" s="2" t="s">
        <v>180</v>
      </c>
      <c r="AU23" s="2" t="s">
        <v>778</v>
      </c>
      <c r="AV23" s="2" t="s">
        <v>43</v>
      </c>
      <c r="AW23" s="2" t="s">
        <v>35</v>
      </c>
      <c r="AX23" s="2">
        <v>425254</v>
      </c>
      <c r="AY23" s="2" t="s">
        <v>35</v>
      </c>
      <c r="AZ23" s="2" t="e" cm="1">
        <f t="array" aca="1" ref="AZ23" ca="1">_xlfn.IFS(AX23&gt;$BE$5,"Q5",AX23&gt;$BE$4,"Q4",AX23&gt;$BE$3,"Q3",AX23&gt;$BE$2,"Q2",AX23&gt;200,"Q1")</f>
        <v>#NAME?</v>
      </c>
      <c r="BA23" s="2" t="s">
        <v>736</v>
      </c>
      <c r="BB23" s="2" t="e" cm="1">
        <f t="array" aca="1" ref="BB23" ca="1">_xlfn.IFS(AX23&gt;$BI$10,"Q10",AX23&gt;$BI$9,"Q9",AX23&gt;$BI$8,"Q8",AX23&gt;$BI$7,"Q7",AX23&gt;$BI$6,"Q6",AX23&gt;$BI$5,"Q5",AX23&gt;$BI$4,"Q4",AX23&gt;$BI$3,"Q3",AX23&gt;$BI$2,"Q2",AX23&gt;200,"Q1")</f>
        <v>#NAME?</v>
      </c>
      <c r="BC23" s="2" t="s">
        <v>775</v>
      </c>
    </row>
    <row r="24" spans="1:55" x14ac:dyDescent="0.35">
      <c r="A24" s="2" t="s">
        <v>712</v>
      </c>
      <c r="B24" s="2" t="s">
        <v>181</v>
      </c>
      <c r="C24" s="2" t="s">
        <v>182</v>
      </c>
      <c r="D24" s="2" t="s">
        <v>284</v>
      </c>
      <c r="E24" s="2" t="s">
        <v>160</v>
      </c>
      <c r="F24" s="2" t="s">
        <v>34</v>
      </c>
      <c r="G24" s="2" t="s">
        <v>786</v>
      </c>
      <c r="H24" s="2">
        <v>0.28933999999999999</v>
      </c>
      <c r="I24" s="2">
        <v>14681</v>
      </c>
      <c r="J24" s="2" t="s">
        <v>35</v>
      </c>
      <c r="K24" s="2" t="s">
        <v>35</v>
      </c>
      <c r="L24" s="2" t="s">
        <v>35</v>
      </c>
      <c r="M24" s="2" t="s">
        <v>700</v>
      </c>
      <c r="N24" s="2" t="s">
        <v>35</v>
      </c>
      <c r="O24" s="2" t="s">
        <v>35</v>
      </c>
      <c r="P24" s="2" t="s">
        <v>670</v>
      </c>
      <c r="Q24" s="2" t="s">
        <v>35</v>
      </c>
      <c r="R24" s="2" t="s">
        <v>670</v>
      </c>
      <c r="S24" s="17" t="s">
        <v>706</v>
      </c>
      <c r="T24" s="2">
        <v>1968</v>
      </c>
      <c r="U24" s="2" t="s">
        <v>160</v>
      </c>
      <c r="V24" s="2" t="s">
        <v>698</v>
      </c>
      <c r="W24" s="2" t="s">
        <v>160</v>
      </c>
      <c r="X24" s="2" t="s">
        <v>675</v>
      </c>
      <c r="Y24" s="2" t="s">
        <v>674</v>
      </c>
      <c r="Z24" s="2" t="s">
        <v>134</v>
      </c>
      <c r="AA24" s="2" t="s">
        <v>183</v>
      </c>
      <c r="AB24" s="2" t="s">
        <v>720</v>
      </c>
      <c r="AC24" s="2" t="s">
        <v>720</v>
      </c>
      <c r="AD24" s="2" t="s">
        <v>743</v>
      </c>
      <c r="AE24" s="2" t="s">
        <v>35</v>
      </c>
      <c r="AF24" s="2" t="s">
        <v>700</v>
      </c>
      <c r="AG24" s="2" t="s">
        <v>35</v>
      </c>
      <c r="AH24" s="2" t="s">
        <v>35</v>
      </c>
      <c r="AI24" s="2" t="s">
        <v>35</v>
      </c>
      <c r="AJ24" s="2" t="s">
        <v>39</v>
      </c>
      <c r="AK24" s="2" t="s">
        <v>39</v>
      </c>
      <c r="AL24" s="2" t="s">
        <v>40</v>
      </c>
      <c r="AM24" s="2" t="s">
        <v>160</v>
      </c>
      <c r="AN24" s="2" t="s">
        <v>677</v>
      </c>
      <c r="AO24" s="2" t="s">
        <v>184</v>
      </c>
      <c r="AP24" s="2" t="s">
        <v>680</v>
      </c>
      <c r="AQ24" s="2" t="s">
        <v>680</v>
      </c>
      <c r="AR24" s="2" t="s">
        <v>99</v>
      </c>
      <c r="AS24" s="2" t="s">
        <v>307</v>
      </c>
      <c r="AT24" s="2" t="s">
        <v>43</v>
      </c>
      <c r="AU24" s="2" t="s">
        <v>700</v>
      </c>
      <c r="AV24" s="2" t="s">
        <v>43</v>
      </c>
      <c r="AW24" s="2" t="s">
        <v>35</v>
      </c>
      <c r="AX24" s="2">
        <v>36000</v>
      </c>
      <c r="AY24" s="2" t="s">
        <v>35</v>
      </c>
      <c r="AZ24" s="2" t="e" cm="1">
        <f t="array" aca="1" ref="AZ24" ca="1">_xlfn.IFS(AX24&gt;$BE$5,"Q5",AX24&gt;$BE$4,"Q4",AX24&gt;$BE$3,"Q3",AX24&gt;$BE$2,"Q2",AX24&gt;200,"Q1")</f>
        <v>#NAME?</v>
      </c>
      <c r="BA24" s="2" t="s">
        <v>732</v>
      </c>
      <c r="BB24" s="2" t="e" cm="1">
        <f t="array" aca="1" ref="BB24" ca="1">_xlfn.IFS(AX24&gt;$BI$10,"Q10",AX24&gt;$BI$9,"Q9",AX24&gt;$BI$8,"Q8",AX24&gt;$BI$7,"Q7",AX24&gt;$BI$6,"Q6",AX24&gt;$BI$5,"Q5",AX24&gt;$BI$4,"Q4",AX24&gt;$BI$3,"Q3",AX24&gt;$BI$2,"Q2",AX24&gt;200,"Q1")</f>
        <v>#NAME?</v>
      </c>
      <c r="BC24" s="2" t="s">
        <v>733</v>
      </c>
    </row>
    <row r="25" spans="1:55" x14ac:dyDescent="0.35">
      <c r="A25" s="2" t="s">
        <v>712</v>
      </c>
      <c r="B25" s="2" t="s">
        <v>185</v>
      </c>
      <c r="C25" s="2" t="s">
        <v>186</v>
      </c>
      <c r="D25" s="2" t="s">
        <v>284</v>
      </c>
      <c r="E25" s="2" t="s">
        <v>160</v>
      </c>
      <c r="F25" s="2" t="s">
        <v>77</v>
      </c>
      <c r="G25" s="2" t="s">
        <v>788</v>
      </c>
      <c r="H25" s="2">
        <v>8.9230000000000004E-2</v>
      </c>
      <c r="I25" s="2">
        <v>11971</v>
      </c>
      <c r="J25" s="2" t="s">
        <v>36</v>
      </c>
      <c r="K25" s="2" t="s">
        <v>35</v>
      </c>
      <c r="L25" s="2" t="s">
        <v>671</v>
      </c>
      <c r="M25" s="2" t="s">
        <v>671</v>
      </c>
      <c r="N25" s="2" t="s">
        <v>671</v>
      </c>
      <c r="O25" s="2" t="s">
        <v>35</v>
      </c>
      <c r="P25" s="2" t="s">
        <v>671</v>
      </c>
      <c r="Q25" s="2" t="s">
        <v>35</v>
      </c>
      <c r="R25" s="2" t="s">
        <v>671</v>
      </c>
      <c r="S25" s="17" t="s">
        <v>703</v>
      </c>
      <c r="T25" s="2">
        <v>1975</v>
      </c>
      <c r="U25" s="2" t="s">
        <v>160</v>
      </c>
      <c r="V25" s="2" t="s">
        <v>698</v>
      </c>
      <c r="W25" s="2" t="s">
        <v>160</v>
      </c>
      <c r="X25" s="2" t="s">
        <v>675</v>
      </c>
      <c r="Y25" s="2" t="s">
        <v>674</v>
      </c>
      <c r="Z25" s="2" t="s">
        <v>104</v>
      </c>
      <c r="AA25" s="2" t="s">
        <v>391</v>
      </c>
      <c r="AB25" s="2" t="s">
        <v>728</v>
      </c>
      <c r="AC25" s="2" t="s">
        <v>728</v>
      </c>
      <c r="AE25" s="2" t="s">
        <v>187</v>
      </c>
      <c r="AF25" s="2" t="s">
        <v>765</v>
      </c>
      <c r="AG25" s="2" t="s">
        <v>35</v>
      </c>
      <c r="AH25" s="2" t="s">
        <v>35</v>
      </c>
      <c r="AI25" s="2" t="s">
        <v>35</v>
      </c>
      <c r="AJ25" s="2" t="s">
        <v>55</v>
      </c>
      <c r="AK25" s="2" t="s">
        <v>55</v>
      </c>
      <c r="AL25" s="2" t="s">
        <v>40</v>
      </c>
      <c r="AM25" s="2" t="s">
        <v>188</v>
      </c>
      <c r="AN25" s="2" t="s">
        <v>678</v>
      </c>
      <c r="AO25" s="2" t="s">
        <v>48</v>
      </c>
      <c r="AP25" s="2" t="s">
        <v>680</v>
      </c>
      <c r="AQ25" s="2" t="s">
        <v>680</v>
      </c>
      <c r="AR25" s="2" t="s">
        <v>189</v>
      </c>
      <c r="AS25" s="2" t="s">
        <v>179</v>
      </c>
      <c r="AT25" s="2" t="s">
        <v>190</v>
      </c>
      <c r="AU25" s="2" t="s">
        <v>680</v>
      </c>
      <c r="AV25" s="2" t="s">
        <v>43</v>
      </c>
      <c r="AW25" s="2" t="s">
        <v>35</v>
      </c>
      <c r="AX25" s="2">
        <v>127636</v>
      </c>
      <c r="AY25" s="2" t="s">
        <v>35</v>
      </c>
      <c r="AZ25" s="2" t="e" cm="1">
        <f t="array" aca="1" ref="AZ25" ca="1">_xlfn.IFS(AX25&gt;$BE$5,"Q5",AX25&gt;$BE$4,"Q4",AX25&gt;$BE$3,"Q3",AX25&gt;$BE$2,"Q2",AX25&gt;200,"Q1")</f>
        <v>#NAME?</v>
      </c>
      <c r="BA25" s="2" t="s">
        <v>734</v>
      </c>
      <c r="BB25" s="2" t="e" cm="1">
        <f t="array" aca="1" ref="BB25" ca="1">_xlfn.IFS(AX25&gt;$BI$10,"Q10",AX25&gt;$BI$9,"Q9",AX25&gt;$BI$8,"Q8",AX25&gt;$BI$7,"Q7",AX25&gt;$BI$6,"Q6",AX25&gt;$BI$5,"Q5",AX25&gt;$BI$4,"Q4",AX25&gt;$BI$3,"Q3",AX25&gt;$BI$2,"Q2",AX25&gt;200,"Q1")</f>
        <v>#NAME?</v>
      </c>
      <c r="BC25" s="2" t="s">
        <v>771</v>
      </c>
    </row>
    <row r="26" spans="1:55" x14ac:dyDescent="0.35">
      <c r="A26" s="2" t="s">
        <v>712</v>
      </c>
      <c r="B26" s="2" t="s">
        <v>191</v>
      </c>
      <c r="C26" s="2" t="s">
        <v>192</v>
      </c>
      <c r="D26" s="2" t="s">
        <v>284</v>
      </c>
      <c r="E26" s="2" t="s">
        <v>193</v>
      </c>
      <c r="F26" s="2" t="s">
        <v>34</v>
      </c>
      <c r="G26" s="2" t="s">
        <v>786</v>
      </c>
      <c r="H26" s="2">
        <v>0.37835999999999997</v>
      </c>
      <c r="I26" s="2">
        <v>30470</v>
      </c>
      <c r="J26" s="2" t="s">
        <v>36</v>
      </c>
      <c r="K26" s="2" t="s">
        <v>35</v>
      </c>
      <c r="L26" s="2" t="s">
        <v>35</v>
      </c>
      <c r="M26" s="2" t="s">
        <v>700</v>
      </c>
      <c r="N26" s="2" t="s">
        <v>670</v>
      </c>
      <c r="O26" s="2" t="s">
        <v>35</v>
      </c>
      <c r="P26" s="2" t="s">
        <v>670</v>
      </c>
      <c r="Q26" s="2" t="s">
        <v>35</v>
      </c>
      <c r="R26" s="2" t="s">
        <v>670</v>
      </c>
      <c r="S26" s="17" t="s">
        <v>702</v>
      </c>
      <c r="T26" s="2">
        <v>1970</v>
      </c>
      <c r="U26" s="2" t="s">
        <v>477</v>
      </c>
      <c r="V26" s="2" t="s">
        <v>673</v>
      </c>
      <c r="W26" s="2" t="s">
        <v>193</v>
      </c>
      <c r="X26" s="2" t="s">
        <v>676</v>
      </c>
      <c r="Y26" s="2" t="s">
        <v>674</v>
      </c>
      <c r="Z26" s="2" t="s">
        <v>35</v>
      </c>
      <c r="AA26" s="2" t="s">
        <v>43</v>
      </c>
      <c r="AB26" s="2" t="s">
        <v>35</v>
      </c>
      <c r="AC26" s="2" t="s">
        <v>35</v>
      </c>
      <c r="AE26" s="2" t="s">
        <v>194</v>
      </c>
      <c r="AF26" s="2" t="s">
        <v>765</v>
      </c>
      <c r="AG26" s="2" t="s">
        <v>35</v>
      </c>
      <c r="AH26" s="2" t="s">
        <v>35</v>
      </c>
      <c r="AI26" s="2" t="s">
        <v>35</v>
      </c>
      <c r="AJ26" s="2" t="s">
        <v>39</v>
      </c>
      <c r="AK26" s="2" t="s">
        <v>39</v>
      </c>
      <c r="AL26" s="2" t="s">
        <v>64</v>
      </c>
      <c r="AM26" s="2" t="s">
        <v>79</v>
      </c>
      <c r="AN26" s="2" t="s">
        <v>677</v>
      </c>
      <c r="AO26" s="2" t="s">
        <v>41</v>
      </c>
      <c r="AP26" s="2" t="s">
        <v>679</v>
      </c>
      <c r="AQ26" s="2" t="s">
        <v>313</v>
      </c>
      <c r="AR26" s="2" t="s">
        <v>195</v>
      </c>
      <c r="AS26" s="2" t="s">
        <v>42</v>
      </c>
      <c r="AT26" s="2" t="s">
        <v>43</v>
      </c>
      <c r="AU26" s="2" t="s">
        <v>700</v>
      </c>
      <c r="AV26" s="2" t="s">
        <v>43</v>
      </c>
      <c r="AW26" s="2" t="s">
        <v>35</v>
      </c>
      <c r="AX26" s="2">
        <v>15000</v>
      </c>
      <c r="AY26" s="2" t="s">
        <v>35</v>
      </c>
      <c r="AZ26" s="2" t="e" cm="1">
        <f t="array" aca="1" ref="AZ26" ca="1">_xlfn.IFS(AX26&gt;$BE$5,"Q5",AX26&gt;$BE$4,"Q4",AX26&gt;$BE$3,"Q3",AX26&gt;$BE$2,"Q2",AX26&gt;200,"Q1")</f>
        <v>#NAME?</v>
      </c>
      <c r="BA26" s="2" t="s">
        <v>732</v>
      </c>
      <c r="BB26" s="2" t="e" cm="1">
        <f t="array" aca="1" ref="BB26" ca="1">_xlfn.IFS(AX26&gt;$BI$10,"Q10",AX26&gt;$BI$9,"Q9",AX26&gt;$BI$8,"Q8",AX26&gt;$BI$7,"Q7",AX26&gt;$BI$6,"Q6",AX26&gt;$BI$5,"Q5",AX26&gt;$BI$4,"Q4",AX26&gt;$BI$3,"Q3",AX26&gt;$BI$2,"Q2",AX26&gt;200,"Q1")</f>
        <v>#NAME?</v>
      </c>
      <c r="BC26" s="2" t="s">
        <v>732</v>
      </c>
    </row>
    <row r="27" spans="1:55" x14ac:dyDescent="0.35">
      <c r="A27" s="2" t="s">
        <v>712</v>
      </c>
      <c r="B27" s="2" t="s">
        <v>196</v>
      </c>
      <c r="C27" s="2" t="s">
        <v>197</v>
      </c>
      <c r="D27" s="2" t="s">
        <v>485</v>
      </c>
      <c r="E27" s="2" t="s">
        <v>193</v>
      </c>
      <c r="F27" s="2" t="s">
        <v>34</v>
      </c>
      <c r="G27" s="2" t="s">
        <v>786</v>
      </c>
      <c r="H27" s="2">
        <v>0.37835999999999997</v>
      </c>
      <c r="I27" s="2">
        <v>18174</v>
      </c>
      <c r="J27" s="2" t="s">
        <v>36</v>
      </c>
      <c r="K27" s="2" t="s">
        <v>35</v>
      </c>
      <c r="L27" s="2" t="s">
        <v>35</v>
      </c>
      <c r="M27" s="2" t="s">
        <v>700</v>
      </c>
      <c r="N27" s="2" t="s">
        <v>35</v>
      </c>
      <c r="O27" s="2" t="s">
        <v>35</v>
      </c>
      <c r="P27" s="2" t="s">
        <v>35</v>
      </c>
      <c r="Q27" s="2" t="s">
        <v>671</v>
      </c>
      <c r="R27" s="2" t="s">
        <v>671</v>
      </c>
      <c r="S27" s="17" t="s">
        <v>703</v>
      </c>
      <c r="T27" s="2">
        <v>1978</v>
      </c>
      <c r="U27" s="2" t="s">
        <v>198</v>
      </c>
      <c r="V27" s="2" t="s">
        <v>719</v>
      </c>
      <c r="W27" s="2" t="s">
        <v>193</v>
      </c>
      <c r="X27" s="2" t="s">
        <v>676</v>
      </c>
      <c r="Y27" s="2" t="s">
        <v>674</v>
      </c>
      <c r="Z27" s="2" t="s">
        <v>104</v>
      </c>
      <c r="AA27" s="2" t="s">
        <v>199</v>
      </c>
      <c r="AB27" s="2" t="s">
        <v>728</v>
      </c>
      <c r="AC27" s="2" t="s">
        <v>728</v>
      </c>
      <c r="AE27" s="2" t="s">
        <v>35</v>
      </c>
      <c r="AF27" s="2" t="s">
        <v>700</v>
      </c>
      <c r="AG27" s="2" t="s">
        <v>35</v>
      </c>
      <c r="AH27" s="2" t="s">
        <v>35</v>
      </c>
      <c r="AI27" s="2" t="s">
        <v>35</v>
      </c>
      <c r="AJ27" s="2" t="s">
        <v>39</v>
      </c>
      <c r="AK27" s="2" t="s">
        <v>39</v>
      </c>
      <c r="AL27" s="2" t="s">
        <v>64</v>
      </c>
      <c r="AM27" s="2" t="s">
        <v>193</v>
      </c>
      <c r="AN27" s="2" t="s">
        <v>678</v>
      </c>
      <c r="AO27" s="2" t="s">
        <v>58</v>
      </c>
      <c r="AP27" s="2" t="s">
        <v>681</v>
      </c>
      <c r="AQ27" s="2" t="s">
        <v>681</v>
      </c>
      <c r="AR27" s="2" t="s">
        <v>195</v>
      </c>
      <c r="AS27" s="2" t="s">
        <v>42</v>
      </c>
      <c r="AT27" s="2" t="s">
        <v>43</v>
      </c>
      <c r="AU27" s="2" t="s">
        <v>700</v>
      </c>
      <c r="AV27" s="2" t="s">
        <v>43</v>
      </c>
      <c r="AW27" s="2" t="s">
        <v>35</v>
      </c>
      <c r="AX27" s="2">
        <v>27000</v>
      </c>
      <c r="AY27" s="2" t="s">
        <v>35</v>
      </c>
      <c r="AZ27" s="2" t="e" cm="1">
        <f t="array" aca="1" ref="AZ27" ca="1">_xlfn.IFS(AX27&gt;$BE$5,"Q5",AX27&gt;$BE$4,"Q4",AX27&gt;$BE$3,"Q3",AX27&gt;$BE$2,"Q2",AX27&gt;200,"Q1")</f>
        <v>#NAME?</v>
      </c>
      <c r="BA27" s="2" t="s">
        <v>732</v>
      </c>
      <c r="BB27" s="2" t="e" cm="1">
        <f t="array" aca="1" ref="BB27" ca="1">_xlfn.IFS(AX27&gt;$BI$10,"Q10",AX27&gt;$BI$9,"Q9",AX27&gt;$BI$8,"Q8",AX27&gt;$BI$7,"Q7",AX27&gt;$BI$6,"Q6",AX27&gt;$BI$5,"Q5",AX27&gt;$BI$4,"Q4",AX27&gt;$BI$3,"Q3",AX27&gt;$BI$2,"Q2",AX27&gt;200,"Q1")</f>
        <v>#NAME?</v>
      </c>
      <c r="BC27" s="2" t="s">
        <v>733</v>
      </c>
    </row>
    <row r="28" spans="1:55" x14ac:dyDescent="0.35">
      <c r="A28" s="2" t="s">
        <v>712</v>
      </c>
      <c r="B28" s="2" t="s">
        <v>200</v>
      </c>
      <c r="C28" s="2" t="s">
        <v>201</v>
      </c>
      <c r="D28" s="2" t="s">
        <v>485</v>
      </c>
      <c r="E28" s="2" t="s">
        <v>193</v>
      </c>
      <c r="F28" s="2" t="s">
        <v>115</v>
      </c>
      <c r="G28" s="2" t="s">
        <v>789</v>
      </c>
      <c r="H28" s="2">
        <v>0.22957</v>
      </c>
      <c r="I28" s="2">
        <v>17409</v>
      </c>
      <c r="J28" s="2" t="s">
        <v>36</v>
      </c>
      <c r="K28" s="2" t="s">
        <v>35</v>
      </c>
      <c r="L28" s="2" t="s">
        <v>671</v>
      </c>
      <c r="M28" s="2" t="s">
        <v>671</v>
      </c>
      <c r="N28" s="2" t="s">
        <v>35</v>
      </c>
      <c r="O28" s="2" t="s">
        <v>671</v>
      </c>
      <c r="P28" s="2" t="s">
        <v>671</v>
      </c>
      <c r="Q28" s="2" t="s">
        <v>35</v>
      </c>
      <c r="R28" s="2" t="s">
        <v>671</v>
      </c>
      <c r="S28" s="17" t="s">
        <v>703</v>
      </c>
      <c r="T28" s="2">
        <v>1975</v>
      </c>
      <c r="U28" s="2" t="s">
        <v>672</v>
      </c>
      <c r="V28" s="2" t="s">
        <v>699</v>
      </c>
      <c r="W28" s="2" t="s">
        <v>193</v>
      </c>
      <c r="X28" s="2" t="s">
        <v>676</v>
      </c>
      <c r="Y28" s="2" t="s">
        <v>674</v>
      </c>
      <c r="Z28" s="2" t="s">
        <v>104</v>
      </c>
      <c r="AA28" s="2" t="s">
        <v>155</v>
      </c>
      <c r="AB28" s="2" t="s">
        <v>155</v>
      </c>
      <c r="AC28" s="2" t="s">
        <v>155</v>
      </c>
      <c r="AE28" s="2" t="s">
        <v>202</v>
      </c>
      <c r="AF28" s="2" t="s">
        <v>766</v>
      </c>
      <c r="AG28" s="2" t="s">
        <v>35</v>
      </c>
      <c r="AH28" s="2" t="s">
        <v>35</v>
      </c>
      <c r="AI28" s="2" t="s">
        <v>35</v>
      </c>
      <c r="AJ28" s="2" t="s">
        <v>39</v>
      </c>
      <c r="AK28" s="2" t="s">
        <v>39</v>
      </c>
      <c r="AL28" s="2" t="s">
        <v>40</v>
      </c>
      <c r="AM28" s="2" t="s">
        <v>79</v>
      </c>
      <c r="AN28" s="2" t="s">
        <v>677</v>
      </c>
      <c r="AO28" s="2" t="s">
        <v>203</v>
      </c>
      <c r="AP28" s="2" t="s">
        <v>679</v>
      </c>
      <c r="AQ28" s="2" t="s">
        <v>379</v>
      </c>
      <c r="AR28" s="2" t="s">
        <v>131</v>
      </c>
      <c r="AS28" s="2" t="s">
        <v>688</v>
      </c>
      <c r="AT28" s="2" t="s">
        <v>43</v>
      </c>
      <c r="AU28" s="2" t="s">
        <v>700</v>
      </c>
      <c r="AV28" s="2" t="s">
        <v>43</v>
      </c>
      <c r="AW28" s="2" t="s">
        <v>35</v>
      </c>
      <c r="AX28" s="2">
        <v>23550</v>
      </c>
      <c r="AY28" s="2" t="s">
        <v>35</v>
      </c>
      <c r="AZ28" s="2" t="e" cm="1">
        <f t="array" aca="1" ref="AZ28" ca="1">_xlfn.IFS(AX28&gt;$BE$5,"Q5",AX28&gt;$BE$4,"Q4",AX28&gt;$BE$3,"Q3",AX28&gt;$BE$2,"Q2",AX28&gt;200,"Q1")</f>
        <v>#NAME?</v>
      </c>
      <c r="BA28" s="2" t="s">
        <v>732</v>
      </c>
      <c r="BB28" s="2" t="e" cm="1">
        <f t="array" aca="1" ref="BB28" ca="1">_xlfn.IFS(AX28&gt;$BI$10,"Q10",AX28&gt;$BI$9,"Q9",AX28&gt;$BI$8,"Q8",AX28&gt;$BI$7,"Q7",AX28&gt;$BI$6,"Q6",AX28&gt;$BI$5,"Q5",AX28&gt;$BI$4,"Q4",AX28&gt;$BI$3,"Q3",AX28&gt;$BI$2,"Q2",AX28&gt;200,"Q1")</f>
        <v>#NAME?</v>
      </c>
      <c r="BC28" s="2" t="s">
        <v>732</v>
      </c>
    </row>
    <row r="29" spans="1:55" x14ac:dyDescent="0.35">
      <c r="A29" s="2" t="s">
        <v>712</v>
      </c>
      <c r="B29" s="2" t="s">
        <v>204</v>
      </c>
      <c r="C29" s="2" t="s">
        <v>205</v>
      </c>
      <c r="D29" s="2" t="s">
        <v>284</v>
      </c>
      <c r="E29" s="2" t="s">
        <v>193</v>
      </c>
      <c r="F29" s="2" t="s">
        <v>34</v>
      </c>
      <c r="G29" s="2" t="s">
        <v>786</v>
      </c>
      <c r="H29" s="2">
        <v>0.33835999999999999</v>
      </c>
      <c r="I29" s="2">
        <v>25169</v>
      </c>
      <c r="J29" s="2" t="s">
        <v>36</v>
      </c>
      <c r="K29" s="2" t="s">
        <v>35</v>
      </c>
      <c r="L29" s="2" t="s">
        <v>35</v>
      </c>
      <c r="M29" s="2" t="s">
        <v>700</v>
      </c>
      <c r="N29" s="2" t="s">
        <v>35</v>
      </c>
      <c r="O29" s="2" t="s">
        <v>35</v>
      </c>
      <c r="P29" s="2" t="s">
        <v>670</v>
      </c>
      <c r="Q29" s="2" t="s">
        <v>35</v>
      </c>
      <c r="R29" s="2" t="s">
        <v>670</v>
      </c>
      <c r="S29" s="17" t="s">
        <v>707</v>
      </c>
      <c r="T29" s="2">
        <v>1960</v>
      </c>
      <c r="U29" s="2" t="s">
        <v>193</v>
      </c>
      <c r="V29" s="2" t="s">
        <v>699</v>
      </c>
      <c r="W29" s="2" t="s">
        <v>193</v>
      </c>
      <c r="X29" s="2" t="s">
        <v>675</v>
      </c>
      <c r="Y29" s="2" t="s">
        <v>674</v>
      </c>
      <c r="Z29" s="2" t="s">
        <v>134</v>
      </c>
      <c r="AA29" s="2" t="s">
        <v>206</v>
      </c>
      <c r="AB29" s="2" t="s">
        <v>695</v>
      </c>
      <c r="AC29" s="2" t="s">
        <v>695</v>
      </c>
      <c r="AE29" s="2" t="s">
        <v>35</v>
      </c>
      <c r="AF29" s="2" t="s">
        <v>700</v>
      </c>
      <c r="AG29" s="2" t="s">
        <v>35</v>
      </c>
      <c r="AH29" s="2" t="s">
        <v>207</v>
      </c>
      <c r="AI29" s="2" t="s">
        <v>724</v>
      </c>
      <c r="AJ29" s="2" t="s">
        <v>39</v>
      </c>
      <c r="AK29" s="2" t="s">
        <v>39</v>
      </c>
      <c r="AL29" s="2" t="s">
        <v>64</v>
      </c>
      <c r="AM29" s="2" t="s">
        <v>193</v>
      </c>
      <c r="AN29" s="2" t="s">
        <v>677</v>
      </c>
      <c r="AO29" s="2" t="s">
        <v>41</v>
      </c>
      <c r="AP29" s="2" t="s">
        <v>679</v>
      </c>
      <c r="AQ29" s="2" t="s">
        <v>781</v>
      </c>
      <c r="AR29" s="2" t="s">
        <v>42</v>
      </c>
      <c r="AS29" s="2" t="s">
        <v>42</v>
      </c>
      <c r="AT29" s="2" t="s">
        <v>43</v>
      </c>
      <c r="AU29" s="2" t="s">
        <v>700</v>
      </c>
      <c r="AV29" s="2" t="s">
        <v>43</v>
      </c>
      <c r="AW29" s="2" t="s">
        <v>35</v>
      </c>
      <c r="AX29" s="2">
        <v>366992</v>
      </c>
      <c r="AY29" s="2" t="s">
        <v>35</v>
      </c>
      <c r="AZ29" s="2" t="e" cm="1">
        <f t="array" aca="1" ref="AZ29" ca="1">_xlfn.IFS(AX29&gt;$BE$5,"Q5",AX29&gt;$BE$4,"Q4",AX29&gt;$BE$3,"Q3",AX29&gt;$BE$2,"Q2",AX29&gt;200,"Q1")</f>
        <v>#NAME?</v>
      </c>
      <c r="BA29" s="2" t="s">
        <v>736</v>
      </c>
      <c r="BB29" s="2" t="e" cm="1">
        <f t="array" aca="1" ref="BB29" ca="1">_xlfn.IFS(AX29&gt;$BI$10,"Q10",AX29&gt;$BI$9,"Q9",AX29&gt;$BI$8,"Q8",AX29&gt;$BI$7,"Q7",AX29&gt;$BI$6,"Q6",AX29&gt;$BI$5,"Q5",AX29&gt;$BI$4,"Q4",AX29&gt;$BI$3,"Q3",AX29&gt;$BI$2,"Q2",AX29&gt;200,"Q1")</f>
        <v>#NAME?</v>
      </c>
      <c r="BC29" s="2" t="s">
        <v>774</v>
      </c>
    </row>
    <row r="30" spans="1:55" x14ac:dyDescent="0.35">
      <c r="A30" s="2" t="s">
        <v>712</v>
      </c>
      <c r="B30" s="2" t="s">
        <v>208</v>
      </c>
      <c r="C30" s="2" t="s">
        <v>209</v>
      </c>
      <c r="D30" s="2" t="s">
        <v>485</v>
      </c>
      <c r="E30" s="2" t="s">
        <v>210</v>
      </c>
      <c r="F30" s="2" t="s">
        <v>34</v>
      </c>
      <c r="G30" s="2" t="s">
        <v>786</v>
      </c>
      <c r="H30" s="2">
        <v>0.17394999999999999</v>
      </c>
      <c r="I30" s="2">
        <v>14097</v>
      </c>
      <c r="J30" s="2" t="s">
        <v>36</v>
      </c>
      <c r="K30" s="2" t="s">
        <v>35</v>
      </c>
      <c r="L30" s="2" t="s">
        <v>35</v>
      </c>
      <c r="M30" s="2" t="s">
        <v>700</v>
      </c>
      <c r="N30" s="2" t="s">
        <v>35</v>
      </c>
      <c r="O30" s="2" t="s">
        <v>35</v>
      </c>
      <c r="P30" s="2" t="s">
        <v>35</v>
      </c>
      <c r="Q30" s="2" t="s">
        <v>670</v>
      </c>
      <c r="R30" s="2" t="s">
        <v>670</v>
      </c>
      <c r="S30" s="17" t="s">
        <v>718</v>
      </c>
      <c r="T30" s="2">
        <v>1981</v>
      </c>
      <c r="U30" s="2" t="s">
        <v>144</v>
      </c>
      <c r="V30" s="2" t="s">
        <v>698</v>
      </c>
      <c r="W30" s="2" t="s">
        <v>210</v>
      </c>
      <c r="X30" s="2" t="s">
        <v>676</v>
      </c>
      <c r="Y30" s="2" t="s">
        <v>674</v>
      </c>
      <c r="Z30" s="2" t="s">
        <v>37</v>
      </c>
      <c r="AA30" s="2" t="s">
        <v>211</v>
      </c>
      <c r="AB30" s="2" t="s">
        <v>438</v>
      </c>
      <c r="AC30" s="2" t="s">
        <v>438</v>
      </c>
      <c r="AE30" s="2" t="s">
        <v>35</v>
      </c>
      <c r="AF30" s="2" t="s">
        <v>700</v>
      </c>
      <c r="AG30" s="2" t="s">
        <v>35</v>
      </c>
      <c r="AH30" s="2" t="s">
        <v>35</v>
      </c>
      <c r="AI30" s="2" t="s">
        <v>35</v>
      </c>
      <c r="AJ30" s="2" t="s">
        <v>39</v>
      </c>
      <c r="AK30" s="2" t="s">
        <v>39</v>
      </c>
      <c r="AL30" s="2" t="s">
        <v>40</v>
      </c>
      <c r="AM30" s="2" t="s">
        <v>144</v>
      </c>
      <c r="AN30" s="2" t="s">
        <v>677</v>
      </c>
      <c r="AO30" s="2" t="s">
        <v>203</v>
      </c>
      <c r="AP30" s="2" t="s">
        <v>679</v>
      </c>
      <c r="AQ30" s="2" t="s">
        <v>379</v>
      </c>
      <c r="AR30" s="2" t="s">
        <v>42</v>
      </c>
      <c r="AS30" s="2" t="s">
        <v>42</v>
      </c>
      <c r="AT30" s="2" t="s">
        <v>43</v>
      </c>
      <c r="AU30" s="2" t="s">
        <v>700</v>
      </c>
      <c r="AV30" s="2" t="s">
        <v>43</v>
      </c>
      <c r="AW30" s="2" t="s">
        <v>35</v>
      </c>
      <c r="AX30" s="2">
        <v>80000</v>
      </c>
      <c r="AY30" s="2" t="s">
        <v>35</v>
      </c>
      <c r="AZ30" s="2" t="e" cm="1">
        <f t="array" aca="1" ref="AZ30" ca="1">_xlfn.IFS(AX30&gt;$BE$5,"Q5",AX30&gt;$BE$4,"Q4",AX30&gt;$BE$3,"Q3",AX30&gt;$BE$2,"Q2",AX30&gt;200,"Q1")</f>
        <v>#NAME?</v>
      </c>
      <c r="BA30" s="2" t="s">
        <v>733</v>
      </c>
      <c r="BB30" s="2" t="e" cm="1">
        <f t="array" aca="1" ref="BB30" ca="1">_xlfn.IFS(AX30&gt;$BI$10,"Q10",AX30&gt;$BI$9,"Q9",AX30&gt;$BI$8,"Q8",AX30&gt;$BI$7,"Q7",AX30&gt;$BI$6,"Q6",AX30&gt;$BI$5,"Q5",AX30&gt;$BI$4,"Q4",AX30&gt;$BI$3,"Q3",AX30&gt;$BI$2,"Q2",AX30&gt;200,"Q1")</f>
        <v>#NAME?</v>
      </c>
      <c r="BC30" s="2" t="s">
        <v>735</v>
      </c>
    </row>
    <row r="31" spans="1:55" x14ac:dyDescent="0.35">
      <c r="A31" s="2" t="s">
        <v>712</v>
      </c>
      <c r="B31" s="2" t="s">
        <v>212</v>
      </c>
      <c r="C31" s="2" t="s">
        <v>213</v>
      </c>
      <c r="D31" s="2" t="s">
        <v>284</v>
      </c>
      <c r="E31" s="2" t="s">
        <v>210</v>
      </c>
      <c r="F31" s="2" t="s">
        <v>61</v>
      </c>
      <c r="G31" s="2" t="s">
        <v>787</v>
      </c>
      <c r="H31" s="2">
        <v>0.32131999999999999</v>
      </c>
      <c r="I31" s="2">
        <v>19661</v>
      </c>
      <c r="J31" s="2" t="s">
        <v>36</v>
      </c>
      <c r="K31" s="2" t="s">
        <v>35</v>
      </c>
      <c r="L31" s="2" t="s">
        <v>35</v>
      </c>
      <c r="M31" s="2" t="s">
        <v>700</v>
      </c>
      <c r="N31" s="2" t="s">
        <v>35</v>
      </c>
      <c r="O31" s="2" t="s">
        <v>35</v>
      </c>
      <c r="P31" s="2" t="s">
        <v>35</v>
      </c>
      <c r="Q31" s="2" t="s">
        <v>670</v>
      </c>
      <c r="R31" s="2" t="s">
        <v>670</v>
      </c>
      <c r="S31" s="17" t="s">
        <v>706</v>
      </c>
      <c r="T31" s="2">
        <v>1966</v>
      </c>
      <c r="U31" s="2" t="s">
        <v>210</v>
      </c>
      <c r="V31" s="2" t="s">
        <v>698</v>
      </c>
      <c r="W31" s="2" t="s">
        <v>210</v>
      </c>
      <c r="X31" s="2" t="s">
        <v>675</v>
      </c>
      <c r="Y31" s="2" t="s">
        <v>674</v>
      </c>
      <c r="Z31" s="2" t="s">
        <v>37</v>
      </c>
      <c r="AA31" s="2" t="s">
        <v>155</v>
      </c>
      <c r="AB31" s="2" t="s">
        <v>155</v>
      </c>
      <c r="AC31" s="2" t="s">
        <v>155</v>
      </c>
      <c r="AE31" s="2" t="s">
        <v>214</v>
      </c>
      <c r="AF31" s="2" t="s">
        <v>766</v>
      </c>
      <c r="AG31" s="2" t="s">
        <v>35</v>
      </c>
      <c r="AH31" s="2" t="s">
        <v>215</v>
      </c>
      <c r="AI31" s="2" t="s">
        <v>433</v>
      </c>
      <c r="AJ31" s="2" t="s">
        <v>55</v>
      </c>
      <c r="AK31" s="2" t="s">
        <v>55</v>
      </c>
      <c r="AL31" s="2" t="s">
        <v>40</v>
      </c>
      <c r="AM31" s="2" t="s">
        <v>210</v>
      </c>
      <c r="AN31" s="2" t="s">
        <v>677</v>
      </c>
      <c r="AO31" s="2" t="s">
        <v>107</v>
      </c>
      <c r="AP31" s="2" t="s">
        <v>680</v>
      </c>
      <c r="AQ31" s="2" t="s">
        <v>680</v>
      </c>
      <c r="AR31" s="2" t="s">
        <v>99</v>
      </c>
      <c r="AS31" s="2" t="s">
        <v>307</v>
      </c>
      <c r="AT31" s="2" t="s">
        <v>43</v>
      </c>
      <c r="AU31" s="2" t="s">
        <v>700</v>
      </c>
      <c r="AV31" s="2" t="s">
        <v>43</v>
      </c>
      <c r="AW31" s="2" t="s">
        <v>35</v>
      </c>
      <c r="AX31" s="2" t="s">
        <v>216</v>
      </c>
      <c r="AY31" s="2" t="s">
        <v>35</v>
      </c>
      <c r="AZ31" s="2" t="e" cm="1">
        <f t="array" aca="1" ref="AZ31" ca="1">_xlfn.IFS(AX31&gt;$BE$5,"Q5",AX31&gt;$BE$4,"Q4",AX31&gt;$BE$3,"Q3",AX31&gt;$BE$2,"Q2",AX31&gt;200,"Q1")</f>
        <v>#NAME?</v>
      </c>
      <c r="BA31" s="2" t="s">
        <v>770</v>
      </c>
      <c r="BB31" s="2" t="e" cm="1">
        <f t="array" aca="1" ref="BB31" ca="1">_xlfn.IFS(AX31&gt;$BI$10,"Q10",AX31&gt;$BI$9,"Q9",AX31&gt;$BI$8,"Q8",AX31&gt;$BI$7,"Q7",AX31&gt;$BI$6,"Q6",AX31&gt;$BI$5,"Q5",AX31&gt;$BI$4,"Q4",AX31&gt;$BI$3,"Q3",AX31&gt;$BI$2,"Q2",AX31&gt;200,"Q1")</f>
        <v>#NAME?</v>
      </c>
      <c r="BC31" s="2" t="s">
        <v>770</v>
      </c>
    </row>
    <row r="32" spans="1:55" x14ac:dyDescent="0.35">
      <c r="A32" s="2" t="s">
        <v>712</v>
      </c>
      <c r="B32" s="2" t="s">
        <v>217</v>
      </c>
      <c r="C32" s="2" t="s">
        <v>218</v>
      </c>
      <c r="D32" s="2" t="s">
        <v>284</v>
      </c>
      <c r="E32" s="2" t="s">
        <v>210</v>
      </c>
      <c r="F32" s="2" t="s">
        <v>77</v>
      </c>
      <c r="G32" s="2" t="s">
        <v>788</v>
      </c>
      <c r="H32" s="2">
        <v>0.12286</v>
      </c>
      <c r="I32" s="2">
        <v>31559</v>
      </c>
      <c r="J32" s="2" t="s">
        <v>36</v>
      </c>
      <c r="K32" s="2" t="s">
        <v>35</v>
      </c>
      <c r="M32" s="2" t="s">
        <v>700</v>
      </c>
      <c r="N32" s="2" t="s">
        <v>35</v>
      </c>
      <c r="O32" s="2" t="s">
        <v>35</v>
      </c>
      <c r="P32" s="2" t="s">
        <v>670</v>
      </c>
      <c r="Q32" s="2" t="s">
        <v>670</v>
      </c>
      <c r="R32" s="2" t="s">
        <v>670</v>
      </c>
      <c r="S32" s="17" t="s">
        <v>704</v>
      </c>
      <c r="T32" s="2">
        <v>1957</v>
      </c>
      <c r="U32" s="2" t="s">
        <v>210</v>
      </c>
      <c r="V32" s="2" t="s">
        <v>698</v>
      </c>
      <c r="W32" s="2" t="s">
        <v>210</v>
      </c>
      <c r="X32" s="2" t="s">
        <v>675</v>
      </c>
      <c r="Y32" s="2" t="s">
        <v>674</v>
      </c>
      <c r="Z32" s="2" t="s">
        <v>37</v>
      </c>
      <c r="AA32" s="2" t="s">
        <v>155</v>
      </c>
      <c r="AB32" s="2" t="s">
        <v>155</v>
      </c>
      <c r="AC32" s="2" t="s">
        <v>155</v>
      </c>
      <c r="AE32" s="2" t="s">
        <v>219</v>
      </c>
      <c r="AF32" s="2" t="s">
        <v>765</v>
      </c>
      <c r="AG32" s="2" t="s">
        <v>35</v>
      </c>
      <c r="AH32" s="2" t="s">
        <v>35</v>
      </c>
      <c r="AI32" s="2" t="s">
        <v>35</v>
      </c>
      <c r="AJ32" s="2" t="s">
        <v>55</v>
      </c>
      <c r="AK32" s="2" t="s">
        <v>55</v>
      </c>
      <c r="AL32" s="2" t="s">
        <v>40</v>
      </c>
      <c r="AM32" s="2" t="s">
        <v>210</v>
      </c>
      <c r="AN32" s="2" t="s">
        <v>677</v>
      </c>
      <c r="AO32" s="2" t="s">
        <v>220</v>
      </c>
      <c r="AP32" s="2" t="s">
        <v>680</v>
      </c>
      <c r="AQ32" s="2" t="s">
        <v>680</v>
      </c>
      <c r="AR32" s="2" t="s">
        <v>221</v>
      </c>
      <c r="AS32" s="2" t="s">
        <v>689</v>
      </c>
      <c r="AT32" s="2" t="s">
        <v>220</v>
      </c>
      <c r="AU32" s="2" t="s">
        <v>680</v>
      </c>
      <c r="AV32" s="2" t="s">
        <v>43</v>
      </c>
      <c r="AW32" s="2" t="s">
        <v>35</v>
      </c>
      <c r="AX32" s="2">
        <v>49200</v>
      </c>
      <c r="AY32" s="2" t="s">
        <v>145</v>
      </c>
      <c r="AZ32" s="2" t="e" cm="1">
        <f t="array" aca="1" ref="AZ32" ca="1">_xlfn.IFS(AX32&gt;$BE$5,"Q5",AX32&gt;$BE$4,"Q4",AX32&gt;$BE$3,"Q3",AX32&gt;$BE$2,"Q2",AX32&gt;200,"Q1")</f>
        <v>#NAME?</v>
      </c>
      <c r="BA32" s="2" t="s">
        <v>733</v>
      </c>
      <c r="BB32" s="2" t="e" cm="1">
        <f t="array" aca="1" ref="BB32" ca="1">_xlfn.IFS(AX32&gt;$BI$10,"Q10",AX32&gt;$BI$9,"Q9",AX32&gt;$BI$8,"Q8",AX32&gt;$BI$7,"Q7",AX32&gt;$BI$6,"Q6",AX32&gt;$BI$5,"Q5",AX32&gt;$BI$4,"Q4",AX32&gt;$BI$3,"Q3",AX32&gt;$BI$2,"Q2",AX32&gt;200,"Q1")</f>
        <v>#NAME?</v>
      </c>
      <c r="BC32" s="2" t="s">
        <v>734</v>
      </c>
    </row>
    <row r="33" spans="1:55" x14ac:dyDescent="0.35">
      <c r="A33" s="2" t="s">
        <v>712</v>
      </c>
      <c r="B33" s="2" t="s">
        <v>222</v>
      </c>
      <c r="C33" s="2" t="s">
        <v>223</v>
      </c>
      <c r="D33" s="2" t="s">
        <v>284</v>
      </c>
      <c r="E33" s="2" t="s">
        <v>210</v>
      </c>
      <c r="F33" s="2" t="s">
        <v>61</v>
      </c>
      <c r="G33" s="2" t="s">
        <v>787</v>
      </c>
      <c r="H33" s="2">
        <v>0.32131999999999999</v>
      </c>
      <c r="I33" s="2">
        <v>23771</v>
      </c>
      <c r="J33" s="2" t="s">
        <v>36</v>
      </c>
      <c r="K33" s="2" t="s">
        <v>35</v>
      </c>
      <c r="L33" s="2" t="s">
        <v>35</v>
      </c>
      <c r="M33" s="2" t="s">
        <v>700</v>
      </c>
      <c r="N33" s="2" t="s">
        <v>671</v>
      </c>
      <c r="O33" s="2" t="s">
        <v>35</v>
      </c>
      <c r="P33" s="2" t="s">
        <v>670</v>
      </c>
      <c r="Q33" s="2" t="s">
        <v>671</v>
      </c>
      <c r="R33" s="2" t="s">
        <v>670</v>
      </c>
      <c r="S33" s="17" t="s">
        <v>705</v>
      </c>
      <c r="T33" s="2">
        <v>1953</v>
      </c>
      <c r="U33" s="2" t="s">
        <v>210</v>
      </c>
      <c r="V33" s="2" t="s">
        <v>698</v>
      </c>
      <c r="W33" s="2" t="s">
        <v>210</v>
      </c>
      <c r="X33" s="2" t="s">
        <v>675</v>
      </c>
      <c r="Y33" s="2" t="s">
        <v>674</v>
      </c>
      <c r="Z33" s="2" t="s">
        <v>37</v>
      </c>
      <c r="AA33" s="2" t="s">
        <v>155</v>
      </c>
      <c r="AB33" s="2" t="s">
        <v>155</v>
      </c>
      <c r="AC33" s="2" t="s">
        <v>155</v>
      </c>
      <c r="AE33" s="2" t="s">
        <v>35</v>
      </c>
      <c r="AF33" s="2" t="s">
        <v>765</v>
      </c>
      <c r="AG33" s="2" t="s">
        <v>35</v>
      </c>
      <c r="AH33" s="2" t="s">
        <v>224</v>
      </c>
      <c r="AI33" s="2" t="s">
        <v>35</v>
      </c>
      <c r="AJ33" s="2" t="s">
        <v>39</v>
      </c>
      <c r="AK33" s="2" t="s">
        <v>39</v>
      </c>
      <c r="AL33" s="2" t="s">
        <v>40</v>
      </c>
      <c r="AM33" s="2" t="s">
        <v>210</v>
      </c>
      <c r="AN33" s="2" t="s">
        <v>677</v>
      </c>
      <c r="AO33" s="2" t="s">
        <v>220</v>
      </c>
      <c r="AP33" s="2" t="s">
        <v>680</v>
      </c>
      <c r="AQ33" s="2" t="s">
        <v>680</v>
      </c>
      <c r="AR33" s="2" t="s">
        <v>225</v>
      </c>
      <c r="AS33" s="2" t="s">
        <v>689</v>
      </c>
      <c r="AT33" s="2" t="s">
        <v>43</v>
      </c>
      <c r="AU33" s="2" t="s">
        <v>700</v>
      </c>
      <c r="AV33" s="2" t="s">
        <v>43</v>
      </c>
      <c r="AW33" s="2" t="s">
        <v>35</v>
      </c>
      <c r="AX33" s="2">
        <v>36000</v>
      </c>
      <c r="AY33" s="2" t="s">
        <v>35</v>
      </c>
      <c r="AZ33" s="2" t="e" cm="1">
        <f t="array" aca="1" ref="AZ33" ca="1">_xlfn.IFS(AX33&gt;$BE$5,"Q5",AX33&gt;$BE$4,"Q4",AX33&gt;$BE$3,"Q3",AX33&gt;$BE$2,"Q2",AX33&gt;200,"Q1")</f>
        <v>#NAME?</v>
      </c>
      <c r="BA33" s="2" t="s">
        <v>732</v>
      </c>
      <c r="BB33" s="2" t="e" cm="1">
        <f t="array" aca="1" ref="BB33" ca="1">_xlfn.IFS(AX33&gt;$BI$10,"Q10",AX33&gt;$BI$9,"Q9",AX33&gt;$BI$8,"Q8",AX33&gt;$BI$7,"Q7",AX33&gt;$BI$6,"Q6",AX33&gt;$BI$5,"Q5",AX33&gt;$BI$4,"Q4",AX33&gt;$BI$3,"Q3",AX33&gt;$BI$2,"Q2",AX33&gt;200,"Q1")</f>
        <v>#NAME?</v>
      </c>
      <c r="BC33" s="2" t="s">
        <v>733</v>
      </c>
    </row>
    <row r="34" spans="1:55" x14ac:dyDescent="0.35">
      <c r="A34" s="2" t="s">
        <v>712</v>
      </c>
      <c r="B34" s="2" t="s">
        <v>226</v>
      </c>
      <c r="C34" s="2" t="s">
        <v>227</v>
      </c>
      <c r="D34" s="2" t="s">
        <v>284</v>
      </c>
      <c r="E34" s="2" t="s">
        <v>210</v>
      </c>
      <c r="F34" s="2" t="s">
        <v>129</v>
      </c>
      <c r="G34" s="2" t="s">
        <v>790</v>
      </c>
      <c r="H34" s="2">
        <v>0.11552999999999999</v>
      </c>
      <c r="I34" s="2">
        <v>22504</v>
      </c>
      <c r="J34" s="2" t="s">
        <v>36</v>
      </c>
      <c r="K34" s="2" t="s">
        <v>35</v>
      </c>
      <c r="L34" s="2" t="s">
        <v>671</v>
      </c>
      <c r="M34" s="2" t="s">
        <v>671</v>
      </c>
      <c r="N34" s="2" t="s">
        <v>671</v>
      </c>
      <c r="O34" s="2" t="s">
        <v>670</v>
      </c>
      <c r="P34" s="2" t="s">
        <v>35</v>
      </c>
      <c r="Q34" s="2" t="s">
        <v>670</v>
      </c>
      <c r="R34" s="2" t="s">
        <v>670</v>
      </c>
      <c r="S34" s="17" t="s">
        <v>707</v>
      </c>
      <c r="T34" s="2">
        <v>1960</v>
      </c>
      <c r="U34" s="2" t="s">
        <v>210</v>
      </c>
      <c r="V34" s="2" t="s">
        <v>698</v>
      </c>
      <c r="W34" s="2" t="s">
        <v>210</v>
      </c>
      <c r="X34" s="2" t="s">
        <v>675</v>
      </c>
      <c r="Y34" s="2" t="s">
        <v>674</v>
      </c>
      <c r="Z34" s="2" t="s">
        <v>134</v>
      </c>
      <c r="AA34" s="2" t="s">
        <v>228</v>
      </c>
      <c r="AB34" s="2" t="s">
        <v>728</v>
      </c>
      <c r="AC34" s="2" t="s">
        <v>728</v>
      </c>
      <c r="AE34" s="2" t="s">
        <v>35</v>
      </c>
      <c r="AF34" s="2" t="s">
        <v>700</v>
      </c>
      <c r="AG34" s="2" t="s">
        <v>35</v>
      </c>
      <c r="AH34" s="2" t="s">
        <v>229</v>
      </c>
      <c r="AI34" s="2" t="s">
        <v>724</v>
      </c>
      <c r="AJ34" s="2" t="s">
        <v>39</v>
      </c>
      <c r="AK34" s="2" t="s">
        <v>39</v>
      </c>
      <c r="AL34" s="2" t="s">
        <v>40</v>
      </c>
      <c r="AM34" s="2" t="s">
        <v>210</v>
      </c>
      <c r="AN34" s="2" t="s">
        <v>677</v>
      </c>
      <c r="AO34" s="2" t="s">
        <v>220</v>
      </c>
      <c r="AP34" s="2" t="s">
        <v>680</v>
      </c>
      <c r="AQ34" s="2" t="s">
        <v>680</v>
      </c>
      <c r="AR34" s="2" t="s">
        <v>230</v>
      </c>
      <c r="AS34" s="2" t="s">
        <v>687</v>
      </c>
      <c r="AT34" s="2" t="s">
        <v>43</v>
      </c>
      <c r="AU34" s="2" t="s">
        <v>700</v>
      </c>
      <c r="AV34" s="2" t="s">
        <v>43</v>
      </c>
      <c r="AW34" s="2" t="s">
        <v>35</v>
      </c>
      <c r="AX34" s="2">
        <v>88000</v>
      </c>
      <c r="AY34" s="2" t="s">
        <v>35</v>
      </c>
      <c r="AZ34" s="2" t="e" cm="1">
        <f t="array" aca="1" ref="AZ34" ca="1">_xlfn.IFS(AX34&gt;$BE$5,"Q5",AX34&gt;$BE$4,"Q4",AX34&gt;$BE$3,"Q3",AX34&gt;$BE$2,"Q2",AX34&gt;200,"Q1")</f>
        <v>#NAME?</v>
      </c>
      <c r="BA34" s="2" t="s">
        <v>734</v>
      </c>
      <c r="BB34" s="2" t="e" cm="1">
        <f t="array" aca="1" ref="BB34" ca="1">_xlfn.IFS(AX34&gt;$BI$10,"Q10",AX34&gt;$BI$9,"Q9",AX34&gt;$BI$8,"Q8",AX34&gt;$BI$7,"Q7",AX34&gt;$BI$6,"Q6",AX34&gt;$BI$5,"Q5",AX34&gt;$BI$4,"Q4",AX34&gt;$BI$3,"Q3",AX34&gt;$BI$2,"Q2",AX34&gt;200,"Q1")</f>
        <v>#NAME?</v>
      </c>
      <c r="BC34" s="2" t="s">
        <v>736</v>
      </c>
    </row>
    <row r="35" spans="1:55" x14ac:dyDescent="0.35">
      <c r="A35" s="2" t="s">
        <v>712</v>
      </c>
      <c r="B35" s="2" t="s">
        <v>231</v>
      </c>
      <c r="C35" s="2" t="s">
        <v>232</v>
      </c>
      <c r="D35" s="2" t="s">
        <v>284</v>
      </c>
      <c r="E35" s="2" t="s">
        <v>151</v>
      </c>
      <c r="F35" s="2" t="s">
        <v>61</v>
      </c>
      <c r="G35" s="2" t="s">
        <v>787</v>
      </c>
      <c r="H35" s="2">
        <v>0.37070999999999998</v>
      </c>
      <c r="I35" s="2">
        <v>8278</v>
      </c>
      <c r="J35" s="2" t="s">
        <v>36</v>
      </c>
      <c r="K35" s="2" t="s">
        <v>35</v>
      </c>
      <c r="L35" s="2" t="s">
        <v>35</v>
      </c>
      <c r="M35" s="2" t="s">
        <v>700</v>
      </c>
      <c r="N35" s="2" t="s">
        <v>35</v>
      </c>
      <c r="O35" s="2" t="s">
        <v>35</v>
      </c>
      <c r="P35" s="2" t="s">
        <v>35</v>
      </c>
      <c r="Q35" s="2" t="s">
        <v>35</v>
      </c>
      <c r="R35" s="2" t="s">
        <v>700</v>
      </c>
      <c r="S35" s="17" t="s">
        <v>706</v>
      </c>
      <c r="T35" s="2">
        <v>1968</v>
      </c>
      <c r="U35" s="2" t="s">
        <v>151</v>
      </c>
      <c r="V35" s="2" t="s">
        <v>698</v>
      </c>
      <c r="W35" s="2" t="s">
        <v>151</v>
      </c>
      <c r="X35" s="2" t="s">
        <v>675</v>
      </c>
      <c r="Y35" s="2" t="s">
        <v>674</v>
      </c>
      <c r="Z35" s="2" t="s">
        <v>35</v>
      </c>
      <c r="AA35" s="2" t="s">
        <v>35</v>
      </c>
      <c r="AB35" s="2" t="s">
        <v>35</v>
      </c>
      <c r="AC35" s="2" t="s">
        <v>35</v>
      </c>
      <c r="AE35" s="2" t="s">
        <v>233</v>
      </c>
      <c r="AF35" s="2" t="s">
        <v>766</v>
      </c>
      <c r="AG35" s="2" t="s">
        <v>145</v>
      </c>
      <c r="AH35" s="2" t="s">
        <v>35</v>
      </c>
      <c r="AI35" s="2" t="s">
        <v>35</v>
      </c>
      <c r="AJ35" s="2" t="s">
        <v>55</v>
      </c>
      <c r="AK35" s="2" t="s">
        <v>55</v>
      </c>
      <c r="AL35" s="2" t="s">
        <v>40</v>
      </c>
      <c r="AM35" s="2" t="s">
        <v>234</v>
      </c>
      <c r="AN35" s="2" t="s">
        <v>678</v>
      </c>
      <c r="AO35" s="2" t="s">
        <v>235</v>
      </c>
      <c r="AP35" s="2" t="s">
        <v>680</v>
      </c>
      <c r="AQ35" s="2" t="s">
        <v>680</v>
      </c>
      <c r="AR35" s="2" t="s">
        <v>236</v>
      </c>
      <c r="AS35" s="2" t="s">
        <v>42</v>
      </c>
      <c r="AT35" s="2" t="s">
        <v>147</v>
      </c>
      <c r="AU35" s="2" t="s">
        <v>680</v>
      </c>
      <c r="AV35" s="2" t="s">
        <v>43</v>
      </c>
      <c r="AW35" s="2" t="s">
        <v>35</v>
      </c>
      <c r="AX35" s="2">
        <v>94400</v>
      </c>
      <c r="AY35" s="2" t="s">
        <v>35</v>
      </c>
      <c r="AZ35" s="2" t="e" cm="1">
        <f t="array" aca="1" ref="AZ35" ca="1">_xlfn.IFS(AX35&gt;$BE$5,"Q5",AX35&gt;$BE$4,"Q4",AX35&gt;$BE$3,"Q3",AX35&gt;$BE$2,"Q2",AX35&gt;200,"Q1")</f>
        <v>#NAME?</v>
      </c>
      <c r="BA35" s="2" t="s">
        <v>734</v>
      </c>
      <c r="BB35" s="2" t="e" cm="1">
        <f t="array" aca="1" ref="BB35" ca="1">_xlfn.IFS(AX35&gt;$BI$10,"Q10",AX35&gt;$BI$9,"Q9",AX35&gt;$BI$8,"Q8",AX35&gt;$BI$7,"Q7",AX35&gt;$BI$6,"Q6",AX35&gt;$BI$5,"Q5",AX35&gt;$BI$4,"Q4",AX35&gt;$BI$3,"Q3",AX35&gt;$BI$2,"Q2",AX35&gt;200,"Q1")</f>
        <v>#NAME?</v>
      </c>
      <c r="BC35" s="2" t="s">
        <v>736</v>
      </c>
    </row>
    <row r="36" spans="1:55" x14ac:dyDescent="0.35">
      <c r="A36" s="2" t="s">
        <v>712</v>
      </c>
      <c r="B36" s="2" t="s">
        <v>237</v>
      </c>
      <c r="C36" s="2" t="s">
        <v>238</v>
      </c>
      <c r="D36" s="2" t="s">
        <v>284</v>
      </c>
      <c r="E36" s="2" t="s">
        <v>151</v>
      </c>
      <c r="F36" s="2" t="s">
        <v>34</v>
      </c>
      <c r="G36" s="2" t="s">
        <v>786</v>
      </c>
      <c r="H36" s="2">
        <v>0.33855000000000002</v>
      </c>
      <c r="I36" s="2">
        <v>16737</v>
      </c>
      <c r="J36" s="2" t="s">
        <v>36</v>
      </c>
      <c r="K36" s="2" t="s">
        <v>35</v>
      </c>
      <c r="L36" s="2" t="s">
        <v>670</v>
      </c>
      <c r="M36" s="2" t="s">
        <v>670</v>
      </c>
      <c r="N36" s="2" t="s">
        <v>671</v>
      </c>
      <c r="O36" s="2" t="s">
        <v>35</v>
      </c>
      <c r="P36" s="2" t="s">
        <v>35</v>
      </c>
      <c r="Q36" s="2" t="s">
        <v>35</v>
      </c>
      <c r="R36" s="2" t="s">
        <v>671</v>
      </c>
      <c r="S36" s="17" t="s">
        <v>706</v>
      </c>
      <c r="T36" s="2">
        <v>1965</v>
      </c>
      <c r="U36" s="2" t="s">
        <v>151</v>
      </c>
      <c r="V36" s="2" t="s">
        <v>698</v>
      </c>
      <c r="W36" s="2" t="s">
        <v>151</v>
      </c>
      <c r="X36" s="2" t="s">
        <v>675</v>
      </c>
      <c r="Y36" s="2" t="s">
        <v>674</v>
      </c>
      <c r="Z36" s="2" t="s">
        <v>172</v>
      </c>
      <c r="AA36" s="2" t="s">
        <v>239</v>
      </c>
      <c r="AB36" s="2" t="s">
        <v>438</v>
      </c>
      <c r="AC36" s="2" t="s">
        <v>438</v>
      </c>
      <c r="AE36" s="2" t="s">
        <v>35</v>
      </c>
      <c r="AF36" s="2" t="s">
        <v>700</v>
      </c>
      <c r="AG36" s="2" t="s">
        <v>35</v>
      </c>
      <c r="AH36" s="2" t="s">
        <v>35</v>
      </c>
      <c r="AI36" s="2" t="s">
        <v>35</v>
      </c>
      <c r="AJ36" s="2" t="s">
        <v>55</v>
      </c>
      <c r="AK36" s="2" t="s">
        <v>55</v>
      </c>
      <c r="AL36" s="2" t="s">
        <v>64</v>
      </c>
      <c r="AM36" s="2" t="s">
        <v>234</v>
      </c>
      <c r="AN36" s="2" t="s">
        <v>678</v>
      </c>
      <c r="AO36" s="2" t="s">
        <v>203</v>
      </c>
      <c r="AP36" s="2" t="s">
        <v>679</v>
      </c>
      <c r="AQ36" s="2" t="s">
        <v>379</v>
      </c>
      <c r="AR36" s="2" t="s">
        <v>195</v>
      </c>
      <c r="AS36" s="2" t="s">
        <v>42</v>
      </c>
      <c r="AT36" s="2" t="s">
        <v>203</v>
      </c>
      <c r="AU36" s="2" t="s">
        <v>679</v>
      </c>
      <c r="AV36" s="2" t="s">
        <v>43</v>
      </c>
      <c r="AW36" s="2" t="s">
        <v>35</v>
      </c>
      <c r="AX36" s="2">
        <v>4771501.58</v>
      </c>
      <c r="AY36" s="2" t="s">
        <v>35</v>
      </c>
      <c r="AZ36" s="2" t="e" cm="1">
        <f t="array" aca="1" ref="AZ36" ca="1">_xlfn.IFS(AX36&gt;$BE$5,"Q5",AX36&gt;$BE$4,"Q4",AX36&gt;$BE$3,"Q3",AX36&gt;$BE$2,"Q2",AX36&gt;200,"Q1")</f>
        <v>#NAME?</v>
      </c>
      <c r="BA36" s="2" t="s">
        <v>736</v>
      </c>
      <c r="BB36" s="2" t="e" cm="1">
        <f t="array" aca="1" ref="BB36" ca="1">_xlfn.IFS(AX36&gt;$BI$10,"Q10",AX36&gt;$BI$9,"Q9",AX36&gt;$BI$8,"Q8",AX36&gt;$BI$7,"Q7",AX36&gt;$BI$6,"Q6",AX36&gt;$BI$5,"Q5",AX36&gt;$BI$4,"Q4",AX36&gt;$BI$3,"Q3",AX36&gt;$BI$2,"Q2",AX36&gt;200,"Q1")</f>
        <v>#NAME?</v>
      </c>
      <c r="BC36" s="2" t="s">
        <v>775</v>
      </c>
    </row>
    <row r="37" spans="1:55" x14ac:dyDescent="0.35">
      <c r="A37" s="2" t="s">
        <v>712</v>
      </c>
      <c r="B37" s="2" t="s">
        <v>240</v>
      </c>
      <c r="C37" s="2" t="s">
        <v>241</v>
      </c>
      <c r="D37" s="2" t="s">
        <v>485</v>
      </c>
      <c r="E37" s="2" t="s">
        <v>242</v>
      </c>
      <c r="F37" s="2" t="s">
        <v>34</v>
      </c>
      <c r="G37" s="2" t="s">
        <v>786</v>
      </c>
      <c r="H37" s="2">
        <v>0.34793000000000002</v>
      </c>
      <c r="I37" s="2">
        <v>16939</v>
      </c>
      <c r="J37" s="2" t="s">
        <v>36</v>
      </c>
      <c r="K37" s="2" t="s">
        <v>35</v>
      </c>
      <c r="L37" s="2" t="s">
        <v>670</v>
      </c>
      <c r="M37" s="2" t="s">
        <v>670</v>
      </c>
      <c r="N37" s="2" t="s">
        <v>671</v>
      </c>
      <c r="O37" s="2" t="s">
        <v>35</v>
      </c>
      <c r="P37" s="2" t="s">
        <v>671</v>
      </c>
      <c r="Q37" s="2" t="s">
        <v>35</v>
      </c>
      <c r="R37" s="2" t="s">
        <v>671</v>
      </c>
      <c r="S37" s="17" t="s">
        <v>703</v>
      </c>
      <c r="T37" s="2">
        <v>1975</v>
      </c>
      <c r="U37" s="2" t="s">
        <v>242</v>
      </c>
      <c r="V37" s="2" t="s">
        <v>698</v>
      </c>
      <c r="W37" s="2" t="s">
        <v>242</v>
      </c>
      <c r="X37" s="2" t="s">
        <v>675</v>
      </c>
      <c r="Y37" s="2" t="s">
        <v>674</v>
      </c>
      <c r="Z37" s="2" t="s">
        <v>134</v>
      </c>
      <c r="AA37" s="2" t="s">
        <v>38</v>
      </c>
      <c r="AB37" s="2" t="s">
        <v>695</v>
      </c>
      <c r="AC37" s="2" t="s">
        <v>695</v>
      </c>
      <c r="AE37" s="2" t="s">
        <v>35</v>
      </c>
      <c r="AF37" s="2" t="s">
        <v>700</v>
      </c>
      <c r="AG37" s="2" t="s">
        <v>35</v>
      </c>
      <c r="AH37" s="2" t="s">
        <v>35</v>
      </c>
      <c r="AI37" s="2" t="s">
        <v>35</v>
      </c>
      <c r="AJ37" s="2" t="s">
        <v>55</v>
      </c>
      <c r="AK37" s="2" t="s">
        <v>55</v>
      </c>
      <c r="AL37" s="2" t="s">
        <v>40</v>
      </c>
      <c r="AM37" s="2" t="s">
        <v>242</v>
      </c>
      <c r="AN37" s="2" t="s">
        <v>677</v>
      </c>
      <c r="AO37" s="2" t="s">
        <v>243</v>
      </c>
      <c r="AP37" s="2" t="s">
        <v>680</v>
      </c>
      <c r="AQ37" s="2" t="s">
        <v>680</v>
      </c>
      <c r="AR37" s="2" t="s">
        <v>42</v>
      </c>
      <c r="AS37" s="2" t="s">
        <v>42</v>
      </c>
      <c r="AT37" s="2" t="s">
        <v>180</v>
      </c>
      <c r="AU37" s="2" t="s">
        <v>778</v>
      </c>
      <c r="AV37" s="2" t="s">
        <v>43</v>
      </c>
      <c r="AW37" s="2" t="s">
        <v>35</v>
      </c>
      <c r="AX37" s="2">
        <v>434806</v>
      </c>
      <c r="AY37" s="2" t="s">
        <v>35</v>
      </c>
      <c r="AZ37" s="2" t="e" cm="1">
        <f t="array" aca="1" ref="AZ37" ca="1">_xlfn.IFS(AX37&gt;$BE$5,"Q5",AX37&gt;$BE$4,"Q4",AX37&gt;$BE$3,"Q3",AX37&gt;$BE$2,"Q2",AX37&gt;200,"Q1")</f>
        <v>#NAME?</v>
      </c>
      <c r="BA37" s="2" t="s">
        <v>736</v>
      </c>
      <c r="BB37" s="2" t="e" cm="1">
        <f t="array" aca="1" ref="BB37" ca="1">_xlfn.IFS(AX37&gt;$BI$10,"Q10",AX37&gt;$BI$9,"Q9",AX37&gt;$BI$8,"Q8",AX37&gt;$BI$7,"Q7",AX37&gt;$BI$6,"Q6",AX37&gt;$BI$5,"Q5",AX37&gt;$BI$4,"Q4",AX37&gt;$BI$3,"Q3",AX37&gt;$BI$2,"Q2",AX37&gt;200,"Q1")</f>
        <v>#NAME?</v>
      </c>
      <c r="BC37" s="2" t="s">
        <v>775</v>
      </c>
    </row>
    <row r="38" spans="1:55" x14ac:dyDescent="0.35">
      <c r="A38" s="2" t="s">
        <v>712</v>
      </c>
      <c r="B38" s="2" t="s">
        <v>244</v>
      </c>
      <c r="C38" s="2" t="s">
        <v>245</v>
      </c>
      <c r="D38" s="2" t="s">
        <v>284</v>
      </c>
      <c r="E38" s="2" t="s">
        <v>242</v>
      </c>
      <c r="F38" s="2" t="s">
        <v>34</v>
      </c>
      <c r="G38" s="2" t="s">
        <v>786</v>
      </c>
      <c r="H38" s="2">
        <v>0.34793000000000002</v>
      </c>
      <c r="I38" s="2">
        <v>20033</v>
      </c>
      <c r="J38" s="2" t="s">
        <v>35</v>
      </c>
      <c r="K38" s="2" t="s">
        <v>35</v>
      </c>
      <c r="L38" s="2" t="s">
        <v>35</v>
      </c>
      <c r="M38" s="2" t="s">
        <v>700</v>
      </c>
      <c r="N38" s="2" t="s">
        <v>35</v>
      </c>
      <c r="O38" s="2" t="s">
        <v>35</v>
      </c>
      <c r="P38" s="2" t="s">
        <v>35</v>
      </c>
      <c r="Q38" s="2" t="s">
        <v>35</v>
      </c>
      <c r="R38" s="2" t="s">
        <v>700</v>
      </c>
      <c r="S38" s="17" t="s">
        <v>707</v>
      </c>
      <c r="T38" s="2">
        <v>1960</v>
      </c>
      <c r="U38" s="2" t="s">
        <v>599</v>
      </c>
      <c r="V38" s="2" t="s">
        <v>673</v>
      </c>
      <c r="W38" s="2" t="s">
        <v>242</v>
      </c>
      <c r="X38" s="2" t="s">
        <v>676</v>
      </c>
      <c r="Y38" s="2" t="s">
        <v>674</v>
      </c>
      <c r="Z38" s="2" t="s">
        <v>104</v>
      </c>
      <c r="AA38" s="2" t="s">
        <v>246</v>
      </c>
      <c r="AB38" s="2" t="s">
        <v>739</v>
      </c>
      <c r="AC38" s="2" t="s">
        <v>739</v>
      </c>
      <c r="AE38" s="2" t="s">
        <v>246</v>
      </c>
      <c r="AF38" s="2" t="s">
        <v>767</v>
      </c>
      <c r="AG38" s="2" t="s">
        <v>145</v>
      </c>
      <c r="AH38" s="2" t="s">
        <v>35</v>
      </c>
      <c r="AI38" s="2" t="s">
        <v>35</v>
      </c>
      <c r="AJ38" s="2" t="s">
        <v>137</v>
      </c>
      <c r="AK38" s="2" t="s">
        <v>137</v>
      </c>
      <c r="AL38" s="2" t="s">
        <v>40</v>
      </c>
      <c r="AM38" s="2" t="s">
        <v>79</v>
      </c>
      <c r="AN38" s="2" t="s">
        <v>677</v>
      </c>
      <c r="AO38" s="2" t="s">
        <v>247</v>
      </c>
      <c r="AP38" s="2" t="s">
        <v>680</v>
      </c>
      <c r="AQ38" s="2" t="s">
        <v>680</v>
      </c>
      <c r="AR38" s="2" t="s">
        <v>94</v>
      </c>
      <c r="AS38" s="2" t="s">
        <v>687</v>
      </c>
      <c r="AT38" s="2" t="s">
        <v>248</v>
      </c>
      <c r="AU38" s="2" t="s">
        <v>779</v>
      </c>
      <c r="AV38" s="2" t="s">
        <v>43</v>
      </c>
      <c r="AW38" s="2" t="s">
        <v>35</v>
      </c>
      <c r="AX38" s="2">
        <v>200000</v>
      </c>
      <c r="AY38" s="2" t="s">
        <v>35</v>
      </c>
      <c r="AZ38" s="2" t="e" cm="1">
        <f t="array" aca="1" ref="AZ38" ca="1">_xlfn.IFS(AX38&gt;$BE$5,"Q5",AX38&gt;$BE$4,"Q4",AX38&gt;$BE$3,"Q3",AX38&gt;$BE$2,"Q2",AX38&gt;200,"Q1")</f>
        <v>#NAME?</v>
      </c>
      <c r="BA38" s="2" t="s">
        <v>734</v>
      </c>
      <c r="BB38" s="2" t="e" cm="1">
        <f t="array" aca="1" ref="BB38" ca="1">_xlfn.IFS(AX38&gt;$BI$10,"Q10",AX38&gt;$BI$9,"Q9",AX38&gt;$BI$8,"Q8",AX38&gt;$BI$7,"Q7",AX38&gt;$BI$6,"Q6",AX38&gt;$BI$5,"Q5",AX38&gt;$BI$4,"Q4",AX38&gt;$BI$3,"Q3",AX38&gt;$BI$2,"Q2",AX38&gt;200,"Q1")</f>
        <v>#NAME?</v>
      </c>
      <c r="BC38" s="2" t="s">
        <v>771</v>
      </c>
    </row>
    <row r="39" spans="1:55" x14ac:dyDescent="0.35">
      <c r="A39" s="2" t="s">
        <v>712</v>
      </c>
      <c r="B39" s="2" t="s">
        <v>249</v>
      </c>
      <c r="C39" s="2" t="s">
        <v>250</v>
      </c>
      <c r="D39" s="2" t="s">
        <v>284</v>
      </c>
      <c r="E39" s="2" t="s">
        <v>242</v>
      </c>
      <c r="F39" s="2" t="s">
        <v>61</v>
      </c>
      <c r="G39" s="2" t="s">
        <v>787</v>
      </c>
      <c r="H39" s="2">
        <v>0.23130999999999999</v>
      </c>
      <c r="I39" s="2">
        <v>9331</v>
      </c>
      <c r="J39" s="2" t="s">
        <v>35</v>
      </c>
      <c r="K39" s="2" t="s">
        <v>35</v>
      </c>
      <c r="L39" s="2" t="s">
        <v>35</v>
      </c>
      <c r="M39" s="2" t="s">
        <v>700</v>
      </c>
      <c r="N39" s="2" t="s">
        <v>35</v>
      </c>
      <c r="O39" s="2" t="s">
        <v>35</v>
      </c>
      <c r="P39" s="2" t="s">
        <v>35</v>
      </c>
      <c r="Q39" s="2" t="s">
        <v>35</v>
      </c>
      <c r="R39" s="2" t="s">
        <v>700</v>
      </c>
      <c r="S39" s="17" t="s">
        <v>703</v>
      </c>
      <c r="T39" s="2">
        <v>1977</v>
      </c>
      <c r="U39" s="2" t="s">
        <v>306</v>
      </c>
      <c r="V39" s="2" t="s">
        <v>699</v>
      </c>
      <c r="W39" s="2" t="s">
        <v>242</v>
      </c>
      <c r="X39" s="2" t="s">
        <v>676</v>
      </c>
      <c r="Y39" s="2" t="s">
        <v>674</v>
      </c>
      <c r="Z39" s="2" t="s">
        <v>104</v>
      </c>
      <c r="AA39" s="2" t="s">
        <v>155</v>
      </c>
      <c r="AB39" s="2" t="s">
        <v>155</v>
      </c>
      <c r="AC39" s="2" t="s">
        <v>155</v>
      </c>
      <c r="AE39" s="2" t="s">
        <v>251</v>
      </c>
      <c r="AF39" s="2" t="s">
        <v>765</v>
      </c>
      <c r="AG39" s="2" t="s">
        <v>35</v>
      </c>
      <c r="AH39" s="2" t="s">
        <v>35</v>
      </c>
      <c r="AI39" s="2" t="s">
        <v>35</v>
      </c>
      <c r="AJ39" s="2" t="s">
        <v>55</v>
      </c>
      <c r="AK39" s="2" t="s">
        <v>55</v>
      </c>
      <c r="AL39" s="2" t="s">
        <v>40</v>
      </c>
      <c r="AM39" s="2" t="s">
        <v>242</v>
      </c>
      <c r="AN39" s="2" t="s">
        <v>678</v>
      </c>
      <c r="AO39" s="2" t="s">
        <v>247</v>
      </c>
      <c r="AP39" s="2" t="s">
        <v>680</v>
      </c>
      <c r="AQ39" s="2" t="s">
        <v>680</v>
      </c>
      <c r="AR39" s="2" t="s">
        <v>252</v>
      </c>
      <c r="AS39" s="2" t="s">
        <v>687</v>
      </c>
      <c r="AT39" s="2" t="s">
        <v>168</v>
      </c>
      <c r="AU39" s="2" t="s">
        <v>777</v>
      </c>
      <c r="AV39" s="2" t="s">
        <v>43</v>
      </c>
      <c r="AW39" s="2" t="s">
        <v>35</v>
      </c>
      <c r="AX39" s="2">
        <v>68400</v>
      </c>
      <c r="AY39" s="2" t="s">
        <v>35</v>
      </c>
      <c r="AZ39" s="2" t="e" cm="1">
        <f t="array" aca="1" ref="AZ39" ca="1">_xlfn.IFS(AX39&gt;$BE$5,"Q5",AX39&gt;$BE$4,"Q4",AX39&gt;$BE$3,"Q3",AX39&gt;$BE$2,"Q2",AX39&gt;200,"Q1")</f>
        <v>#NAME?</v>
      </c>
      <c r="BA39" s="2" t="s">
        <v>733</v>
      </c>
      <c r="BB39" s="2" t="e" cm="1">
        <f t="array" aca="1" ref="BB39" ca="1">_xlfn.IFS(AX39&gt;$BI$10,"Q10",AX39&gt;$BI$9,"Q9",AX39&gt;$BI$8,"Q8",AX39&gt;$BI$7,"Q7",AX39&gt;$BI$6,"Q6",AX39&gt;$BI$5,"Q5",AX39&gt;$BI$4,"Q4",AX39&gt;$BI$3,"Q3",AX39&gt;$BI$2,"Q2",AX39&gt;200,"Q1")</f>
        <v>#NAME?</v>
      </c>
      <c r="BC39" s="2" t="s">
        <v>734</v>
      </c>
    </row>
    <row r="40" spans="1:55" x14ac:dyDescent="0.35">
      <c r="A40" s="2" t="s">
        <v>712</v>
      </c>
      <c r="B40" s="2" t="s">
        <v>253</v>
      </c>
      <c r="C40" s="2" t="s">
        <v>254</v>
      </c>
      <c r="D40" s="2" t="s">
        <v>485</v>
      </c>
      <c r="E40" s="2" t="s">
        <v>234</v>
      </c>
      <c r="F40" s="2" t="s">
        <v>34</v>
      </c>
      <c r="G40" s="2" t="s">
        <v>786</v>
      </c>
      <c r="H40" s="2">
        <v>0.41155000000000003</v>
      </c>
      <c r="I40" s="2">
        <v>18159</v>
      </c>
      <c r="J40" s="2" t="s">
        <v>35</v>
      </c>
      <c r="K40" s="2" t="s">
        <v>35</v>
      </c>
      <c r="L40" s="2" t="s">
        <v>671</v>
      </c>
      <c r="M40" s="2" t="s">
        <v>671</v>
      </c>
      <c r="N40" s="2" t="s">
        <v>35</v>
      </c>
      <c r="O40" s="2" t="s">
        <v>35</v>
      </c>
      <c r="P40" s="2" t="s">
        <v>35</v>
      </c>
      <c r="Q40" s="2" t="s">
        <v>671</v>
      </c>
      <c r="R40" s="2" t="s">
        <v>671</v>
      </c>
      <c r="S40" s="17" t="s">
        <v>707</v>
      </c>
      <c r="T40" s="2">
        <v>1964</v>
      </c>
      <c r="U40" s="2" t="s">
        <v>234</v>
      </c>
      <c r="V40" s="2" t="s">
        <v>719</v>
      </c>
      <c r="W40" s="2" t="s">
        <v>234</v>
      </c>
      <c r="X40" s="2" t="s">
        <v>675</v>
      </c>
      <c r="Y40" s="2" t="s">
        <v>674</v>
      </c>
      <c r="Z40" s="2" t="s">
        <v>172</v>
      </c>
      <c r="AA40" s="2" t="s">
        <v>726</v>
      </c>
      <c r="AB40" s="2" t="s">
        <v>438</v>
      </c>
      <c r="AC40" s="2" t="s">
        <v>438</v>
      </c>
      <c r="AE40" s="2" t="s">
        <v>35</v>
      </c>
      <c r="AF40" s="2" t="s">
        <v>700</v>
      </c>
      <c r="AG40" s="2" t="s">
        <v>35</v>
      </c>
      <c r="AH40" s="2" t="s">
        <v>35</v>
      </c>
      <c r="AI40" s="2" t="s">
        <v>35</v>
      </c>
      <c r="AJ40" s="2" t="s">
        <v>163</v>
      </c>
      <c r="AK40" s="2" t="s">
        <v>715</v>
      </c>
      <c r="AL40" s="2" t="s">
        <v>40</v>
      </c>
      <c r="AM40" s="2" t="s">
        <v>234</v>
      </c>
      <c r="AN40" s="2" t="s">
        <v>677</v>
      </c>
      <c r="AO40" s="2" t="s">
        <v>43</v>
      </c>
      <c r="AP40" s="2" t="s">
        <v>35</v>
      </c>
      <c r="AQ40" s="2" t="s">
        <v>35</v>
      </c>
      <c r="AR40" s="2" t="s">
        <v>43</v>
      </c>
      <c r="AS40" s="2" t="s">
        <v>35</v>
      </c>
      <c r="AT40" s="2" t="s">
        <v>43</v>
      </c>
      <c r="AU40" s="2" t="s">
        <v>700</v>
      </c>
      <c r="AV40" s="2" t="s">
        <v>43</v>
      </c>
      <c r="AW40" s="2" t="s">
        <v>35</v>
      </c>
      <c r="AX40" s="2">
        <v>8000</v>
      </c>
      <c r="AY40" s="2" t="s">
        <v>35</v>
      </c>
      <c r="AZ40" s="2" t="e" cm="1">
        <f t="array" aca="1" ref="AZ40" ca="1">_xlfn.IFS(AX40&gt;$BE$5,"Q5",AX40&gt;$BE$4,"Q4",AX40&gt;$BE$3,"Q3",AX40&gt;$BE$2,"Q2",AX40&gt;200,"Q1")</f>
        <v>#NAME?</v>
      </c>
      <c r="BA40" s="2" t="s">
        <v>732</v>
      </c>
      <c r="BB40" s="2" t="e" cm="1">
        <f t="array" aca="1" ref="BB40" ca="1">_xlfn.IFS(AX40&gt;$BI$10,"Q10",AX40&gt;$BI$9,"Q9",AX40&gt;$BI$8,"Q8",AX40&gt;$BI$7,"Q7",AX40&gt;$BI$6,"Q6",AX40&gt;$BI$5,"Q5",AX40&gt;$BI$4,"Q4",AX40&gt;$BI$3,"Q3",AX40&gt;$BI$2,"Q2",AX40&gt;200,"Q1")</f>
        <v>#NAME?</v>
      </c>
      <c r="BC40" s="2" t="s">
        <v>732</v>
      </c>
    </row>
    <row r="41" spans="1:55" x14ac:dyDescent="0.35">
      <c r="A41" s="2" t="s">
        <v>712</v>
      </c>
      <c r="B41" s="2" t="s">
        <v>255</v>
      </c>
      <c r="C41" s="2" t="s">
        <v>256</v>
      </c>
      <c r="D41" s="2" t="s">
        <v>284</v>
      </c>
      <c r="E41" s="2" t="s">
        <v>234</v>
      </c>
      <c r="F41" s="2" t="s">
        <v>34</v>
      </c>
      <c r="G41" s="2" t="s">
        <v>786</v>
      </c>
      <c r="H41" s="2">
        <v>0.41155000000000003</v>
      </c>
      <c r="I41" s="2">
        <v>27609</v>
      </c>
      <c r="J41" s="2" t="s">
        <v>36</v>
      </c>
      <c r="K41" s="2" t="s">
        <v>35</v>
      </c>
      <c r="L41" s="2" t="s">
        <v>35</v>
      </c>
      <c r="M41" s="2" t="s">
        <v>700</v>
      </c>
      <c r="N41" s="2" t="s">
        <v>35</v>
      </c>
      <c r="O41" s="2" t="s">
        <v>35</v>
      </c>
      <c r="P41" s="2" t="s">
        <v>671</v>
      </c>
      <c r="Q41" s="2" t="s">
        <v>35</v>
      </c>
      <c r="R41" s="2" t="s">
        <v>671</v>
      </c>
      <c r="S41" s="17" t="s">
        <v>704</v>
      </c>
      <c r="T41" s="2">
        <v>1958</v>
      </c>
      <c r="U41" s="2" t="s">
        <v>234</v>
      </c>
      <c r="V41" s="2" t="s">
        <v>719</v>
      </c>
      <c r="W41" s="2" t="s">
        <v>234</v>
      </c>
      <c r="X41" s="2" t="s">
        <v>675</v>
      </c>
      <c r="Y41" s="2" t="s">
        <v>674</v>
      </c>
      <c r="Z41" s="2" t="s">
        <v>104</v>
      </c>
      <c r="AA41" s="2" t="s">
        <v>257</v>
      </c>
      <c r="AB41" s="2" t="s">
        <v>739</v>
      </c>
      <c r="AC41" s="2" t="s">
        <v>739</v>
      </c>
      <c r="AE41" s="2" t="s">
        <v>35</v>
      </c>
      <c r="AF41" s="2" t="s">
        <v>700</v>
      </c>
      <c r="AG41" s="2" t="s">
        <v>35</v>
      </c>
      <c r="AH41" s="2" t="s">
        <v>35</v>
      </c>
      <c r="AI41" s="2" t="s">
        <v>35</v>
      </c>
      <c r="AJ41" s="2" t="s">
        <v>39</v>
      </c>
      <c r="AK41" s="2" t="s">
        <v>39</v>
      </c>
      <c r="AL41" s="2" t="s">
        <v>64</v>
      </c>
      <c r="AM41" s="2" t="s">
        <v>79</v>
      </c>
      <c r="AN41" s="2" t="s">
        <v>678</v>
      </c>
      <c r="AO41" s="2" t="s">
        <v>258</v>
      </c>
      <c r="AP41" s="2" t="s">
        <v>679</v>
      </c>
      <c r="AQ41" s="2" t="s">
        <v>679</v>
      </c>
      <c r="AR41" s="2" t="s">
        <v>259</v>
      </c>
      <c r="AS41" s="2" t="s">
        <v>290</v>
      </c>
      <c r="AT41" s="2" t="s">
        <v>43</v>
      </c>
      <c r="AU41" s="2" t="s">
        <v>700</v>
      </c>
      <c r="AV41" s="2" t="s">
        <v>43</v>
      </c>
      <c r="AW41" s="2" t="s">
        <v>35</v>
      </c>
      <c r="AX41" s="2">
        <v>343432</v>
      </c>
      <c r="AY41" s="2" t="s">
        <v>35</v>
      </c>
      <c r="AZ41" s="2" t="e" cm="1">
        <f t="array" aca="1" ref="AZ41" ca="1">_xlfn.IFS(AX41&gt;$BE$5,"Q5",AX41&gt;$BE$4,"Q4",AX41&gt;$BE$3,"Q3",AX41&gt;$BE$2,"Q2",AX41&gt;200,"Q1")</f>
        <v>#NAME?</v>
      </c>
      <c r="BA41" s="2" t="s">
        <v>736</v>
      </c>
      <c r="BB41" s="2" t="e" cm="1">
        <f t="array" aca="1" ref="BB41" ca="1">_xlfn.IFS(AX41&gt;$BI$10,"Q10",AX41&gt;$BI$9,"Q9",AX41&gt;$BI$8,"Q8",AX41&gt;$BI$7,"Q7",AX41&gt;$BI$6,"Q6",AX41&gt;$BI$5,"Q5",AX41&gt;$BI$4,"Q4",AX41&gt;$BI$3,"Q3",AX41&gt;$BI$2,"Q2",AX41&gt;200,"Q1")</f>
        <v>#NAME?</v>
      </c>
      <c r="BC41" s="2" t="s">
        <v>774</v>
      </c>
    </row>
    <row r="42" spans="1:55" x14ac:dyDescent="0.35">
      <c r="A42" s="2" t="s">
        <v>712</v>
      </c>
      <c r="B42" s="2" t="s">
        <v>260</v>
      </c>
      <c r="C42" s="2" t="s">
        <v>261</v>
      </c>
      <c r="D42" s="2" t="s">
        <v>284</v>
      </c>
      <c r="E42" s="2" t="s">
        <v>234</v>
      </c>
      <c r="F42" s="2" t="s">
        <v>115</v>
      </c>
      <c r="G42" s="2" t="s">
        <v>789</v>
      </c>
      <c r="H42" s="2">
        <v>0.13577</v>
      </c>
      <c r="I42" s="2">
        <v>15379</v>
      </c>
      <c r="J42" s="2" t="s">
        <v>36</v>
      </c>
      <c r="K42" s="2" t="s">
        <v>35</v>
      </c>
      <c r="L42" s="2" t="s">
        <v>35</v>
      </c>
      <c r="M42" s="2" t="s">
        <v>700</v>
      </c>
      <c r="N42" s="2" t="s">
        <v>671</v>
      </c>
      <c r="O42" s="2" t="s">
        <v>35</v>
      </c>
      <c r="P42" s="2" t="s">
        <v>35</v>
      </c>
      <c r="Q42" s="2" t="s">
        <v>35</v>
      </c>
      <c r="R42" s="2" t="s">
        <v>671</v>
      </c>
      <c r="S42" s="17" t="s">
        <v>703</v>
      </c>
      <c r="T42" s="2">
        <v>1979</v>
      </c>
      <c r="U42" s="2" t="s">
        <v>234</v>
      </c>
      <c r="V42" s="2" t="s">
        <v>719</v>
      </c>
      <c r="W42" s="2" t="s">
        <v>234</v>
      </c>
      <c r="X42" s="2" t="s">
        <v>675</v>
      </c>
      <c r="Y42" s="2" t="s">
        <v>674</v>
      </c>
      <c r="Z42" s="2" t="s">
        <v>104</v>
      </c>
      <c r="AA42" s="2" t="s">
        <v>262</v>
      </c>
      <c r="AB42" s="2" t="s">
        <v>739</v>
      </c>
      <c r="AC42" s="2" t="s">
        <v>739</v>
      </c>
      <c r="AE42" s="2" t="s">
        <v>35</v>
      </c>
      <c r="AF42" s="2" t="s">
        <v>700</v>
      </c>
      <c r="AG42" s="2" t="s">
        <v>35</v>
      </c>
      <c r="AH42" s="2" t="s">
        <v>35</v>
      </c>
      <c r="AI42" s="2" t="s">
        <v>35</v>
      </c>
      <c r="AJ42" s="2" t="s">
        <v>55</v>
      </c>
      <c r="AK42" s="2" t="s">
        <v>55</v>
      </c>
      <c r="AL42" s="2" t="s">
        <v>64</v>
      </c>
      <c r="AM42" s="2" t="s">
        <v>234</v>
      </c>
      <c r="AN42" s="2" t="s">
        <v>677</v>
      </c>
      <c r="AO42" s="2" t="s">
        <v>203</v>
      </c>
      <c r="AP42" s="2" t="s">
        <v>679</v>
      </c>
      <c r="AQ42" s="2" t="s">
        <v>379</v>
      </c>
      <c r="AR42" s="2" t="s">
        <v>195</v>
      </c>
      <c r="AS42" s="2" t="s">
        <v>42</v>
      </c>
      <c r="AT42" s="2" t="s">
        <v>203</v>
      </c>
      <c r="AU42" s="2" t="s">
        <v>679</v>
      </c>
      <c r="AV42" s="2" t="s">
        <v>43</v>
      </c>
      <c r="AW42" s="2" t="s">
        <v>35</v>
      </c>
      <c r="AX42" s="2">
        <v>99990</v>
      </c>
      <c r="AY42" s="2" t="s">
        <v>35</v>
      </c>
      <c r="AZ42" s="2" t="e" cm="1">
        <f t="array" aca="1" ref="AZ42" ca="1">_xlfn.IFS(AX42&gt;$BE$5,"Q5",AX42&gt;$BE$4,"Q4",AX42&gt;$BE$3,"Q3",AX42&gt;$BE$2,"Q2",AX42&gt;200,"Q1")</f>
        <v>#NAME?</v>
      </c>
      <c r="BA42" s="2" t="s">
        <v>734</v>
      </c>
      <c r="BB42" s="2" t="e" cm="1">
        <f t="array" aca="1" ref="BB42" ca="1">_xlfn.IFS(AX42&gt;$BI$10,"Q10",AX42&gt;$BI$9,"Q9",AX42&gt;$BI$8,"Q8",AX42&gt;$BI$7,"Q7",AX42&gt;$BI$6,"Q6",AX42&gt;$BI$5,"Q5",AX42&gt;$BI$4,"Q4",AX42&gt;$BI$3,"Q3",AX42&gt;$BI$2,"Q2",AX42&gt;200,"Q1")</f>
        <v>#NAME?</v>
      </c>
      <c r="BC42" s="2" t="s">
        <v>736</v>
      </c>
    </row>
    <row r="43" spans="1:55" x14ac:dyDescent="0.35">
      <c r="A43" s="2" t="s">
        <v>712</v>
      </c>
      <c r="B43" s="2" t="s">
        <v>263</v>
      </c>
      <c r="C43" s="2" t="s">
        <v>264</v>
      </c>
      <c r="D43" s="2" t="s">
        <v>284</v>
      </c>
      <c r="E43" s="2" t="s">
        <v>234</v>
      </c>
      <c r="F43" s="2" t="s">
        <v>34</v>
      </c>
      <c r="G43" s="2" t="s">
        <v>786</v>
      </c>
      <c r="H43" s="2">
        <v>0.41155000000000003</v>
      </c>
      <c r="I43" s="2">
        <v>20511</v>
      </c>
      <c r="J43" s="2" t="s">
        <v>35</v>
      </c>
      <c r="K43" s="2" t="s">
        <v>35</v>
      </c>
      <c r="L43" s="2" t="s">
        <v>35</v>
      </c>
      <c r="M43" s="2" t="s">
        <v>700</v>
      </c>
      <c r="N43" s="2" t="s">
        <v>35</v>
      </c>
      <c r="O43" s="2" t="s">
        <v>35</v>
      </c>
      <c r="P43" s="2" t="s">
        <v>35</v>
      </c>
      <c r="Q43" s="2" t="s">
        <v>35</v>
      </c>
      <c r="R43" s="2" t="s">
        <v>700</v>
      </c>
      <c r="S43" s="17" t="s">
        <v>706</v>
      </c>
      <c r="T43" s="2">
        <v>1968</v>
      </c>
      <c r="U43" s="2" t="s">
        <v>318</v>
      </c>
      <c r="V43" s="2" t="s">
        <v>673</v>
      </c>
      <c r="W43" s="2" t="s">
        <v>234</v>
      </c>
      <c r="X43" s="2" t="s">
        <v>676</v>
      </c>
      <c r="Y43" s="2" t="s">
        <v>674</v>
      </c>
      <c r="Z43" s="2" t="s">
        <v>104</v>
      </c>
      <c r="AA43" s="2" t="s">
        <v>53</v>
      </c>
      <c r="AB43" s="2" t="s">
        <v>276</v>
      </c>
      <c r="AC43" s="2" t="s">
        <v>276</v>
      </c>
      <c r="AE43" s="2" t="s">
        <v>35</v>
      </c>
      <c r="AF43" s="2" t="s">
        <v>700</v>
      </c>
      <c r="AG43" s="2" t="s">
        <v>35</v>
      </c>
      <c r="AH43" s="2" t="s">
        <v>265</v>
      </c>
      <c r="AI43" s="2" t="s">
        <v>725</v>
      </c>
      <c r="AJ43" s="2" t="s">
        <v>39</v>
      </c>
      <c r="AK43" s="2" t="s">
        <v>39</v>
      </c>
      <c r="AL43" s="2" t="s">
        <v>40</v>
      </c>
      <c r="AM43" s="2" t="s">
        <v>79</v>
      </c>
      <c r="AN43" s="2" t="s">
        <v>677</v>
      </c>
      <c r="AO43" s="2" t="s">
        <v>203</v>
      </c>
      <c r="AP43" s="2" t="s">
        <v>679</v>
      </c>
      <c r="AQ43" s="2" t="s">
        <v>379</v>
      </c>
      <c r="AR43" s="2" t="s">
        <v>42</v>
      </c>
      <c r="AS43" s="2" t="s">
        <v>42</v>
      </c>
      <c r="AT43" s="2" t="s">
        <v>43</v>
      </c>
      <c r="AU43" s="2" t="s">
        <v>700</v>
      </c>
      <c r="AV43" s="2" t="s">
        <v>43</v>
      </c>
      <c r="AW43" s="2" t="s">
        <v>35</v>
      </c>
      <c r="AX43" s="2">
        <v>71050</v>
      </c>
      <c r="AY43" s="2" t="s">
        <v>145</v>
      </c>
      <c r="AZ43" s="2" t="e" cm="1">
        <f t="array" aca="1" ref="AZ43" ca="1">_xlfn.IFS(AX43&gt;$BE$5,"Q5",AX43&gt;$BE$4,"Q4",AX43&gt;$BE$3,"Q3",AX43&gt;$BE$2,"Q2",AX43&gt;200,"Q1")</f>
        <v>#NAME?</v>
      </c>
      <c r="BA43" s="2" t="s">
        <v>733</v>
      </c>
      <c r="BB43" s="2" t="e" cm="1">
        <f t="array" aca="1" ref="BB43" ca="1">_xlfn.IFS(AX43&gt;$BI$10,"Q10",AX43&gt;$BI$9,"Q9",AX43&gt;$BI$8,"Q8",AX43&gt;$BI$7,"Q7",AX43&gt;$BI$6,"Q6",AX43&gt;$BI$5,"Q5",AX43&gt;$BI$4,"Q4",AX43&gt;$BI$3,"Q3",AX43&gt;$BI$2,"Q2",AX43&gt;200,"Q1")</f>
        <v>#NAME?</v>
      </c>
      <c r="BC43" s="2" t="s">
        <v>734</v>
      </c>
    </row>
    <row r="44" spans="1:55" x14ac:dyDescent="0.35">
      <c r="A44" s="2" t="s">
        <v>712</v>
      </c>
      <c r="B44" s="2" t="s">
        <v>266</v>
      </c>
      <c r="C44" s="2" t="s">
        <v>267</v>
      </c>
      <c r="D44" s="2" t="s">
        <v>284</v>
      </c>
      <c r="E44" s="2" t="s">
        <v>268</v>
      </c>
      <c r="F44" s="2" t="s">
        <v>61</v>
      </c>
      <c r="G44" s="2" t="s">
        <v>787</v>
      </c>
      <c r="H44" s="2">
        <v>0.15840000000000001</v>
      </c>
      <c r="I44" s="2">
        <v>14653</v>
      </c>
      <c r="J44" s="2" t="s">
        <v>36</v>
      </c>
      <c r="K44" s="2" t="s">
        <v>35</v>
      </c>
      <c r="L44" s="2" t="s">
        <v>35</v>
      </c>
      <c r="M44" s="2" t="s">
        <v>700</v>
      </c>
      <c r="N44" s="2" t="s">
        <v>671</v>
      </c>
      <c r="O44" s="2" t="s">
        <v>671</v>
      </c>
      <c r="P44" s="2" t="s">
        <v>35</v>
      </c>
      <c r="Q44" s="2" t="s">
        <v>35</v>
      </c>
      <c r="R44" s="2" t="s">
        <v>671</v>
      </c>
      <c r="S44" s="17" t="s">
        <v>704</v>
      </c>
      <c r="T44" s="2">
        <v>1956</v>
      </c>
      <c r="U44" s="2" t="s">
        <v>268</v>
      </c>
      <c r="V44" s="2" t="s">
        <v>698</v>
      </c>
      <c r="W44" s="2" t="s">
        <v>268</v>
      </c>
      <c r="X44" s="2" t="s">
        <v>675</v>
      </c>
      <c r="Y44" s="2" t="s">
        <v>674</v>
      </c>
      <c r="Z44" s="2" t="s">
        <v>172</v>
      </c>
      <c r="AA44" s="2" t="s">
        <v>269</v>
      </c>
      <c r="AB44" s="2" t="s">
        <v>728</v>
      </c>
      <c r="AC44" s="2" t="s">
        <v>728</v>
      </c>
      <c r="AE44" s="2" t="s">
        <v>35</v>
      </c>
      <c r="AF44" s="2" t="s">
        <v>700</v>
      </c>
      <c r="AG44" s="2" t="s">
        <v>35</v>
      </c>
      <c r="AH44" s="2" t="s">
        <v>270</v>
      </c>
      <c r="AI44" s="2" t="s">
        <v>723</v>
      </c>
      <c r="AJ44" s="2" t="s">
        <v>39</v>
      </c>
      <c r="AK44" s="2" t="s">
        <v>39</v>
      </c>
      <c r="AL44" s="2" t="s">
        <v>40</v>
      </c>
      <c r="AM44" s="2" t="s">
        <v>268</v>
      </c>
      <c r="AN44" s="2" t="s">
        <v>677</v>
      </c>
      <c r="AO44" s="2" t="s">
        <v>271</v>
      </c>
      <c r="AP44" s="2" t="s">
        <v>680</v>
      </c>
      <c r="AQ44" s="2" t="s">
        <v>680</v>
      </c>
      <c r="AR44" s="2" t="s">
        <v>272</v>
      </c>
      <c r="AS44" s="2" t="s">
        <v>687</v>
      </c>
      <c r="AT44" s="2" t="s">
        <v>43</v>
      </c>
      <c r="AU44" s="2" t="s">
        <v>700</v>
      </c>
      <c r="AV44" s="2" t="s">
        <v>43</v>
      </c>
      <c r="AW44" s="2" t="s">
        <v>35</v>
      </c>
      <c r="AX44" s="2">
        <v>18200</v>
      </c>
      <c r="AY44" s="2" t="s">
        <v>35</v>
      </c>
      <c r="AZ44" s="2" t="e" cm="1">
        <f t="array" aca="1" ref="AZ44" ca="1">_xlfn.IFS(AX44&gt;$BE$5,"Q5",AX44&gt;$BE$4,"Q4",AX44&gt;$BE$3,"Q3",AX44&gt;$BE$2,"Q2",AX44&gt;200,"Q1")</f>
        <v>#NAME?</v>
      </c>
      <c r="BA44" s="2" t="s">
        <v>732</v>
      </c>
      <c r="BB44" s="2" t="e" cm="1">
        <f t="array" aca="1" ref="BB44" ca="1">_xlfn.IFS(AX44&gt;$BI$10,"Q10",AX44&gt;$BI$9,"Q9",AX44&gt;$BI$8,"Q8",AX44&gt;$BI$7,"Q7",AX44&gt;$BI$6,"Q6",AX44&gt;$BI$5,"Q5",AX44&gt;$BI$4,"Q4",AX44&gt;$BI$3,"Q3",AX44&gt;$BI$2,"Q2",AX44&gt;200,"Q1")</f>
        <v>#NAME?</v>
      </c>
      <c r="BC44" s="2" t="s">
        <v>732</v>
      </c>
    </row>
    <row r="45" spans="1:55" x14ac:dyDescent="0.35">
      <c r="A45" s="2" t="s">
        <v>713</v>
      </c>
      <c r="B45" s="2" t="s">
        <v>273</v>
      </c>
      <c r="C45" s="2" t="s">
        <v>274</v>
      </c>
      <c r="D45" s="2" t="s">
        <v>485</v>
      </c>
      <c r="E45" s="2" t="s">
        <v>79</v>
      </c>
      <c r="F45" s="2" t="s">
        <v>34</v>
      </c>
      <c r="G45" s="2" t="s">
        <v>786</v>
      </c>
      <c r="H45" s="2">
        <v>0.37019999999999997</v>
      </c>
      <c r="I45" s="2">
        <v>23714</v>
      </c>
      <c r="J45" s="2" t="s">
        <v>36</v>
      </c>
      <c r="K45" s="2" t="s">
        <v>35</v>
      </c>
      <c r="L45" s="2" t="s">
        <v>35</v>
      </c>
      <c r="M45" s="2" t="s">
        <v>700</v>
      </c>
      <c r="N45" s="2" t="s">
        <v>35</v>
      </c>
      <c r="O45" s="2" t="s">
        <v>35</v>
      </c>
      <c r="P45" s="2" t="s">
        <v>35</v>
      </c>
      <c r="Q45" s="2" t="s">
        <v>35</v>
      </c>
      <c r="R45" s="2" t="s">
        <v>700</v>
      </c>
      <c r="S45" s="17" t="s">
        <v>718</v>
      </c>
      <c r="T45" s="2">
        <v>1980</v>
      </c>
      <c r="U45" s="2" t="s">
        <v>599</v>
      </c>
      <c r="V45" s="2" t="s">
        <v>673</v>
      </c>
      <c r="W45" s="2" t="s">
        <v>275</v>
      </c>
      <c r="X45" s="2" t="s">
        <v>675</v>
      </c>
      <c r="Y45" s="2" t="s">
        <v>674</v>
      </c>
      <c r="Z45" s="2" t="s">
        <v>37</v>
      </c>
      <c r="AA45" s="2" t="s">
        <v>276</v>
      </c>
      <c r="AB45" s="2" t="s">
        <v>276</v>
      </c>
      <c r="AC45" s="2" t="s">
        <v>276</v>
      </c>
      <c r="AE45" s="2" t="s">
        <v>35</v>
      </c>
      <c r="AF45" s="2" t="s">
        <v>700</v>
      </c>
      <c r="AG45" s="2" t="s">
        <v>35</v>
      </c>
      <c r="AH45" s="2" t="s">
        <v>35</v>
      </c>
      <c r="AI45" s="2" t="s">
        <v>35</v>
      </c>
      <c r="AJ45" s="2" t="s">
        <v>277</v>
      </c>
      <c r="AK45" s="2" t="s">
        <v>55</v>
      </c>
      <c r="AL45" s="2" t="s">
        <v>64</v>
      </c>
      <c r="AM45" s="2" t="s">
        <v>647</v>
      </c>
      <c r="AN45" s="2" t="s">
        <v>677</v>
      </c>
      <c r="AO45" s="2" t="s">
        <v>278</v>
      </c>
      <c r="AP45" s="2" t="s">
        <v>683</v>
      </c>
      <c r="AQ45" s="2" t="s">
        <v>683</v>
      </c>
      <c r="AR45" s="2" t="s">
        <v>280</v>
      </c>
      <c r="AS45" s="2" t="s">
        <v>687</v>
      </c>
      <c r="AT45" s="2" t="s">
        <v>279</v>
      </c>
      <c r="AU45" s="2" t="s">
        <v>682</v>
      </c>
      <c r="AV45" s="2" t="s">
        <v>281</v>
      </c>
      <c r="AW45" s="2" t="s">
        <v>693</v>
      </c>
      <c r="AX45" s="2">
        <v>214100</v>
      </c>
      <c r="AY45" s="2" t="s">
        <v>35</v>
      </c>
      <c r="AZ45" s="2" t="e" cm="1">
        <f t="array" aca="1" ref="AZ45" ca="1">_xlfn.IFS(AX45&gt;$BE$5,"Q5",AX45&gt;$BE$4,"Q4",AX45&gt;$BE$3,"Q3",AX45&gt;$BE$2,"Q2",AX45&gt;200,"Q1")</f>
        <v>#NAME?</v>
      </c>
      <c r="BA45" s="2" t="s">
        <v>735</v>
      </c>
      <c r="BB45" s="2" t="e" cm="1">
        <f t="array" aca="1" ref="BB45" ca="1">_xlfn.IFS(AX45&gt;$BI$10,"Q10",AX45&gt;$BI$9,"Q9",AX45&gt;$BI$8,"Q8",AX45&gt;$BI$7,"Q7",AX45&gt;$BI$6,"Q6",AX45&gt;$BI$5,"Q5",AX45&gt;$BI$4,"Q4",AX45&gt;$BI$3,"Q3",AX45&gt;$BI$2,"Q2",AX45&gt;200,"Q1")</f>
        <v>#NAME?</v>
      </c>
      <c r="BC45" s="2" t="s">
        <v>772</v>
      </c>
    </row>
    <row r="46" spans="1:55" x14ac:dyDescent="0.35">
      <c r="A46" s="2" t="s">
        <v>713</v>
      </c>
      <c r="B46" s="2" t="s">
        <v>282</v>
      </c>
      <c r="C46" s="2" t="s">
        <v>283</v>
      </c>
      <c r="D46" s="2" t="s">
        <v>284</v>
      </c>
      <c r="E46" s="2" t="s">
        <v>79</v>
      </c>
      <c r="F46" s="2" t="s">
        <v>115</v>
      </c>
      <c r="G46" s="2" t="s">
        <v>789</v>
      </c>
      <c r="H46" s="2">
        <v>0.24873000000000001</v>
      </c>
      <c r="I46" s="2">
        <v>41669</v>
      </c>
      <c r="J46" s="2" t="s">
        <v>35</v>
      </c>
      <c r="K46" s="2" t="s">
        <v>35</v>
      </c>
      <c r="L46" s="2" t="s">
        <v>35</v>
      </c>
      <c r="M46" s="2" t="s">
        <v>700</v>
      </c>
      <c r="N46" s="2" t="s">
        <v>35</v>
      </c>
      <c r="O46" s="2" t="s">
        <v>35</v>
      </c>
      <c r="P46" s="2" t="s">
        <v>35</v>
      </c>
      <c r="Q46" s="2" t="s">
        <v>35</v>
      </c>
      <c r="R46" s="2" t="s">
        <v>700</v>
      </c>
      <c r="S46" s="17" t="s">
        <v>705</v>
      </c>
      <c r="T46" s="2">
        <v>1954</v>
      </c>
      <c r="U46" s="2" t="s">
        <v>275</v>
      </c>
      <c r="V46" s="2" t="s">
        <v>673</v>
      </c>
      <c r="W46" s="2" t="s">
        <v>234</v>
      </c>
      <c r="X46" s="2" t="s">
        <v>676</v>
      </c>
      <c r="Y46" s="2" t="s">
        <v>676</v>
      </c>
      <c r="Z46" s="2" t="s">
        <v>172</v>
      </c>
      <c r="AA46" s="2" t="s">
        <v>285</v>
      </c>
      <c r="AB46" s="2" t="s">
        <v>709</v>
      </c>
      <c r="AC46" s="2" t="s">
        <v>709</v>
      </c>
      <c r="AD46" s="2" t="s">
        <v>742</v>
      </c>
      <c r="AE46" s="2" t="s">
        <v>35</v>
      </c>
      <c r="AF46" s="2" t="s">
        <v>700</v>
      </c>
      <c r="AG46" s="2" t="s">
        <v>35</v>
      </c>
      <c r="AH46" s="2" t="s">
        <v>286</v>
      </c>
      <c r="AI46" s="2" t="s">
        <v>725</v>
      </c>
      <c r="AJ46" s="2" t="s">
        <v>277</v>
      </c>
      <c r="AK46" s="2" t="s">
        <v>55</v>
      </c>
      <c r="AL46" s="2" t="s">
        <v>64</v>
      </c>
      <c r="AM46" s="2" t="s">
        <v>287</v>
      </c>
      <c r="AN46" s="2" t="s">
        <v>677</v>
      </c>
      <c r="AO46" s="2" t="s">
        <v>288</v>
      </c>
      <c r="AP46" s="2" t="s">
        <v>679</v>
      </c>
      <c r="AQ46" s="2" t="s">
        <v>679</v>
      </c>
      <c r="AR46" s="2" t="s">
        <v>290</v>
      </c>
      <c r="AS46" s="2" t="s">
        <v>290</v>
      </c>
      <c r="AT46" s="2" t="s">
        <v>289</v>
      </c>
      <c r="AU46" s="2" t="s">
        <v>682</v>
      </c>
      <c r="AV46" s="2" t="s">
        <v>281</v>
      </c>
      <c r="AW46" s="2" t="s">
        <v>693</v>
      </c>
      <c r="AX46" s="2">
        <v>380000</v>
      </c>
      <c r="AY46" s="2" t="s">
        <v>35</v>
      </c>
      <c r="AZ46" s="2" t="e" cm="1">
        <f t="array" aca="1" ref="AZ46" ca="1">_xlfn.IFS(AX46&gt;$BE$5,"Q5",AX46&gt;$BE$4,"Q4",AX46&gt;$BE$3,"Q3",AX46&gt;$BE$2,"Q2",AX46&gt;200,"Q1")</f>
        <v>#NAME?</v>
      </c>
      <c r="BA46" s="2" t="s">
        <v>736</v>
      </c>
      <c r="BB46" s="2" t="e" cm="1">
        <f t="array" aca="1" ref="BB46" ca="1">_xlfn.IFS(AX46&gt;$BI$10,"Q10",AX46&gt;$BI$9,"Q9",AX46&gt;$BI$8,"Q8",AX46&gt;$BI$7,"Q7",AX46&gt;$BI$6,"Q6",AX46&gt;$BI$5,"Q5",AX46&gt;$BI$4,"Q4",AX46&gt;$BI$3,"Q3",AX46&gt;$BI$2,"Q2",AX46&gt;200,"Q1")</f>
        <v>#NAME?</v>
      </c>
      <c r="BC46" s="2" t="s">
        <v>774</v>
      </c>
    </row>
    <row r="47" spans="1:55" x14ac:dyDescent="0.35">
      <c r="A47" s="2" t="s">
        <v>713</v>
      </c>
      <c r="B47" s="2" t="s">
        <v>291</v>
      </c>
      <c r="C47" s="2" t="s">
        <v>292</v>
      </c>
      <c r="D47" s="2" t="s">
        <v>284</v>
      </c>
      <c r="E47" s="2" t="s">
        <v>79</v>
      </c>
      <c r="F47" s="2" t="s">
        <v>34</v>
      </c>
      <c r="G47" s="2" t="s">
        <v>786</v>
      </c>
      <c r="H47" s="2">
        <v>0.37019999999999997</v>
      </c>
      <c r="I47" s="2">
        <v>13512</v>
      </c>
      <c r="J47" s="2" t="s">
        <v>35</v>
      </c>
      <c r="K47" s="2" t="s">
        <v>35</v>
      </c>
      <c r="L47" s="2" t="s">
        <v>35</v>
      </c>
      <c r="M47" s="2" t="s">
        <v>700</v>
      </c>
      <c r="N47" s="2" t="s">
        <v>35</v>
      </c>
      <c r="O47" s="2" t="s">
        <v>35</v>
      </c>
      <c r="P47" s="2" t="s">
        <v>35</v>
      </c>
      <c r="Q47" s="2" t="s">
        <v>35</v>
      </c>
      <c r="R47" s="2" t="s">
        <v>700</v>
      </c>
      <c r="S47" s="17" t="s">
        <v>707</v>
      </c>
      <c r="T47" s="2">
        <v>1961</v>
      </c>
      <c r="U47" s="2" t="s">
        <v>193</v>
      </c>
      <c r="V47" s="2" t="s">
        <v>699</v>
      </c>
      <c r="W47" s="2" t="s">
        <v>592</v>
      </c>
      <c r="X47" s="2" t="s">
        <v>676</v>
      </c>
      <c r="Y47" s="2" t="s">
        <v>674</v>
      </c>
      <c r="Z47" s="2" t="s">
        <v>104</v>
      </c>
      <c r="AA47" s="2" t="s">
        <v>293</v>
      </c>
      <c r="AB47" s="2" t="s">
        <v>690</v>
      </c>
      <c r="AC47" s="2" t="s">
        <v>690</v>
      </c>
      <c r="AE47" s="2" t="s">
        <v>35</v>
      </c>
      <c r="AF47" s="2" t="s">
        <v>700</v>
      </c>
      <c r="AG47" s="2" t="s">
        <v>145</v>
      </c>
      <c r="AH47" s="2" t="s">
        <v>35</v>
      </c>
      <c r="AI47" s="2" t="s">
        <v>35</v>
      </c>
      <c r="AJ47" s="2" t="s">
        <v>294</v>
      </c>
      <c r="AK47" s="2" t="s">
        <v>715</v>
      </c>
      <c r="AL47" s="2" t="s">
        <v>64</v>
      </c>
      <c r="AM47" s="2" t="s">
        <v>477</v>
      </c>
      <c r="AN47" s="2" t="s">
        <v>677</v>
      </c>
      <c r="AO47" s="2" t="s">
        <v>295</v>
      </c>
      <c r="AP47" s="2" t="s">
        <v>679</v>
      </c>
      <c r="AQ47" s="2" t="s">
        <v>679</v>
      </c>
      <c r="AR47" s="2" t="s">
        <v>297</v>
      </c>
      <c r="AS47" s="2" t="s">
        <v>690</v>
      </c>
      <c r="AT47" s="2" t="s">
        <v>296</v>
      </c>
      <c r="AU47" s="2" t="s">
        <v>682</v>
      </c>
      <c r="AV47" s="2" t="s">
        <v>298</v>
      </c>
      <c r="AW47" s="2" t="s">
        <v>693</v>
      </c>
      <c r="AX47" s="2">
        <v>265200</v>
      </c>
      <c r="AY47" s="2" t="s">
        <v>35</v>
      </c>
      <c r="AZ47" s="2" t="e" cm="1">
        <f t="array" aca="1" ref="AZ47" ca="1">_xlfn.IFS(AX47&gt;$BE$5,"Q5",AX47&gt;$BE$4,"Q4",AX47&gt;$BE$3,"Q3",AX47&gt;$BE$2,"Q2",AX47&gt;200,"Q1")</f>
        <v>#NAME?</v>
      </c>
      <c r="BA47" s="2" t="s">
        <v>735</v>
      </c>
      <c r="BB47" s="2" t="e" cm="1">
        <f t="array" aca="1" ref="BB47" ca="1">_xlfn.IFS(AX47&gt;$BI$10,"Q10",AX47&gt;$BI$9,"Q9",AX47&gt;$BI$8,"Q8",AX47&gt;$BI$7,"Q7",AX47&gt;$BI$6,"Q6",AX47&gt;$BI$5,"Q5",AX47&gt;$BI$4,"Q4",AX47&gt;$BI$3,"Q3",AX47&gt;$BI$2,"Q2",AX47&gt;200,"Q1")</f>
        <v>#NAME?</v>
      </c>
      <c r="BC47" s="2" t="s">
        <v>772</v>
      </c>
    </row>
    <row r="48" spans="1:55" x14ac:dyDescent="0.35">
      <c r="A48" s="2" t="s">
        <v>713</v>
      </c>
      <c r="B48" s="2" t="s">
        <v>299</v>
      </c>
      <c r="C48" s="2" t="s">
        <v>300</v>
      </c>
      <c r="D48" s="2" t="s">
        <v>284</v>
      </c>
      <c r="E48" s="2" t="s">
        <v>79</v>
      </c>
      <c r="F48" s="2" t="s">
        <v>77</v>
      </c>
      <c r="G48" s="2" t="s">
        <v>788</v>
      </c>
      <c r="H48" s="2">
        <v>5.5660000000000001E-2</v>
      </c>
      <c r="I48" s="2">
        <v>27237</v>
      </c>
      <c r="J48" s="2" t="s">
        <v>36</v>
      </c>
      <c r="K48" s="2" t="s">
        <v>35</v>
      </c>
      <c r="L48" s="2" t="s">
        <v>670</v>
      </c>
      <c r="M48" s="2" t="s">
        <v>670</v>
      </c>
      <c r="N48" s="2" t="s">
        <v>35</v>
      </c>
      <c r="O48" s="2" t="s">
        <v>35</v>
      </c>
      <c r="P48" s="2" t="s">
        <v>35</v>
      </c>
      <c r="Q48" s="2" t="s">
        <v>35</v>
      </c>
      <c r="R48" s="2" t="s">
        <v>700</v>
      </c>
      <c r="S48" s="17" t="s">
        <v>704</v>
      </c>
      <c r="T48" s="2">
        <v>1958</v>
      </c>
      <c r="U48" s="2" t="s">
        <v>242</v>
      </c>
      <c r="V48" s="2" t="s">
        <v>698</v>
      </c>
      <c r="W48" s="2" t="s">
        <v>477</v>
      </c>
      <c r="X48" s="2" t="s">
        <v>676</v>
      </c>
      <c r="Y48" s="2" t="s">
        <v>674</v>
      </c>
      <c r="Z48" s="2" t="s">
        <v>35</v>
      </c>
      <c r="AA48" s="2" t="s">
        <v>302</v>
      </c>
      <c r="AB48" s="2" t="s">
        <v>35</v>
      </c>
      <c r="AC48" s="2" t="s">
        <v>35</v>
      </c>
      <c r="AE48" s="2" t="s">
        <v>35</v>
      </c>
      <c r="AF48" s="2" t="s">
        <v>700</v>
      </c>
      <c r="AG48" s="2" t="s">
        <v>35</v>
      </c>
      <c r="AH48" s="2" t="s">
        <v>403</v>
      </c>
      <c r="AI48" s="2" t="s">
        <v>403</v>
      </c>
      <c r="AJ48" s="2" t="s">
        <v>294</v>
      </c>
      <c r="AK48" s="2" t="s">
        <v>715</v>
      </c>
      <c r="AL48" s="2" t="s">
        <v>40</v>
      </c>
      <c r="AM48" s="2" t="s">
        <v>301</v>
      </c>
      <c r="AN48" s="2" t="s">
        <v>678</v>
      </c>
      <c r="AO48" s="2" t="s">
        <v>35</v>
      </c>
      <c r="AP48" s="2" t="s">
        <v>35</v>
      </c>
      <c r="AQ48" s="2" t="s">
        <v>35</v>
      </c>
      <c r="AR48" s="2" t="s">
        <v>303</v>
      </c>
      <c r="AS48" s="2" t="s">
        <v>690</v>
      </c>
      <c r="AT48" s="2" t="s">
        <v>35</v>
      </c>
      <c r="AU48" s="2" t="s">
        <v>700</v>
      </c>
      <c r="AV48" s="2" t="s">
        <v>35</v>
      </c>
      <c r="AW48" s="2" t="s">
        <v>35</v>
      </c>
      <c r="AX48" s="2">
        <v>309806</v>
      </c>
      <c r="AY48" s="2" t="s">
        <v>35</v>
      </c>
      <c r="AZ48" s="2" t="e" cm="1">
        <f t="array" aca="1" ref="AZ48" ca="1">_xlfn.IFS(AX48&gt;$BE$5,"Q5",AX48&gt;$BE$4,"Q4",AX48&gt;$BE$3,"Q3",AX48&gt;$BE$2,"Q2",AX48&gt;200,"Q1")</f>
        <v>#NAME?</v>
      </c>
      <c r="BA48" s="2" t="s">
        <v>735</v>
      </c>
      <c r="BB48" s="2" t="e" cm="1">
        <f t="array" aca="1" ref="BB48" ca="1">_xlfn.IFS(AX48&gt;$BI$10,"Q10",AX48&gt;$BI$9,"Q9",AX48&gt;$BI$8,"Q8",AX48&gt;$BI$7,"Q7",AX48&gt;$BI$6,"Q6",AX48&gt;$BI$5,"Q5",AX48&gt;$BI$4,"Q4",AX48&gt;$BI$3,"Q3",AX48&gt;$BI$2,"Q2",AX48&gt;200,"Q1")</f>
        <v>#NAME?</v>
      </c>
      <c r="BC48" s="2" t="s">
        <v>773</v>
      </c>
    </row>
    <row r="49" spans="1:55" x14ac:dyDescent="0.35">
      <c r="A49" s="2" t="s">
        <v>713</v>
      </c>
      <c r="B49" s="2" t="s">
        <v>304</v>
      </c>
      <c r="C49" s="2" t="s">
        <v>305</v>
      </c>
      <c r="D49" s="2" t="s">
        <v>485</v>
      </c>
      <c r="E49" s="2" t="s">
        <v>79</v>
      </c>
      <c r="F49" s="2" t="s">
        <v>34</v>
      </c>
      <c r="G49" s="2" t="s">
        <v>786</v>
      </c>
      <c r="H49" s="2">
        <v>0.37019999999999997</v>
      </c>
      <c r="I49" s="2">
        <v>12326</v>
      </c>
      <c r="J49" s="2" t="s">
        <v>35</v>
      </c>
      <c r="K49" s="2" t="s">
        <v>35</v>
      </c>
      <c r="L49" s="2" t="s">
        <v>35</v>
      </c>
      <c r="M49" s="2" t="s">
        <v>700</v>
      </c>
      <c r="N49" s="2" t="s">
        <v>35</v>
      </c>
      <c r="O49" s="2" t="s">
        <v>35</v>
      </c>
      <c r="P49" s="2" t="s">
        <v>35</v>
      </c>
      <c r="Q49" s="2" t="s">
        <v>35</v>
      </c>
      <c r="R49" s="2" t="s">
        <v>700</v>
      </c>
      <c r="S49" s="17" t="s">
        <v>706</v>
      </c>
      <c r="T49" s="2">
        <v>1968</v>
      </c>
      <c r="U49" s="2" t="s">
        <v>306</v>
      </c>
      <c r="V49" s="2" t="s">
        <v>699</v>
      </c>
      <c r="W49" s="2" t="s">
        <v>647</v>
      </c>
      <c r="X49" s="2" t="s">
        <v>675</v>
      </c>
      <c r="Y49" s="2" t="s">
        <v>674</v>
      </c>
      <c r="Z49" s="2" t="s">
        <v>104</v>
      </c>
      <c r="AA49" s="2" t="s">
        <v>246</v>
      </c>
      <c r="AB49" s="2" t="s">
        <v>739</v>
      </c>
      <c r="AC49" s="2" t="s">
        <v>739</v>
      </c>
      <c r="AE49" s="2" t="s">
        <v>35</v>
      </c>
      <c r="AF49" s="2" t="s">
        <v>700</v>
      </c>
      <c r="AG49" s="2" t="s">
        <v>145</v>
      </c>
      <c r="AH49" s="2" t="s">
        <v>308</v>
      </c>
      <c r="AI49" s="2" t="s">
        <v>724</v>
      </c>
      <c r="AJ49" s="2" t="s">
        <v>137</v>
      </c>
      <c r="AK49" s="2" t="s">
        <v>137</v>
      </c>
      <c r="AL49" s="2" t="s">
        <v>64</v>
      </c>
      <c r="AM49" s="2" t="s">
        <v>309</v>
      </c>
      <c r="AN49" s="2" t="s">
        <v>677</v>
      </c>
      <c r="AO49" s="2" t="s">
        <v>295</v>
      </c>
      <c r="AP49" s="2" t="s">
        <v>679</v>
      </c>
      <c r="AQ49" s="2" t="s">
        <v>679</v>
      </c>
      <c r="AR49" s="2" t="s">
        <v>179</v>
      </c>
      <c r="AS49" s="2" t="s">
        <v>179</v>
      </c>
      <c r="AT49" s="2" t="s">
        <v>310</v>
      </c>
      <c r="AU49" s="2" t="s">
        <v>679</v>
      </c>
      <c r="AV49" s="2" t="s">
        <v>35</v>
      </c>
      <c r="AW49" s="2" t="s">
        <v>35</v>
      </c>
      <c r="AX49" s="2">
        <v>125002</v>
      </c>
      <c r="AY49" s="2" t="s">
        <v>35</v>
      </c>
      <c r="AZ49" s="2" t="e" cm="1">
        <f t="array" aca="1" ref="AZ49" ca="1">_xlfn.IFS(AX49&gt;$BE$5,"Q5",AX49&gt;$BE$4,"Q4",AX49&gt;$BE$3,"Q3",AX49&gt;$BE$2,"Q2",AX49&gt;200,"Q1")</f>
        <v>#NAME?</v>
      </c>
      <c r="BA49" s="2" t="s">
        <v>734</v>
      </c>
      <c r="BB49" s="2" t="e" cm="1">
        <f t="array" aca="1" ref="BB49" ca="1">_xlfn.IFS(AX49&gt;$BI$10,"Q10",AX49&gt;$BI$9,"Q9",AX49&gt;$BI$8,"Q8",AX49&gt;$BI$7,"Q7",AX49&gt;$BI$6,"Q6",AX49&gt;$BI$5,"Q5",AX49&gt;$BI$4,"Q4",AX49&gt;$BI$3,"Q3",AX49&gt;$BI$2,"Q2",AX49&gt;200,"Q1")</f>
        <v>#NAME?</v>
      </c>
      <c r="BC49" s="2" t="s">
        <v>771</v>
      </c>
    </row>
    <row r="50" spans="1:55" x14ac:dyDescent="0.35">
      <c r="A50" s="2" t="s">
        <v>713</v>
      </c>
      <c r="B50" s="2" t="s">
        <v>311</v>
      </c>
      <c r="C50" s="2" t="s">
        <v>312</v>
      </c>
      <c r="D50" s="2" t="s">
        <v>485</v>
      </c>
      <c r="E50" s="2" t="s">
        <v>79</v>
      </c>
      <c r="F50" s="2" t="s">
        <v>34</v>
      </c>
      <c r="G50" s="2" t="s">
        <v>786</v>
      </c>
      <c r="H50" s="2">
        <v>0.37019999999999997</v>
      </c>
      <c r="I50" s="2">
        <v>82183</v>
      </c>
      <c r="J50" s="2" t="s">
        <v>36</v>
      </c>
      <c r="K50" s="2" t="s">
        <v>35</v>
      </c>
      <c r="L50" s="2" t="s">
        <v>670</v>
      </c>
      <c r="M50" s="2" t="s">
        <v>670</v>
      </c>
      <c r="N50" s="2" t="s">
        <v>35</v>
      </c>
      <c r="O50" s="2" t="s">
        <v>35</v>
      </c>
      <c r="P50" s="2" t="s">
        <v>35</v>
      </c>
      <c r="Q50" s="2" t="s">
        <v>35</v>
      </c>
      <c r="R50" s="2" t="s">
        <v>700</v>
      </c>
      <c r="S50" s="17" t="s">
        <v>717</v>
      </c>
      <c r="T50" s="2">
        <v>1949</v>
      </c>
      <c r="U50" s="2" t="s">
        <v>651</v>
      </c>
      <c r="V50" s="2" t="s">
        <v>699</v>
      </c>
      <c r="W50" s="2" t="s">
        <v>287</v>
      </c>
      <c r="X50" s="2" t="s">
        <v>675</v>
      </c>
      <c r="Y50" s="2" t="s">
        <v>674</v>
      </c>
      <c r="Z50" s="2" t="s">
        <v>35</v>
      </c>
      <c r="AA50" s="2" t="s">
        <v>35</v>
      </c>
      <c r="AB50" s="2" t="s">
        <v>35</v>
      </c>
      <c r="AC50" s="2" t="s">
        <v>35</v>
      </c>
      <c r="AE50" s="2" t="s">
        <v>747</v>
      </c>
      <c r="AF50" s="2" t="s">
        <v>766</v>
      </c>
      <c r="AG50" s="2" t="s">
        <v>35</v>
      </c>
      <c r="AH50" s="2" t="s">
        <v>35</v>
      </c>
      <c r="AI50" s="2" t="s">
        <v>35</v>
      </c>
      <c r="AJ50" s="2" t="s">
        <v>277</v>
      </c>
      <c r="AK50" s="2" t="s">
        <v>55</v>
      </c>
      <c r="AL50" s="2" t="s">
        <v>40</v>
      </c>
      <c r="AM50" s="2" t="s">
        <v>79</v>
      </c>
      <c r="AN50" s="2" t="s">
        <v>677</v>
      </c>
      <c r="AO50" s="2" t="s">
        <v>313</v>
      </c>
      <c r="AP50" s="2" t="s">
        <v>679</v>
      </c>
      <c r="AQ50" s="2" t="s">
        <v>313</v>
      </c>
      <c r="AR50" s="2" t="s">
        <v>314</v>
      </c>
      <c r="AS50" s="2" t="s">
        <v>691</v>
      </c>
      <c r="AT50" s="2" t="s">
        <v>313</v>
      </c>
      <c r="AU50" s="2" t="s">
        <v>679</v>
      </c>
      <c r="AV50" s="2" t="s">
        <v>35</v>
      </c>
      <c r="AW50" s="2" t="s">
        <v>35</v>
      </c>
      <c r="AX50" s="2">
        <v>336614</v>
      </c>
      <c r="AY50" s="2" t="s">
        <v>35</v>
      </c>
      <c r="AZ50" s="2" t="e" cm="1">
        <f t="array" aca="1" ref="AZ50" ca="1">_xlfn.IFS(AX50&gt;$BE$5,"Q5",AX50&gt;$BE$4,"Q4",AX50&gt;$BE$3,"Q3",AX50&gt;$BE$2,"Q2",AX50&gt;200,"Q1")</f>
        <v>#NAME?</v>
      </c>
      <c r="BA50" s="2" t="s">
        <v>736</v>
      </c>
      <c r="BB50" s="2" t="e" cm="1">
        <f t="array" aca="1" ref="BB50" ca="1">_xlfn.IFS(AX50&gt;$BI$10,"Q10",AX50&gt;$BI$9,"Q9",AX50&gt;$BI$8,"Q8",AX50&gt;$BI$7,"Q7",AX50&gt;$BI$6,"Q6",AX50&gt;$BI$5,"Q5",AX50&gt;$BI$4,"Q4",AX50&gt;$BI$3,"Q3",AX50&gt;$BI$2,"Q2",AX50&gt;200,"Q1")</f>
        <v>#NAME?</v>
      </c>
      <c r="BC50" s="2" t="s">
        <v>774</v>
      </c>
    </row>
    <row r="51" spans="1:55" x14ac:dyDescent="0.35">
      <c r="A51" s="2" t="s">
        <v>713</v>
      </c>
      <c r="B51" s="2" t="s">
        <v>315</v>
      </c>
      <c r="C51" s="2" t="s">
        <v>316</v>
      </c>
      <c r="D51" s="2" t="s">
        <v>284</v>
      </c>
      <c r="E51" s="2" t="s">
        <v>79</v>
      </c>
      <c r="F51" s="2" t="s">
        <v>115</v>
      </c>
      <c r="G51" s="2" t="s">
        <v>789</v>
      </c>
      <c r="H51" s="2">
        <v>0.24873000000000001</v>
      </c>
      <c r="I51" s="2">
        <v>73412</v>
      </c>
      <c r="J51" s="2" t="s">
        <v>36</v>
      </c>
      <c r="K51" s="2" t="s">
        <v>35</v>
      </c>
      <c r="L51" s="2" t="s">
        <v>671</v>
      </c>
      <c r="M51" s="2" t="s">
        <v>671</v>
      </c>
      <c r="N51" s="2" t="s">
        <v>35</v>
      </c>
      <c r="O51" s="2" t="s">
        <v>35</v>
      </c>
      <c r="P51" s="2" t="s">
        <v>35</v>
      </c>
      <c r="Q51" s="2" t="s">
        <v>35</v>
      </c>
      <c r="R51" s="2" t="s">
        <v>700</v>
      </c>
      <c r="S51" s="17" t="s">
        <v>707</v>
      </c>
      <c r="T51" s="2">
        <v>1961</v>
      </c>
      <c r="U51" s="2" t="s">
        <v>275</v>
      </c>
      <c r="V51" s="2" t="s">
        <v>673</v>
      </c>
      <c r="W51" s="2" t="s">
        <v>287</v>
      </c>
      <c r="X51" s="2" t="s">
        <v>675</v>
      </c>
      <c r="Y51" s="2" t="s">
        <v>674</v>
      </c>
      <c r="Z51" s="2" t="s">
        <v>104</v>
      </c>
      <c r="AA51" s="2" t="s">
        <v>246</v>
      </c>
      <c r="AB51" s="2" t="s">
        <v>739</v>
      </c>
      <c r="AC51" s="2" t="s">
        <v>739</v>
      </c>
      <c r="AE51" s="2" t="s">
        <v>748</v>
      </c>
      <c r="AF51" s="2" t="s">
        <v>766</v>
      </c>
      <c r="AG51" s="2" t="s">
        <v>145</v>
      </c>
      <c r="AH51" s="2" t="s">
        <v>317</v>
      </c>
      <c r="AI51" s="2" t="s">
        <v>433</v>
      </c>
      <c r="AJ51" s="2" t="s">
        <v>277</v>
      </c>
      <c r="AK51" s="2" t="s">
        <v>55</v>
      </c>
      <c r="AL51" s="2" t="s">
        <v>64</v>
      </c>
      <c r="AM51" s="2" t="s">
        <v>318</v>
      </c>
      <c r="AN51" s="2" t="s">
        <v>677</v>
      </c>
      <c r="AO51" s="2" t="s">
        <v>319</v>
      </c>
      <c r="AP51" s="2" t="s">
        <v>683</v>
      </c>
      <c r="AQ51" s="2" t="s">
        <v>683</v>
      </c>
      <c r="AR51" s="2" t="s">
        <v>280</v>
      </c>
      <c r="AS51" s="2" t="s">
        <v>687</v>
      </c>
      <c r="AT51" s="2" t="s">
        <v>320</v>
      </c>
      <c r="AU51" s="2" t="s">
        <v>682</v>
      </c>
      <c r="AV51" s="2" t="s">
        <v>321</v>
      </c>
      <c r="AW51" s="2" t="s">
        <v>694</v>
      </c>
      <c r="AX51" s="2">
        <v>169000</v>
      </c>
      <c r="AY51" s="2" t="s">
        <v>35</v>
      </c>
      <c r="AZ51" s="2" t="e" cm="1">
        <f t="array" aca="1" ref="AZ51" ca="1">_xlfn.IFS(AX51&gt;$BE$5,"Q5",AX51&gt;$BE$4,"Q4",AX51&gt;$BE$3,"Q3",AX51&gt;$BE$2,"Q2",AX51&gt;200,"Q1")</f>
        <v>#NAME?</v>
      </c>
      <c r="BA51" s="2" t="s">
        <v>734</v>
      </c>
      <c r="BB51" s="2" t="e" cm="1">
        <f t="array" aca="1" ref="BB51" ca="1">_xlfn.IFS(AX51&gt;$BI$10,"Q10",AX51&gt;$BI$9,"Q9",AX51&gt;$BI$8,"Q8",AX51&gt;$BI$7,"Q7",AX51&gt;$BI$6,"Q6",AX51&gt;$BI$5,"Q5",AX51&gt;$BI$4,"Q4",AX51&gt;$BI$3,"Q3",AX51&gt;$BI$2,"Q2",AX51&gt;200,"Q1")</f>
        <v>#NAME?</v>
      </c>
      <c r="BC51" s="2" t="s">
        <v>771</v>
      </c>
    </row>
    <row r="52" spans="1:55" x14ac:dyDescent="0.35">
      <c r="A52" s="2" t="s">
        <v>713</v>
      </c>
      <c r="B52" s="2" t="s">
        <v>255</v>
      </c>
      <c r="C52" s="2" t="s">
        <v>322</v>
      </c>
      <c r="D52" s="2" t="s">
        <v>284</v>
      </c>
      <c r="E52" s="2" t="s">
        <v>79</v>
      </c>
      <c r="F52" s="2" t="s">
        <v>34</v>
      </c>
      <c r="G52" s="2" t="s">
        <v>786</v>
      </c>
      <c r="H52" s="2">
        <v>0.37019999999999997</v>
      </c>
      <c r="I52" s="2">
        <v>27771</v>
      </c>
      <c r="J52" s="2" t="s">
        <v>35</v>
      </c>
      <c r="K52" s="2" t="s">
        <v>35</v>
      </c>
      <c r="L52" s="2" t="s">
        <v>35</v>
      </c>
      <c r="M52" s="2" t="s">
        <v>700</v>
      </c>
      <c r="N52" s="2" t="s">
        <v>35</v>
      </c>
      <c r="O52" s="2" t="s">
        <v>35</v>
      </c>
      <c r="P52" s="2" t="s">
        <v>671</v>
      </c>
      <c r="Q52" s="2" t="s">
        <v>35</v>
      </c>
      <c r="R52" s="2" t="s">
        <v>671</v>
      </c>
      <c r="S52" s="17" t="s">
        <v>718</v>
      </c>
      <c r="T52" s="2">
        <v>1980</v>
      </c>
      <c r="U52" s="2" t="s">
        <v>323</v>
      </c>
      <c r="V52" s="2" t="s">
        <v>699</v>
      </c>
      <c r="W52" s="2" t="s">
        <v>287</v>
      </c>
      <c r="X52" s="2" t="s">
        <v>675</v>
      </c>
      <c r="Y52" s="2" t="s">
        <v>674</v>
      </c>
      <c r="Z52" s="2" t="s">
        <v>134</v>
      </c>
      <c r="AA52" s="2" t="s">
        <v>236</v>
      </c>
      <c r="AB52" s="2" t="s">
        <v>695</v>
      </c>
      <c r="AC52" s="2" t="s">
        <v>695</v>
      </c>
      <c r="AE52" s="2" t="s">
        <v>35</v>
      </c>
      <c r="AF52" s="2" t="s">
        <v>700</v>
      </c>
      <c r="AG52" s="2" t="s">
        <v>145</v>
      </c>
      <c r="AH52" s="2" t="s">
        <v>35</v>
      </c>
      <c r="AI52" s="2" t="s">
        <v>35</v>
      </c>
      <c r="AJ52" s="2" t="s">
        <v>39</v>
      </c>
      <c r="AK52" s="2" t="s">
        <v>39</v>
      </c>
      <c r="AL52" s="2" t="s">
        <v>64</v>
      </c>
      <c r="AM52" s="2" t="s">
        <v>324</v>
      </c>
      <c r="AN52" s="2" t="s">
        <v>677</v>
      </c>
      <c r="AO52" s="2" t="s">
        <v>325</v>
      </c>
      <c r="AP52" s="2" t="s">
        <v>679</v>
      </c>
      <c r="AQ52" s="2" t="s">
        <v>325</v>
      </c>
      <c r="AR52" s="2" t="s">
        <v>42</v>
      </c>
      <c r="AS52" s="2" t="s">
        <v>42</v>
      </c>
      <c r="AT52" s="2" t="s">
        <v>35</v>
      </c>
      <c r="AU52" s="2" t="s">
        <v>700</v>
      </c>
      <c r="AV52" s="2" t="s">
        <v>35</v>
      </c>
      <c r="AW52" s="2" t="s">
        <v>35</v>
      </c>
      <c r="AX52" s="2">
        <v>381499</v>
      </c>
      <c r="AY52" s="2" t="s">
        <v>35</v>
      </c>
      <c r="AZ52" s="2" t="e" cm="1">
        <f t="array" aca="1" ref="AZ52" ca="1">_xlfn.IFS(AX52&gt;$BE$5,"Q5",AX52&gt;$BE$4,"Q4",AX52&gt;$BE$3,"Q3",AX52&gt;$BE$2,"Q2",AX52&gt;200,"Q1")</f>
        <v>#NAME?</v>
      </c>
      <c r="BA52" s="2" t="s">
        <v>736</v>
      </c>
      <c r="BB52" s="2" t="e" cm="1">
        <f t="array" aca="1" ref="BB52" ca="1">_xlfn.IFS(AX52&gt;$BI$10,"Q10",AX52&gt;$BI$9,"Q9",AX52&gt;$BI$8,"Q8",AX52&gt;$BI$7,"Q7",AX52&gt;$BI$6,"Q6",AX52&gt;$BI$5,"Q5",AX52&gt;$BI$4,"Q4",AX52&gt;$BI$3,"Q3",AX52&gt;$BI$2,"Q2",AX52&gt;200,"Q1")</f>
        <v>#NAME?</v>
      </c>
      <c r="BC52" s="2" t="s">
        <v>774</v>
      </c>
    </row>
    <row r="53" spans="1:55" x14ac:dyDescent="0.35">
      <c r="A53" s="2" t="s">
        <v>713</v>
      </c>
      <c r="B53" s="2" t="s">
        <v>326</v>
      </c>
      <c r="C53" s="2" t="s">
        <v>327</v>
      </c>
      <c r="D53" s="2" t="s">
        <v>284</v>
      </c>
      <c r="E53" s="2" t="s">
        <v>79</v>
      </c>
      <c r="F53" s="2" t="s">
        <v>34</v>
      </c>
      <c r="G53" s="2" t="s">
        <v>786</v>
      </c>
      <c r="H53" s="2">
        <v>0.37019999999999997</v>
      </c>
      <c r="I53" s="2">
        <v>49922</v>
      </c>
      <c r="J53" s="2" t="s">
        <v>35</v>
      </c>
      <c r="K53" s="2" t="s">
        <v>35</v>
      </c>
      <c r="L53" s="2" t="s">
        <v>35</v>
      </c>
      <c r="M53" s="2" t="s">
        <v>700</v>
      </c>
      <c r="N53" s="2" t="s">
        <v>35</v>
      </c>
      <c r="O53" s="2" t="s">
        <v>35</v>
      </c>
      <c r="P53" s="2" t="s">
        <v>35</v>
      </c>
      <c r="Q53" s="2" t="s">
        <v>35</v>
      </c>
      <c r="R53" s="2" t="s">
        <v>700</v>
      </c>
      <c r="S53" s="17" t="s">
        <v>703</v>
      </c>
      <c r="T53" s="2">
        <v>1979</v>
      </c>
      <c r="U53" s="2" t="s">
        <v>89</v>
      </c>
      <c r="V53" s="2" t="s">
        <v>698</v>
      </c>
      <c r="W53" s="2" t="s">
        <v>287</v>
      </c>
      <c r="X53" s="2" t="s">
        <v>676</v>
      </c>
      <c r="Y53" s="2" t="s">
        <v>674</v>
      </c>
      <c r="Z53" s="2" t="s">
        <v>37</v>
      </c>
      <c r="AA53" s="2" t="s">
        <v>328</v>
      </c>
      <c r="AB53" s="2" t="s">
        <v>438</v>
      </c>
      <c r="AC53" s="2" t="s">
        <v>438</v>
      </c>
      <c r="AE53" s="2" t="s">
        <v>35</v>
      </c>
      <c r="AF53" s="2" t="s">
        <v>700</v>
      </c>
      <c r="AG53" s="2" t="s">
        <v>35</v>
      </c>
      <c r="AH53" s="2" t="s">
        <v>35</v>
      </c>
      <c r="AI53" s="2" t="s">
        <v>35</v>
      </c>
      <c r="AJ53" s="2" t="s">
        <v>277</v>
      </c>
      <c r="AK53" s="2" t="s">
        <v>55</v>
      </c>
      <c r="AL53" s="2" t="s">
        <v>40</v>
      </c>
      <c r="AM53" s="2" t="s">
        <v>329</v>
      </c>
      <c r="AN53" s="2" t="s">
        <v>677</v>
      </c>
      <c r="AO53" s="2" t="s">
        <v>330</v>
      </c>
      <c r="AP53" s="2" t="s">
        <v>683</v>
      </c>
      <c r="AQ53" s="2" t="s">
        <v>683</v>
      </c>
      <c r="AR53" s="2" t="s">
        <v>332</v>
      </c>
      <c r="AS53" s="2" t="s">
        <v>687</v>
      </c>
      <c r="AT53" s="2" t="s">
        <v>331</v>
      </c>
      <c r="AU53" s="2" t="s">
        <v>679</v>
      </c>
      <c r="AV53" s="2" t="s">
        <v>35</v>
      </c>
      <c r="AW53" s="2" t="s">
        <v>35</v>
      </c>
      <c r="AX53" s="2">
        <v>316176</v>
      </c>
      <c r="AY53" s="2" t="s">
        <v>35</v>
      </c>
      <c r="AZ53" s="2" t="e" cm="1">
        <f t="array" aca="1" ref="AZ53" ca="1">_xlfn.IFS(AX53&gt;$BE$5,"Q5",AX53&gt;$BE$4,"Q4",AX53&gt;$BE$3,"Q3",AX53&gt;$BE$2,"Q2",AX53&gt;200,"Q1")</f>
        <v>#NAME?</v>
      </c>
      <c r="BA53" s="2" t="s">
        <v>735</v>
      </c>
      <c r="BB53" s="2" t="e" cm="1">
        <f t="array" aca="1" ref="BB53" ca="1">_xlfn.IFS(AX53&gt;$BI$10,"Q10",AX53&gt;$BI$9,"Q9",AX53&gt;$BI$8,"Q8",AX53&gt;$BI$7,"Q7",AX53&gt;$BI$6,"Q6",AX53&gt;$BI$5,"Q5",AX53&gt;$BI$4,"Q4",AX53&gt;$BI$3,"Q3",AX53&gt;$BI$2,"Q2",AX53&gt;200,"Q1")</f>
        <v>#NAME?</v>
      </c>
      <c r="BC53" s="2" t="s">
        <v>773</v>
      </c>
    </row>
    <row r="54" spans="1:55" x14ac:dyDescent="0.35">
      <c r="A54" s="2" t="s">
        <v>713</v>
      </c>
      <c r="B54" s="2" t="s">
        <v>333</v>
      </c>
      <c r="C54" s="2" t="s">
        <v>334</v>
      </c>
      <c r="D54" s="2" t="s">
        <v>284</v>
      </c>
      <c r="E54" s="2" t="s">
        <v>79</v>
      </c>
      <c r="F54" s="2" t="s">
        <v>115</v>
      </c>
      <c r="G54" s="2" t="s">
        <v>789</v>
      </c>
      <c r="H54" s="2">
        <v>0.24873000000000001</v>
      </c>
      <c r="I54" s="2">
        <v>30389</v>
      </c>
      <c r="J54" s="2" t="s">
        <v>36</v>
      </c>
      <c r="K54" s="2" t="s">
        <v>35</v>
      </c>
      <c r="L54" s="2" t="s">
        <v>35</v>
      </c>
      <c r="M54" s="2" t="s">
        <v>700</v>
      </c>
      <c r="N54" s="2" t="s">
        <v>35</v>
      </c>
      <c r="O54" s="2" t="s">
        <v>35</v>
      </c>
      <c r="P54" s="2" t="s">
        <v>35</v>
      </c>
      <c r="Q54" s="2" t="s">
        <v>35</v>
      </c>
      <c r="R54" s="2" t="s">
        <v>700</v>
      </c>
      <c r="S54" s="17" t="s">
        <v>702</v>
      </c>
      <c r="T54" s="2">
        <v>1971</v>
      </c>
      <c r="U54" s="2" t="s">
        <v>193</v>
      </c>
      <c r="V54" s="2" t="s">
        <v>699</v>
      </c>
      <c r="W54" s="2" t="s">
        <v>275</v>
      </c>
      <c r="X54" s="2" t="s">
        <v>676</v>
      </c>
      <c r="Y54" s="2" t="s">
        <v>674</v>
      </c>
      <c r="Z54" s="2" t="s">
        <v>172</v>
      </c>
      <c r="AA54" s="2" t="s">
        <v>335</v>
      </c>
      <c r="AB54" s="2" t="s">
        <v>709</v>
      </c>
      <c r="AC54" s="2" t="s">
        <v>709</v>
      </c>
      <c r="AD54" s="2" t="s">
        <v>744</v>
      </c>
      <c r="AE54" s="2" t="s">
        <v>35</v>
      </c>
      <c r="AF54" s="2" t="s">
        <v>700</v>
      </c>
      <c r="AG54" s="2" t="s">
        <v>35</v>
      </c>
      <c r="AH54" s="2" t="s">
        <v>336</v>
      </c>
      <c r="AI54" s="2" t="s">
        <v>723</v>
      </c>
      <c r="AJ54" s="2" t="s">
        <v>294</v>
      </c>
      <c r="AK54" s="2" t="s">
        <v>715</v>
      </c>
      <c r="AL54" s="2" t="s">
        <v>40</v>
      </c>
      <c r="AM54" s="2" t="s">
        <v>193</v>
      </c>
      <c r="AN54" s="2" t="s">
        <v>677</v>
      </c>
      <c r="AO54" s="2" t="s">
        <v>35</v>
      </c>
      <c r="AP54" s="2" t="s">
        <v>35</v>
      </c>
      <c r="AQ54" s="2" t="s">
        <v>35</v>
      </c>
      <c r="AR54" s="2" t="s">
        <v>337</v>
      </c>
      <c r="AS54" s="2" t="s">
        <v>688</v>
      </c>
      <c r="AT54" s="2" t="s">
        <v>35</v>
      </c>
      <c r="AU54" s="2" t="s">
        <v>700</v>
      </c>
      <c r="AV54" s="2" t="s">
        <v>35</v>
      </c>
      <c r="AW54" s="2" t="s">
        <v>35</v>
      </c>
      <c r="AX54" s="2">
        <v>33000</v>
      </c>
      <c r="AY54" s="2" t="s">
        <v>35</v>
      </c>
      <c r="AZ54" s="2" t="e" cm="1">
        <f t="array" aca="1" ref="AZ54" ca="1">_xlfn.IFS(AX54&gt;$BE$5,"Q5",AX54&gt;$BE$4,"Q4",AX54&gt;$BE$3,"Q3",AX54&gt;$BE$2,"Q2",AX54&gt;200,"Q1")</f>
        <v>#NAME?</v>
      </c>
      <c r="BA54" s="2" t="s">
        <v>732</v>
      </c>
      <c r="BB54" s="2" t="e" cm="1">
        <f t="array" aca="1" ref="BB54" ca="1">_xlfn.IFS(AX54&gt;$BI$10,"Q10",AX54&gt;$BI$9,"Q9",AX54&gt;$BI$8,"Q8",AX54&gt;$BI$7,"Q7",AX54&gt;$BI$6,"Q6",AX54&gt;$BI$5,"Q5",AX54&gt;$BI$4,"Q4",AX54&gt;$BI$3,"Q3",AX54&gt;$BI$2,"Q2",AX54&gt;200,"Q1")</f>
        <v>#NAME?</v>
      </c>
      <c r="BC54" s="2" t="s">
        <v>733</v>
      </c>
    </row>
    <row r="55" spans="1:55" x14ac:dyDescent="0.35">
      <c r="A55" s="2" t="s">
        <v>713</v>
      </c>
      <c r="B55" s="2" t="s">
        <v>338</v>
      </c>
      <c r="C55" s="2" t="s">
        <v>339</v>
      </c>
      <c r="D55" s="2" t="s">
        <v>485</v>
      </c>
      <c r="E55" s="2" t="s">
        <v>79</v>
      </c>
      <c r="F55" s="2" t="s">
        <v>34</v>
      </c>
      <c r="G55" s="2" t="s">
        <v>786</v>
      </c>
      <c r="H55" s="2">
        <v>0.37019999999999997</v>
      </c>
      <c r="I55" s="2">
        <v>139912</v>
      </c>
      <c r="J55" s="2" t="s">
        <v>35</v>
      </c>
      <c r="K55" s="2" t="s">
        <v>35</v>
      </c>
      <c r="L55" s="2" t="s">
        <v>35</v>
      </c>
      <c r="M55" s="2" t="s">
        <v>700</v>
      </c>
      <c r="N55" s="2" t="s">
        <v>35</v>
      </c>
      <c r="O55" s="2" t="s">
        <v>35</v>
      </c>
      <c r="P55" s="2" t="s">
        <v>35</v>
      </c>
      <c r="Q55" s="2" t="s">
        <v>35</v>
      </c>
      <c r="R55" s="2" t="s">
        <v>700</v>
      </c>
      <c r="S55" s="17" t="s">
        <v>703</v>
      </c>
      <c r="T55" s="2">
        <v>1978</v>
      </c>
      <c r="U55" s="2" t="s">
        <v>144</v>
      </c>
      <c r="V55" s="2" t="s">
        <v>698</v>
      </c>
      <c r="W55" s="2" t="s">
        <v>340</v>
      </c>
      <c r="X55" s="2" t="s">
        <v>676</v>
      </c>
      <c r="Y55" s="2" t="s">
        <v>674</v>
      </c>
      <c r="Z55" s="2" t="s">
        <v>35</v>
      </c>
      <c r="AA55" s="2" t="s">
        <v>35</v>
      </c>
      <c r="AB55" s="2" t="s">
        <v>35</v>
      </c>
      <c r="AC55" s="2" t="s">
        <v>35</v>
      </c>
      <c r="AE55" s="2" t="s">
        <v>749</v>
      </c>
      <c r="AF55" s="2" t="s">
        <v>766</v>
      </c>
      <c r="AG55" s="2" t="s">
        <v>35</v>
      </c>
      <c r="AH55" s="2" t="s">
        <v>35</v>
      </c>
      <c r="AI55" s="2" t="s">
        <v>35</v>
      </c>
      <c r="AJ55" s="2" t="s">
        <v>277</v>
      </c>
      <c r="AK55" s="2" t="s">
        <v>55</v>
      </c>
      <c r="AL55" s="2" t="s">
        <v>64</v>
      </c>
      <c r="AM55" s="2" t="s">
        <v>144</v>
      </c>
      <c r="AN55" s="2" t="s">
        <v>677</v>
      </c>
      <c r="AO55" s="2" t="s">
        <v>341</v>
      </c>
      <c r="AP55" s="2" t="s">
        <v>680</v>
      </c>
      <c r="AQ55" s="2" t="s">
        <v>680</v>
      </c>
      <c r="AR55" s="2" t="s">
        <v>42</v>
      </c>
      <c r="AS55" s="2" t="s">
        <v>42</v>
      </c>
      <c r="AT55" s="2" t="s">
        <v>342</v>
      </c>
      <c r="AU55" s="2" t="s">
        <v>679</v>
      </c>
      <c r="AV55" s="2" t="s">
        <v>35</v>
      </c>
      <c r="AW55" s="2" t="s">
        <v>35</v>
      </c>
      <c r="AX55" s="2">
        <v>111886</v>
      </c>
      <c r="AY55" s="2" t="s">
        <v>35</v>
      </c>
      <c r="AZ55" s="2" t="e" cm="1">
        <f t="array" aca="1" ref="AZ55" ca="1">_xlfn.IFS(AX55&gt;$BE$5,"Q5",AX55&gt;$BE$4,"Q4",AX55&gt;$BE$3,"Q3",AX55&gt;$BE$2,"Q2",AX55&gt;200,"Q1")</f>
        <v>#NAME?</v>
      </c>
      <c r="BA55" s="2" t="s">
        <v>734</v>
      </c>
      <c r="BB55" s="2" t="e" cm="1">
        <f t="array" aca="1" ref="BB55" ca="1">_xlfn.IFS(AX55&gt;$BI$10,"Q10",AX55&gt;$BI$9,"Q9",AX55&gt;$BI$8,"Q8",AX55&gt;$BI$7,"Q7",AX55&gt;$BI$6,"Q6",AX55&gt;$BI$5,"Q5",AX55&gt;$BI$4,"Q4",AX55&gt;$BI$3,"Q3",AX55&gt;$BI$2,"Q2",AX55&gt;200,"Q1")</f>
        <v>#NAME?</v>
      </c>
      <c r="BC55" s="2" t="s">
        <v>736</v>
      </c>
    </row>
    <row r="56" spans="1:55" x14ac:dyDescent="0.35">
      <c r="A56" s="2" t="s">
        <v>713</v>
      </c>
      <c r="B56" s="2" t="s">
        <v>343</v>
      </c>
      <c r="C56" s="2" t="s">
        <v>344</v>
      </c>
      <c r="D56" s="2" t="s">
        <v>284</v>
      </c>
      <c r="E56" s="2" t="s">
        <v>79</v>
      </c>
      <c r="F56" s="2" t="s">
        <v>115</v>
      </c>
      <c r="G56" s="2" t="s">
        <v>789</v>
      </c>
      <c r="H56" s="2">
        <v>0.24873000000000001</v>
      </c>
      <c r="I56" s="2">
        <v>80944</v>
      </c>
      <c r="J56" s="2" t="s">
        <v>35</v>
      </c>
      <c r="K56" s="2" t="s">
        <v>35</v>
      </c>
      <c r="L56" s="2" t="s">
        <v>35</v>
      </c>
      <c r="M56" s="2" t="s">
        <v>700</v>
      </c>
      <c r="N56" s="2" t="s">
        <v>35</v>
      </c>
      <c r="O56" s="2" t="s">
        <v>35</v>
      </c>
      <c r="P56" s="2" t="s">
        <v>35</v>
      </c>
      <c r="Q56" s="2" t="s">
        <v>35</v>
      </c>
      <c r="R56" s="2" t="s">
        <v>700</v>
      </c>
      <c r="S56" s="17" t="s">
        <v>702</v>
      </c>
      <c r="T56" s="2">
        <v>1974</v>
      </c>
      <c r="U56" s="2" t="s">
        <v>345</v>
      </c>
      <c r="V56" s="2" t="s">
        <v>719</v>
      </c>
      <c r="W56" s="2" t="s">
        <v>477</v>
      </c>
      <c r="X56" s="2" t="s">
        <v>676</v>
      </c>
      <c r="Y56" s="2" t="s">
        <v>674</v>
      </c>
      <c r="Z56" s="2" t="s">
        <v>134</v>
      </c>
      <c r="AA56" s="2" t="s">
        <v>236</v>
      </c>
      <c r="AB56" s="2" t="s">
        <v>695</v>
      </c>
      <c r="AC56" s="2" t="s">
        <v>695</v>
      </c>
      <c r="AE56" s="2" t="s">
        <v>35</v>
      </c>
      <c r="AF56" s="2" t="s">
        <v>700</v>
      </c>
      <c r="AG56" s="2" t="s">
        <v>145</v>
      </c>
      <c r="AH56" s="2" t="s">
        <v>346</v>
      </c>
      <c r="AI56" s="2" t="s">
        <v>35</v>
      </c>
      <c r="AJ56" s="2" t="s">
        <v>277</v>
      </c>
      <c r="AK56" s="2" t="s">
        <v>55</v>
      </c>
      <c r="AL56" s="2" t="s">
        <v>40</v>
      </c>
      <c r="AM56" s="2" t="s">
        <v>234</v>
      </c>
      <c r="AN56" s="2" t="s">
        <v>677</v>
      </c>
      <c r="AO56" s="2" t="s">
        <v>347</v>
      </c>
      <c r="AP56" s="2" t="s">
        <v>683</v>
      </c>
      <c r="AQ56" s="2" t="s">
        <v>782</v>
      </c>
      <c r="AR56" s="2" t="s">
        <v>42</v>
      </c>
      <c r="AS56" s="2" t="s">
        <v>42</v>
      </c>
      <c r="AT56" s="2" t="s">
        <v>348</v>
      </c>
      <c r="AU56" s="2" t="s">
        <v>682</v>
      </c>
      <c r="AV56" s="2" t="s">
        <v>298</v>
      </c>
      <c r="AW56" s="2" t="s">
        <v>693</v>
      </c>
      <c r="AX56" s="2">
        <v>256425</v>
      </c>
      <c r="AY56" s="2" t="s">
        <v>35</v>
      </c>
      <c r="AZ56" s="2" t="e" cm="1">
        <f t="array" aca="1" ref="AZ56" ca="1">_xlfn.IFS(AX56&gt;$BE$5,"Q5",AX56&gt;$BE$4,"Q4",AX56&gt;$BE$3,"Q3",AX56&gt;$BE$2,"Q2",AX56&gt;200,"Q1")</f>
        <v>#NAME?</v>
      </c>
      <c r="BA56" s="2" t="s">
        <v>735</v>
      </c>
      <c r="BB56" s="2" t="e" cm="1">
        <f t="array" aca="1" ref="BB56" ca="1">_xlfn.IFS(AX56&gt;$BI$10,"Q10",AX56&gt;$BI$9,"Q9",AX56&gt;$BI$8,"Q8",AX56&gt;$BI$7,"Q7",AX56&gt;$BI$6,"Q6",AX56&gt;$BI$5,"Q5",AX56&gt;$BI$4,"Q4",AX56&gt;$BI$3,"Q3",AX56&gt;$BI$2,"Q2",AX56&gt;200,"Q1")</f>
        <v>#NAME?</v>
      </c>
      <c r="BC56" s="2" t="s">
        <v>772</v>
      </c>
    </row>
    <row r="57" spans="1:55" x14ac:dyDescent="0.35">
      <c r="A57" s="2" t="s">
        <v>713</v>
      </c>
      <c r="B57" s="2" t="s">
        <v>349</v>
      </c>
      <c r="C57" s="2" t="s">
        <v>350</v>
      </c>
      <c r="D57" s="2" t="s">
        <v>485</v>
      </c>
      <c r="E57" s="2" t="s">
        <v>351</v>
      </c>
      <c r="F57" s="2" t="s">
        <v>34</v>
      </c>
      <c r="G57" s="2" t="s">
        <v>786</v>
      </c>
      <c r="H57" s="2">
        <v>0.39784999999999998</v>
      </c>
      <c r="I57" s="2">
        <v>10499</v>
      </c>
      <c r="J57" s="2" t="s">
        <v>35</v>
      </c>
      <c r="K57" s="2" t="s">
        <v>35</v>
      </c>
      <c r="L57" s="2" t="s">
        <v>35</v>
      </c>
      <c r="M57" s="2" t="s">
        <v>700</v>
      </c>
      <c r="N57" s="2" t="s">
        <v>35</v>
      </c>
      <c r="O57" s="2" t="s">
        <v>35</v>
      </c>
      <c r="P57" s="2" t="s">
        <v>35</v>
      </c>
      <c r="Q57" s="2" t="s">
        <v>35</v>
      </c>
      <c r="R57" s="2" t="s">
        <v>700</v>
      </c>
      <c r="S57" s="17" t="s">
        <v>703</v>
      </c>
      <c r="T57" s="2">
        <v>1975</v>
      </c>
      <c r="U57" s="2" t="s">
        <v>352</v>
      </c>
      <c r="V57" s="2" t="s">
        <v>699</v>
      </c>
      <c r="W57" s="2" t="s">
        <v>351</v>
      </c>
      <c r="X57" s="2" t="s">
        <v>676</v>
      </c>
      <c r="Y57" s="2" t="s">
        <v>674</v>
      </c>
      <c r="Z57" s="2" t="s">
        <v>37</v>
      </c>
      <c r="AA57" s="2" t="s">
        <v>567</v>
      </c>
      <c r="AB57" s="2" t="s">
        <v>567</v>
      </c>
      <c r="AC57" s="2" t="s">
        <v>567</v>
      </c>
      <c r="AE57" s="2" t="s">
        <v>35</v>
      </c>
      <c r="AF57" s="2" t="s">
        <v>700</v>
      </c>
      <c r="AG57" s="2" t="s">
        <v>35</v>
      </c>
      <c r="AH57" s="2" t="s">
        <v>403</v>
      </c>
      <c r="AI57" s="2" t="s">
        <v>403</v>
      </c>
      <c r="AJ57" s="2" t="s">
        <v>39</v>
      </c>
      <c r="AK57" s="2" t="s">
        <v>39</v>
      </c>
      <c r="AL57" s="2" t="s">
        <v>64</v>
      </c>
      <c r="AM57" s="2" t="s">
        <v>351</v>
      </c>
      <c r="AN57" s="2" t="s">
        <v>678</v>
      </c>
      <c r="AO57" s="2" t="s">
        <v>353</v>
      </c>
      <c r="AP57" s="2" t="s">
        <v>680</v>
      </c>
      <c r="AQ57" s="2" t="s">
        <v>680</v>
      </c>
      <c r="AR57" s="2" t="s">
        <v>42</v>
      </c>
      <c r="AS57" s="2" t="s">
        <v>42</v>
      </c>
      <c r="AT57" s="2" t="s">
        <v>35</v>
      </c>
      <c r="AU57" s="2" t="s">
        <v>700</v>
      </c>
      <c r="AV57" s="2" t="s">
        <v>354</v>
      </c>
      <c r="AW57" s="2" t="s">
        <v>354</v>
      </c>
      <c r="AX57" s="2">
        <v>84000</v>
      </c>
      <c r="AY57" s="2" t="s">
        <v>35</v>
      </c>
      <c r="AZ57" s="2" t="e" cm="1">
        <f t="array" aca="1" ref="AZ57" ca="1">_xlfn.IFS(AX57&gt;$BE$5,"Q5",AX57&gt;$BE$4,"Q4",AX57&gt;$BE$3,"Q3",AX57&gt;$BE$2,"Q2",AX57&gt;200,"Q1")</f>
        <v>#NAME?</v>
      </c>
      <c r="BA57" s="2" t="s">
        <v>733</v>
      </c>
      <c r="BB57" s="2" t="e" cm="1">
        <f t="array" aca="1" ref="BB57" ca="1">_xlfn.IFS(AX57&gt;$BI$10,"Q10",AX57&gt;$BI$9,"Q9",AX57&gt;$BI$8,"Q8",AX57&gt;$BI$7,"Q7",AX57&gt;$BI$6,"Q6",AX57&gt;$BI$5,"Q5",AX57&gt;$BI$4,"Q4",AX57&gt;$BI$3,"Q3",AX57&gt;$BI$2,"Q2",AX57&gt;200,"Q1")</f>
        <v>#NAME?</v>
      </c>
      <c r="BC57" s="2" t="s">
        <v>735</v>
      </c>
    </row>
    <row r="58" spans="1:55" x14ac:dyDescent="0.35">
      <c r="A58" s="2" t="s">
        <v>713</v>
      </c>
      <c r="B58" s="2" t="s">
        <v>355</v>
      </c>
      <c r="C58" s="2" t="s">
        <v>356</v>
      </c>
      <c r="D58" s="2" t="s">
        <v>284</v>
      </c>
      <c r="E58" s="2" t="s">
        <v>351</v>
      </c>
      <c r="F58" s="2" t="s">
        <v>34</v>
      </c>
      <c r="G58" s="2" t="s">
        <v>786</v>
      </c>
      <c r="H58" s="2">
        <v>0.39784999999999998</v>
      </c>
      <c r="I58" s="2">
        <v>15784</v>
      </c>
      <c r="J58" s="2" t="s">
        <v>36</v>
      </c>
      <c r="K58" s="2" t="s">
        <v>35</v>
      </c>
      <c r="L58" s="2" t="s">
        <v>35</v>
      </c>
      <c r="M58" s="2" t="s">
        <v>700</v>
      </c>
      <c r="N58" s="2" t="s">
        <v>671</v>
      </c>
      <c r="O58" s="2" t="s">
        <v>35</v>
      </c>
      <c r="P58" s="2" t="s">
        <v>670</v>
      </c>
      <c r="Q58" s="2" t="s">
        <v>35</v>
      </c>
      <c r="R58" s="2" t="s">
        <v>670</v>
      </c>
      <c r="S58" s="17" t="s">
        <v>707</v>
      </c>
      <c r="T58" s="2">
        <v>1962</v>
      </c>
      <c r="U58" s="2" t="s">
        <v>351</v>
      </c>
      <c r="V58" s="2" t="s">
        <v>697</v>
      </c>
      <c r="W58" s="2" t="s">
        <v>351</v>
      </c>
      <c r="X58" s="2" t="s">
        <v>675</v>
      </c>
      <c r="Y58" s="2" t="s">
        <v>674</v>
      </c>
      <c r="Z58" s="2" t="s">
        <v>37</v>
      </c>
      <c r="AA58" s="2" t="s">
        <v>357</v>
      </c>
      <c r="AB58" s="2" t="s">
        <v>357</v>
      </c>
      <c r="AC58" s="2" t="s">
        <v>357</v>
      </c>
      <c r="AE58" s="2" t="s">
        <v>750</v>
      </c>
      <c r="AF58" s="2" t="s">
        <v>766</v>
      </c>
      <c r="AG58" s="2" t="s">
        <v>35</v>
      </c>
      <c r="AH58" s="2" t="s">
        <v>358</v>
      </c>
      <c r="AI58" s="2" t="s">
        <v>725</v>
      </c>
      <c r="AJ58" s="2" t="s">
        <v>39</v>
      </c>
      <c r="AK58" s="2" t="s">
        <v>39</v>
      </c>
      <c r="AL58" s="2" t="s">
        <v>64</v>
      </c>
      <c r="AM58" s="2" t="s">
        <v>79</v>
      </c>
      <c r="AN58" s="2" t="s">
        <v>678</v>
      </c>
      <c r="AO58" s="2" t="s">
        <v>353</v>
      </c>
      <c r="AP58" s="2" t="s">
        <v>680</v>
      </c>
      <c r="AQ58" s="2" t="s">
        <v>680</v>
      </c>
      <c r="AR58" s="2" t="s">
        <v>337</v>
      </c>
      <c r="AS58" s="2" t="s">
        <v>688</v>
      </c>
      <c r="AT58" s="2" t="s">
        <v>35</v>
      </c>
      <c r="AU58" s="2" t="s">
        <v>700</v>
      </c>
      <c r="AV58" s="2" t="s">
        <v>35</v>
      </c>
      <c r="AW58" s="2" t="s">
        <v>35</v>
      </c>
      <c r="AX58" s="2">
        <v>60000</v>
      </c>
      <c r="AZ58" s="2" t="e" cm="1">
        <f t="array" aca="1" ref="AZ58" ca="1">_xlfn.IFS(AX58&gt;$BE$5,"Q5",AX58&gt;$BE$4,"Q4",AX58&gt;$BE$3,"Q3",AX58&gt;$BE$2,"Q2",AX58&gt;200,"Q1")</f>
        <v>#NAME?</v>
      </c>
      <c r="BA58" s="2" t="s">
        <v>733</v>
      </c>
      <c r="BB58" s="2" t="e" cm="1">
        <f t="array" aca="1" ref="BB58" ca="1">_xlfn.IFS(AX58&gt;$BI$10,"Q10",AX58&gt;$BI$9,"Q9",AX58&gt;$BI$8,"Q8",AX58&gt;$BI$7,"Q7",AX58&gt;$BI$6,"Q6",AX58&gt;$BI$5,"Q5",AX58&gt;$BI$4,"Q4",AX58&gt;$BI$3,"Q3",AX58&gt;$BI$2,"Q2",AX58&gt;200,"Q1")</f>
        <v>#NAME?</v>
      </c>
      <c r="BC58" s="2" t="s">
        <v>734</v>
      </c>
    </row>
    <row r="59" spans="1:55" x14ac:dyDescent="0.35">
      <c r="A59" s="2" t="s">
        <v>713</v>
      </c>
      <c r="B59" s="2" t="s">
        <v>359</v>
      </c>
      <c r="C59" s="2" t="s">
        <v>360</v>
      </c>
      <c r="D59" s="2" t="s">
        <v>485</v>
      </c>
      <c r="E59" s="2" t="s">
        <v>351</v>
      </c>
      <c r="F59" s="2" t="s">
        <v>34</v>
      </c>
      <c r="G59" s="2" t="s">
        <v>786</v>
      </c>
      <c r="H59" s="2">
        <v>0.39784999999999998</v>
      </c>
      <c r="I59" s="2">
        <v>26543</v>
      </c>
      <c r="J59" s="2" t="s">
        <v>36</v>
      </c>
      <c r="K59" s="2" t="s">
        <v>35</v>
      </c>
      <c r="L59" s="2" t="s">
        <v>670</v>
      </c>
      <c r="M59" s="2" t="s">
        <v>670</v>
      </c>
      <c r="N59" s="2" t="s">
        <v>671</v>
      </c>
      <c r="O59" s="2" t="s">
        <v>35</v>
      </c>
      <c r="P59" s="2" t="s">
        <v>35</v>
      </c>
      <c r="Q59" s="2" t="s">
        <v>35</v>
      </c>
      <c r="R59" s="2" t="s">
        <v>671</v>
      </c>
      <c r="S59" s="17" t="s">
        <v>702</v>
      </c>
      <c r="T59" s="2">
        <v>1971</v>
      </c>
      <c r="U59" s="2" t="s">
        <v>351</v>
      </c>
      <c r="V59" s="2" t="s">
        <v>697</v>
      </c>
      <c r="W59" s="2" t="s">
        <v>351</v>
      </c>
      <c r="X59" s="2" t="s">
        <v>675</v>
      </c>
      <c r="Y59" s="2" t="s">
        <v>674</v>
      </c>
      <c r="Z59" s="2" t="s">
        <v>37</v>
      </c>
      <c r="AA59" s="2" t="s">
        <v>357</v>
      </c>
      <c r="AB59" s="2" t="s">
        <v>357</v>
      </c>
      <c r="AC59" s="2" t="s">
        <v>357</v>
      </c>
      <c r="AE59" s="2" t="s">
        <v>35</v>
      </c>
      <c r="AF59" s="2" t="s">
        <v>700</v>
      </c>
      <c r="AG59" s="2" t="s">
        <v>35</v>
      </c>
      <c r="AH59" s="2" t="s">
        <v>361</v>
      </c>
      <c r="AI59" s="2" t="s">
        <v>725</v>
      </c>
      <c r="AJ59" s="2" t="s">
        <v>137</v>
      </c>
      <c r="AK59" s="2" t="s">
        <v>137</v>
      </c>
      <c r="AL59" s="2" t="s">
        <v>64</v>
      </c>
      <c r="AM59" s="2" t="s">
        <v>79</v>
      </c>
      <c r="AN59" s="2" t="s">
        <v>678</v>
      </c>
      <c r="AO59" s="2" t="s">
        <v>362</v>
      </c>
      <c r="AP59" s="2" t="s">
        <v>679</v>
      </c>
      <c r="AQ59" s="2" t="s">
        <v>679</v>
      </c>
      <c r="AR59" s="2" t="s">
        <v>42</v>
      </c>
      <c r="AS59" s="2" t="s">
        <v>42</v>
      </c>
      <c r="AT59" s="2" t="s">
        <v>363</v>
      </c>
      <c r="AU59" s="2" t="s">
        <v>682</v>
      </c>
      <c r="AV59" s="2" t="s">
        <v>298</v>
      </c>
      <c r="AW59" s="2" t="s">
        <v>693</v>
      </c>
      <c r="AX59" s="2">
        <v>252000</v>
      </c>
      <c r="AY59" s="2" t="s">
        <v>35</v>
      </c>
      <c r="AZ59" s="2" t="e" cm="1">
        <f t="array" aca="1" ref="AZ59" ca="1">_xlfn.IFS(AX59&gt;$BE$5,"Q5",AX59&gt;$BE$4,"Q4",AX59&gt;$BE$3,"Q3",AX59&gt;$BE$2,"Q2",AX59&gt;200,"Q1")</f>
        <v>#NAME?</v>
      </c>
      <c r="BA59" s="2" t="s">
        <v>735</v>
      </c>
      <c r="BB59" s="2" t="e" cm="1">
        <f t="array" aca="1" ref="BB59" ca="1">_xlfn.IFS(AX59&gt;$BI$10,"Q10",AX59&gt;$BI$9,"Q9",AX59&gt;$BI$8,"Q8",AX59&gt;$BI$7,"Q7",AX59&gt;$BI$6,"Q6",AX59&gt;$BI$5,"Q5",AX59&gt;$BI$4,"Q4",AX59&gt;$BI$3,"Q3",AX59&gt;$BI$2,"Q2",AX59&gt;200,"Q1")</f>
        <v>#NAME?</v>
      </c>
      <c r="BC59" s="2" t="s">
        <v>772</v>
      </c>
    </row>
    <row r="60" spans="1:55" x14ac:dyDescent="0.35">
      <c r="A60" s="2" t="s">
        <v>713</v>
      </c>
      <c r="B60" s="2" t="s">
        <v>364</v>
      </c>
      <c r="C60" s="2" t="s">
        <v>365</v>
      </c>
      <c r="D60" s="2" t="s">
        <v>284</v>
      </c>
      <c r="E60" s="2" t="s">
        <v>351</v>
      </c>
      <c r="F60" s="2" t="s">
        <v>115</v>
      </c>
      <c r="G60" s="2" t="s">
        <v>789</v>
      </c>
      <c r="H60" s="2">
        <v>0.15923999999999999</v>
      </c>
      <c r="I60" s="2">
        <v>18972</v>
      </c>
      <c r="J60" s="2" t="s">
        <v>36</v>
      </c>
      <c r="K60" s="2" t="s">
        <v>35</v>
      </c>
      <c r="L60" s="2" t="s">
        <v>35</v>
      </c>
      <c r="M60" s="2" t="s">
        <v>700</v>
      </c>
      <c r="N60" s="2" t="s">
        <v>35</v>
      </c>
      <c r="O60" s="2" t="s">
        <v>35</v>
      </c>
      <c r="P60" s="2" t="s">
        <v>35</v>
      </c>
      <c r="Q60" s="2" t="s">
        <v>35</v>
      </c>
      <c r="R60" s="2" t="s">
        <v>700</v>
      </c>
      <c r="S60" s="17" t="s">
        <v>702</v>
      </c>
      <c r="T60" s="2">
        <v>1974</v>
      </c>
      <c r="U60" s="2" t="s">
        <v>351</v>
      </c>
      <c r="V60" s="2" t="s">
        <v>697</v>
      </c>
      <c r="W60" s="2" t="s">
        <v>351</v>
      </c>
      <c r="X60" s="2" t="s">
        <v>675</v>
      </c>
      <c r="Y60" s="2" t="s">
        <v>674</v>
      </c>
      <c r="Z60" s="2" t="s">
        <v>37</v>
      </c>
      <c r="AA60" s="2" t="s">
        <v>285</v>
      </c>
      <c r="AB60" s="2" t="s">
        <v>709</v>
      </c>
      <c r="AC60" s="2" t="s">
        <v>709</v>
      </c>
      <c r="AD60" s="2" t="s">
        <v>742</v>
      </c>
      <c r="AE60" s="2" t="s">
        <v>751</v>
      </c>
      <c r="AF60" s="2" t="s">
        <v>765</v>
      </c>
      <c r="AG60" s="2" t="s">
        <v>35</v>
      </c>
      <c r="AH60" s="2" t="s">
        <v>35</v>
      </c>
      <c r="AI60" s="2" t="s">
        <v>35</v>
      </c>
      <c r="AJ60" s="2" t="s">
        <v>39</v>
      </c>
      <c r="AK60" s="2" t="s">
        <v>39</v>
      </c>
      <c r="AL60" s="2" t="s">
        <v>40</v>
      </c>
      <c r="AM60" s="2" t="s">
        <v>351</v>
      </c>
      <c r="AN60" s="2" t="s">
        <v>677</v>
      </c>
      <c r="AO60" s="2" t="s">
        <v>353</v>
      </c>
      <c r="AP60" s="2" t="s">
        <v>680</v>
      </c>
      <c r="AQ60" s="2" t="s">
        <v>680</v>
      </c>
      <c r="AR60" s="2" t="s">
        <v>366</v>
      </c>
      <c r="AS60" s="2" t="s">
        <v>689</v>
      </c>
      <c r="AT60" s="2" t="s">
        <v>35</v>
      </c>
      <c r="AU60" s="2" t="s">
        <v>700</v>
      </c>
      <c r="AV60" s="2" t="s">
        <v>35</v>
      </c>
      <c r="AW60" s="2" t="s">
        <v>35</v>
      </c>
      <c r="AX60" s="2">
        <v>81365</v>
      </c>
      <c r="AY60" s="2" t="s">
        <v>35</v>
      </c>
      <c r="AZ60" s="2" t="e" cm="1">
        <f t="array" aca="1" ref="AZ60" ca="1">_xlfn.IFS(AX60&gt;$BE$5,"Q5",AX60&gt;$BE$4,"Q4",AX60&gt;$BE$3,"Q3",AX60&gt;$BE$2,"Q2",AX60&gt;200,"Q1")</f>
        <v>#NAME?</v>
      </c>
      <c r="BA60" s="2" t="s">
        <v>733</v>
      </c>
      <c r="BB60" s="2" t="e" cm="1">
        <f t="array" aca="1" ref="BB60" ca="1">_xlfn.IFS(AX60&gt;$BI$10,"Q10",AX60&gt;$BI$9,"Q9",AX60&gt;$BI$8,"Q8",AX60&gt;$BI$7,"Q7",AX60&gt;$BI$6,"Q6",AX60&gt;$BI$5,"Q5",AX60&gt;$BI$4,"Q4",AX60&gt;$BI$3,"Q3",AX60&gt;$BI$2,"Q2",AX60&gt;200,"Q1")</f>
        <v>#NAME?</v>
      </c>
      <c r="BC60" s="2" t="s">
        <v>735</v>
      </c>
    </row>
    <row r="61" spans="1:55" x14ac:dyDescent="0.35">
      <c r="A61" s="2" t="s">
        <v>713</v>
      </c>
      <c r="B61" s="2" t="s">
        <v>367</v>
      </c>
      <c r="C61" s="2" t="s">
        <v>368</v>
      </c>
      <c r="D61" s="2" t="s">
        <v>284</v>
      </c>
      <c r="E61" s="2" t="s">
        <v>369</v>
      </c>
      <c r="F61" s="2" t="s">
        <v>34</v>
      </c>
      <c r="G61" s="2" t="s">
        <v>786</v>
      </c>
      <c r="H61" s="2">
        <v>0.34239000000000003</v>
      </c>
      <c r="I61" s="2">
        <v>2919</v>
      </c>
      <c r="J61" s="2" t="s">
        <v>35</v>
      </c>
      <c r="K61" s="2" t="s">
        <v>35</v>
      </c>
      <c r="L61" s="2" t="s">
        <v>671</v>
      </c>
      <c r="M61" s="2" t="s">
        <v>671</v>
      </c>
      <c r="N61" s="2" t="s">
        <v>35</v>
      </c>
      <c r="O61" s="2" t="s">
        <v>35</v>
      </c>
      <c r="P61" s="2" t="s">
        <v>35</v>
      </c>
      <c r="Q61" s="2" t="s">
        <v>35</v>
      </c>
      <c r="R61" s="2" t="s">
        <v>700</v>
      </c>
      <c r="S61" s="17" t="s">
        <v>707</v>
      </c>
      <c r="T61" s="2">
        <v>1963</v>
      </c>
      <c r="U61" s="2" t="s">
        <v>210</v>
      </c>
      <c r="V61" s="2" t="s">
        <v>698</v>
      </c>
      <c r="W61" s="2" t="s">
        <v>369</v>
      </c>
      <c r="X61" s="2" t="s">
        <v>676</v>
      </c>
      <c r="Y61" s="2" t="s">
        <v>674</v>
      </c>
      <c r="Z61" s="2" t="s">
        <v>172</v>
      </c>
      <c r="AA61" s="2" t="s">
        <v>370</v>
      </c>
      <c r="AB61" s="2" t="s">
        <v>276</v>
      </c>
      <c r="AC61" s="2" t="s">
        <v>276</v>
      </c>
      <c r="AE61" s="2" t="s">
        <v>35</v>
      </c>
      <c r="AF61" s="2" t="s">
        <v>700</v>
      </c>
      <c r="AG61" s="2" t="s">
        <v>35</v>
      </c>
      <c r="AH61" s="2" t="s">
        <v>35</v>
      </c>
      <c r="AI61" s="2" t="s">
        <v>35</v>
      </c>
      <c r="AJ61" s="2" t="s">
        <v>371</v>
      </c>
      <c r="AK61" s="2" t="s">
        <v>715</v>
      </c>
      <c r="AL61" s="2" t="s">
        <v>40</v>
      </c>
      <c r="AM61" s="2" t="s">
        <v>210</v>
      </c>
      <c r="AN61" s="2" t="s">
        <v>677</v>
      </c>
      <c r="AO61" s="2" t="s">
        <v>35</v>
      </c>
      <c r="AP61" s="2" t="s">
        <v>35</v>
      </c>
      <c r="AQ61" s="2" t="s">
        <v>35</v>
      </c>
      <c r="AR61" s="2" t="s">
        <v>35</v>
      </c>
      <c r="AS61" s="2" t="s">
        <v>35</v>
      </c>
      <c r="AT61" s="2" t="s">
        <v>35</v>
      </c>
      <c r="AU61" s="2" t="s">
        <v>700</v>
      </c>
      <c r="AV61" s="2" t="s">
        <v>35</v>
      </c>
      <c r="AW61" s="2" t="s">
        <v>35</v>
      </c>
      <c r="AX61" s="2">
        <v>150146</v>
      </c>
      <c r="AY61" s="2" t="s">
        <v>35</v>
      </c>
      <c r="AZ61" s="2" t="e" cm="1">
        <f t="array" aca="1" ref="AZ61" ca="1">_xlfn.IFS(AX61&gt;$BE$5,"Q5",AX61&gt;$BE$4,"Q4",AX61&gt;$BE$3,"Q3",AX61&gt;$BE$2,"Q2",AX61&gt;200,"Q1")</f>
        <v>#NAME?</v>
      </c>
      <c r="BA61" s="2" t="s">
        <v>734</v>
      </c>
      <c r="BB61" s="2" t="e" cm="1">
        <f t="array" aca="1" ref="BB61" ca="1">_xlfn.IFS(AX61&gt;$BI$10,"Q10",AX61&gt;$BI$9,"Q9",AX61&gt;$BI$8,"Q8",AX61&gt;$BI$7,"Q7",AX61&gt;$BI$6,"Q6",AX61&gt;$BI$5,"Q5",AX61&gt;$BI$4,"Q4",AX61&gt;$BI$3,"Q3",AX61&gt;$BI$2,"Q2",AX61&gt;200,"Q1")</f>
        <v>#NAME?</v>
      </c>
      <c r="BC61" s="2" t="s">
        <v>771</v>
      </c>
    </row>
    <row r="62" spans="1:55" x14ac:dyDescent="0.35">
      <c r="A62" s="2" t="s">
        <v>713</v>
      </c>
      <c r="B62" s="2" t="s">
        <v>372</v>
      </c>
      <c r="C62" s="2" t="s">
        <v>373</v>
      </c>
      <c r="D62" s="2" t="s">
        <v>284</v>
      </c>
      <c r="E62" s="2" t="s">
        <v>374</v>
      </c>
      <c r="F62" s="2" t="s">
        <v>34</v>
      </c>
      <c r="G62" s="2" t="s">
        <v>786</v>
      </c>
      <c r="H62" s="2">
        <v>0.20351</v>
      </c>
      <c r="I62" s="2">
        <v>3778</v>
      </c>
      <c r="J62" s="2" t="s">
        <v>36</v>
      </c>
      <c r="K62" s="2" t="s">
        <v>35</v>
      </c>
      <c r="L62" s="2" t="s">
        <v>35</v>
      </c>
      <c r="M62" s="2" t="s">
        <v>700</v>
      </c>
      <c r="N62" s="2" t="s">
        <v>35</v>
      </c>
      <c r="O62" s="2" t="s">
        <v>35</v>
      </c>
      <c r="P62" s="2" t="s">
        <v>671</v>
      </c>
      <c r="Q62" s="2" t="s">
        <v>35</v>
      </c>
      <c r="R62" s="2" t="s">
        <v>671</v>
      </c>
      <c r="S62" s="17" t="s">
        <v>707</v>
      </c>
      <c r="T62" s="2">
        <v>1960</v>
      </c>
      <c r="U62" s="2" t="s">
        <v>374</v>
      </c>
      <c r="V62" s="2" t="s">
        <v>719</v>
      </c>
      <c r="W62" s="2" t="s">
        <v>374</v>
      </c>
      <c r="X62" s="2" t="s">
        <v>675</v>
      </c>
      <c r="Y62" s="2" t="s">
        <v>674</v>
      </c>
      <c r="Z62" s="2" t="s">
        <v>134</v>
      </c>
      <c r="AA62" s="2" t="s">
        <v>236</v>
      </c>
      <c r="AB62" s="2" t="s">
        <v>695</v>
      </c>
      <c r="AC62" s="2" t="s">
        <v>695</v>
      </c>
      <c r="AE62" s="2" t="s">
        <v>752</v>
      </c>
      <c r="AF62" s="2" t="s">
        <v>765</v>
      </c>
      <c r="AG62" s="2" t="s">
        <v>35</v>
      </c>
      <c r="AH62" s="2" t="s">
        <v>35</v>
      </c>
      <c r="AI62" s="2" t="s">
        <v>35</v>
      </c>
      <c r="AJ62" s="2" t="s">
        <v>39</v>
      </c>
      <c r="AK62" s="2" t="s">
        <v>39</v>
      </c>
      <c r="AL62" s="2" t="s">
        <v>40</v>
      </c>
      <c r="AM62" s="2" t="s">
        <v>374</v>
      </c>
      <c r="AN62" s="2" t="s">
        <v>677</v>
      </c>
      <c r="AO62" s="2" t="s">
        <v>375</v>
      </c>
      <c r="AP62" s="2" t="s">
        <v>681</v>
      </c>
      <c r="AQ62" s="2" t="s">
        <v>681</v>
      </c>
      <c r="AR62" s="2" t="s">
        <v>42</v>
      </c>
      <c r="AS62" s="2" t="s">
        <v>42</v>
      </c>
      <c r="AT62" s="2" t="s">
        <v>35</v>
      </c>
      <c r="AU62" s="2" t="s">
        <v>700</v>
      </c>
      <c r="AV62" s="2" t="s">
        <v>35</v>
      </c>
      <c r="AW62" s="2" t="s">
        <v>35</v>
      </c>
      <c r="AX62" s="2">
        <v>57000</v>
      </c>
      <c r="AY62" s="2" t="s">
        <v>35</v>
      </c>
      <c r="AZ62" s="2" t="e" cm="1">
        <f t="array" aca="1" ref="AZ62" ca="1">_xlfn.IFS(AX62&gt;$BE$5,"Q5",AX62&gt;$BE$4,"Q4",AX62&gt;$BE$3,"Q3",AX62&gt;$BE$2,"Q2",AX62&gt;200,"Q1")</f>
        <v>#NAME?</v>
      </c>
      <c r="BA62" s="2" t="s">
        <v>733</v>
      </c>
      <c r="BB62" s="2" t="e" cm="1">
        <f t="array" aca="1" ref="BB62" ca="1">_xlfn.IFS(AX62&gt;$BI$10,"Q10",AX62&gt;$BI$9,"Q9",AX62&gt;$BI$8,"Q8",AX62&gt;$BI$7,"Q7",AX62&gt;$BI$6,"Q6",AX62&gt;$BI$5,"Q5",AX62&gt;$BI$4,"Q4",AX62&gt;$BI$3,"Q3",AX62&gt;$BI$2,"Q2",AX62&gt;200,"Q1")</f>
        <v>#NAME?</v>
      </c>
      <c r="BC62" s="2" t="s">
        <v>734</v>
      </c>
    </row>
    <row r="63" spans="1:55" x14ac:dyDescent="0.35">
      <c r="A63" s="2" t="s">
        <v>713</v>
      </c>
      <c r="B63" s="2" t="s">
        <v>376</v>
      </c>
      <c r="C63" s="2" t="s">
        <v>377</v>
      </c>
      <c r="D63" s="2" t="s">
        <v>284</v>
      </c>
      <c r="E63" s="2" t="s">
        <v>374</v>
      </c>
      <c r="F63" s="2" t="s">
        <v>115</v>
      </c>
      <c r="G63" s="2" t="s">
        <v>789</v>
      </c>
      <c r="H63" s="2">
        <v>0.26221</v>
      </c>
      <c r="I63" s="2">
        <v>11652</v>
      </c>
      <c r="J63" s="2" t="s">
        <v>36</v>
      </c>
      <c r="K63" s="2" t="s">
        <v>35</v>
      </c>
      <c r="L63" s="2" t="s">
        <v>671</v>
      </c>
      <c r="M63" s="2" t="s">
        <v>671</v>
      </c>
      <c r="N63" s="2" t="s">
        <v>35</v>
      </c>
      <c r="O63" s="2" t="s">
        <v>35</v>
      </c>
      <c r="P63" s="2" t="s">
        <v>670</v>
      </c>
      <c r="Q63" s="2" t="s">
        <v>35</v>
      </c>
      <c r="R63" s="2" t="s">
        <v>670</v>
      </c>
      <c r="S63" s="17" t="s">
        <v>707</v>
      </c>
      <c r="T63" s="2">
        <v>1963</v>
      </c>
      <c r="U63" s="2" t="s">
        <v>378</v>
      </c>
      <c r="V63" s="2" t="s">
        <v>719</v>
      </c>
      <c r="W63" s="2" t="s">
        <v>374</v>
      </c>
      <c r="X63" s="2" t="s">
        <v>676</v>
      </c>
      <c r="Y63" s="2" t="s">
        <v>674</v>
      </c>
      <c r="Z63" s="2" t="s">
        <v>35</v>
      </c>
      <c r="AA63" s="2" t="s">
        <v>35</v>
      </c>
      <c r="AB63" s="2" t="s">
        <v>35</v>
      </c>
      <c r="AC63" s="2" t="s">
        <v>35</v>
      </c>
      <c r="AE63" s="2" t="s">
        <v>35</v>
      </c>
      <c r="AF63" s="2" t="s">
        <v>700</v>
      </c>
      <c r="AG63" s="2" t="s">
        <v>145</v>
      </c>
      <c r="AH63" s="2" t="s">
        <v>35</v>
      </c>
      <c r="AI63" s="2" t="s">
        <v>35</v>
      </c>
      <c r="AJ63" s="2" t="s">
        <v>277</v>
      </c>
      <c r="AK63" s="2" t="s">
        <v>55</v>
      </c>
      <c r="AL63" s="2" t="s">
        <v>40</v>
      </c>
      <c r="AM63" s="2" t="s">
        <v>374</v>
      </c>
      <c r="AN63" s="2" t="s">
        <v>678</v>
      </c>
      <c r="AO63" s="2" t="s">
        <v>379</v>
      </c>
      <c r="AP63" s="2" t="s">
        <v>679</v>
      </c>
      <c r="AQ63" s="2" t="s">
        <v>379</v>
      </c>
      <c r="AR63" s="2" t="s">
        <v>42</v>
      </c>
      <c r="AS63" s="2" t="s">
        <v>42</v>
      </c>
      <c r="AT63" s="2" t="s">
        <v>363</v>
      </c>
      <c r="AU63" s="2" t="s">
        <v>682</v>
      </c>
      <c r="AV63" s="2" t="s">
        <v>298</v>
      </c>
      <c r="AW63" s="2" t="s">
        <v>693</v>
      </c>
      <c r="AX63" s="2">
        <v>251208</v>
      </c>
      <c r="AY63" s="2" t="s">
        <v>145</v>
      </c>
      <c r="AZ63" s="2" t="e" cm="1">
        <f t="array" aca="1" ref="AZ63" ca="1">_xlfn.IFS(AX63&gt;$BE$5,"Q5",AX63&gt;$BE$4,"Q4",AX63&gt;$BE$3,"Q3",AX63&gt;$BE$2,"Q2",AX63&gt;200,"Q1")</f>
        <v>#NAME?</v>
      </c>
      <c r="BA63" s="2" t="s">
        <v>735</v>
      </c>
      <c r="BB63" s="2" t="e" cm="1">
        <f t="array" aca="1" ref="BB63" ca="1">_xlfn.IFS(AX63&gt;$BI$10,"Q10",AX63&gt;$BI$9,"Q9",AX63&gt;$BI$8,"Q8",AX63&gt;$BI$7,"Q7",AX63&gt;$BI$6,"Q6",AX63&gt;$BI$5,"Q5",AX63&gt;$BI$4,"Q4",AX63&gt;$BI$3,"Q3",AX63&gt;$BI$2,"Q2",AX63&gt;200,"Q1")</f>
        <v>#NAME?</v>
      </c>
      <c r="BC63" s="2" t="s">
        <v>772</v>
      </c>
    </row>
    <row r="64" spans="1:55" x14ac:dyDescent="0.35">
      <c r="A64" s="2" t="s">
        <v>713</v>
      </c>
      <c r="B64" s="2" t="s">
        <v>380</v>
      </c>
      <c r="C64" s="2" t="s">
        <v>381</v>
      </c>
      <c r="D64" s="2" t="s">
        <v>284</v>
      </c>
      <c r="E64" s="2" t="s">
        <v>382</v>
      </c>
      <c r="F64" s="2" t="s">
        <v>34</v>
      </c>
      <c r="G64" s="2" t="s">
        <v>786</v>
      </c>
      <c r="H64" s="2">
        <v>0.38018999999999997</v>
      </c>
      <c r="I64" s="2">
        <v>7629</v>
      </c>
      <c r="J64" s="2" t="s">
        <v>36</v>
      </c>
      <c r="K64" s="2" t="s">
        <v>35</v>
      </c>
      <c r="L64" s="2" t="s">
        <v>35</v>
      </c>
      <c r="M64" s="2" t="s">
        <v>700</v>
      </c>
      <c r="N64" s="2" t="s">
        <v>35</v>
      </c>
      <c r="O64" s="2" t="s">
        <v>35</v>
      </c>
      <c r="P64" s="2" t="s">
        <v>670</v>
      </c>
      <c r="Q64" s="2" t="s">
        <v>35</v>
      </c>
      <c r="R64" s="2" t="s">
        <v>670</v>
      </c>
      <c r="S64" s="17" t="s">
        <v>702</v>
      </c>
      <c r="T64" s="2">
        <v>1970</v>
      </c>
      <c r="U64" s="2" t="s">
        <v>382</v>
      </c>
      <c r="V64" s="2" t="s">
        <v>698</v>
      </c>
      <c r="W64" s="2" t="s">
        <v>382</v>
      </c>
      <c r="X64" s="2" t="s">
        <v>675</v>
      </c>
      <c r="Y64" s="2" t="s">
        <v>674</v>
      </c>
      <c r="Z64" s="2" t="s">
        <v>172</v>
      </c>
      <c r="AA64" s="2" t="s">
        <v>383</v>
      </c>
      <c r="AB64" s="2" t="s">
        <v>729</v>
      </c>
      <c r="AC64" s="2" t="s">
        <v>797</v>
      </c>
      <c r="AE64" s="2" t="s">
        <v>753</v>
      </c>
      <c r="AF64" s="2" t="s">
        <v>765</v>
      </c>
      <c r="AG64" s="2" t="s">
        <v>35</v>
      </c>
      <c r="AH64" s="2" t="s">
        <v>35</v>
      </c>
      <c r="AI64" s="2" t="s">
        <v>35</v>
      </c>
      <c r="AJ64" s="2" t="s">
        <v>39</v>
      </c>
      <c r="AK64" s="2" t="s">
        <v>39</v>
      </c>
      <c r="AL64" s="2" t="s">
        <v>40</v>
      </c>
      <c r="AM64" s="2" t="s">
        <v>382</v>
      </c>
      <c r="AN64" s="2" t="s">
        <v>677</v>
      </c>
      <c r="AO64" s="2" t="s">
        <v>379</v>
      </c>
      <c r="AP64" s="2" t="s">
        <v>679</v>
      </c>
      <c r="AQ64" s="2" t="s">
        <v>379</v>
      </c>
      <c r="AR64" s="2" t="s">
        <v>337</v>
      </c>
      <c r="AS64" s="2" t="s">
        <v>688</v>
      </c>
      <c r="AT64" s="2" t="s">
        <v>35</v>
      </c>
      <c r="AU64" s="2" t="s">
        <v>700</v>
      </c>
      <c r="AV64" s="2" t="s">
        <v>35</v>
      </c>
      <c r="AW64" s="2" t="s">
        <v>35</v>
      </c>
      <c r="AX64" s="2">
        <v>45000</v>
      </c>
      <c r="AY64" s="2" t="s">
        <v>35</v>
      </c>
      <c r="AZ64" s="2" t="e" cm="1">
        <f t="array" aca="1" ref="AZ64" ca="1">_xlfn.IFS(AX64&gt;$BE$5,"Q5",AX64&gt;$BE$4,"Q4",AX64&gt;$BE$3,"Q3",AX64&gt;$BE$2,"Q2",AX64&gt;200,"Q1")</f>
        <v>#NAME?</v>
      </c>
      <c r="BA64" s="2" t="s">
        <v>732</v>
      </c>
      <c r="BB64" s="2" t="e" cm="1">
        <f t="array" aca="1" ref="BB64" ca="1">_xlfn.IFS(AX64&gt;$BI$10,"Q10",AX64&gt;$BI$9,"Q9",AX64&gt;$BI$8,"Q8",AX64&gt;$BI$7,"Q7",AX64&gt;$BI$6,"Q6",AX64&gt;$BI$5,"Q5",AX64&gt;$BI$4,"Q4",AX64&gt;$BI$3,"Q3",AX64&gt;$BI$2,"Q2",AX64&gt;200,"Q1")</f>
        <v>#NAME?</v>
      </c>
      <c r="BC64" s="2" t="s">
        <v>733</v>
      </c>
    </row>
    <row r="65" spans="1:55" x14ac:dyDescent="0.35">
      <c r="A65" s="2" t="s">
        <v>713</v>
      </c>
      <c r="B65" s="2" t="s">
        <v>384</v>
      </c>
      <c r="C65" s="2" t="s">
        <v>385</v>
      </c>
      <c r="D65" s="2" t="s">
        <v>284</v>
      </c>
      <c r="E65" s="2" t="s">
        <v>382</v>
      </c>
      <c r="F65" s="2" t="s">
        <v>34</v>
      </c>
      <c r="G65" s="2" t="s">
        <v>786</v>
      </c>
      <c r="H65" s="2">
        <v>0.38018999999999997</v>
      </c>
      <c r="I65" s="2">
        <v>5579</v>
      </c>
      <c r="J65" s="2" t="s">
        <v>35</v>
      </c>
      <c r="K65" s="2" t="s">
        <v>35</v>
      </c>
      <c r="L65" s="2" t="s">
        <v>35</v>
      </c>
      <c r="M65" s="2" t="s">
        <v>700</v>
      </c>
      <c r="N65" s="2" t="s">
        <v>35</v>
      </c>
      <c r="O65" s="2" t="s">
        <v>35</v>
      </c>
      <c r="P65" s="2" t="s">
        <v>35</v>
      </c>
      <c r="Q65" s="2" t="s">
        <v>35</v>
      </c>
      <c r="R65" s="2" t="s">
        <v>700</v>
      </c>
      <c r="S65" s="17" t="s">
        <v>718</v>
      </c>
      <c r="T65" s="2">
        <v>1982</v>
      </c>
      <c r="U65" s="2" t="s">
        <v>382</v>
      </c>
      <c r="V65" s="2" t="s">
        <v>698</v>
      </c>
      <c r="W65" s="2" t="s">
        <v>382</v>
      </c>
      <c r="X65" s="2" t="s">
        <v>675</v>
      </c>
      <c r="Y65" s="2" t="s">
        <v>674</v>
      </c>
      <c r="Z65" s="2" t="s">
        <v>104</v>
      </c>
      <c r="AA65" s="2" t="s">
        <v>727</v>
      </c>
      <c r="AB65" s="2" t="s">
        <v>276</v>
      </c>
      <c r="AC65" s="2" t="s">
        <v>276</v>
      </c>
      <c r="AE65" s="2" t="s">
        <v>754</v>
      </c>
      <c r="AF65" s="2" t="s">
        <v>765</v>
      </c>
      <c r="AG65" s="2" t="s">
        <v>35</v>
      </c>
      <c r="AH65" s="2" t="s">
        <v>731</v>
      </c>
      <c r="AI65" s="2" t="s">
        <v>724</v>
      </c>
      <c r="AJ65" s="2" t="s">
        <v>39</v>
      </c>
      <c r="AK65" s="2" t="s">
        <v>39</v>
      </c>
      <c r="AL65" s="2" t="s">
        <v>40</v>
      </c>
      <c r="AM65" s="2" t="s">
        <v>79</v>
      </c>
      <c r="AN65" s="2" t="s">
        <v>678</v>
      </c>
      <c r="AO65" s="2" t="s">
        <v>319</v>
      </c>
      <c r="AP65" s="2" t="s">
        <v>683</v>
      </c>
      <c r="AQ65" s="2" t="s">
        <v>683</v>
      </c>
      <c r="AR65" s="2" t="s">
        <v>387</v>
      </c>
      <c r="AS65" s="2" t="s">
        <v>687</v>
      </c>
      <c r="AT65" s="2" t="s">
        <v>35</v>
      </c>
      <c r="AU65" s="2" t="s">
        <v>700</v>
      </c>
      <c r="AV65" s="2" t="s">
        <v>35</v>
      </c>
      <c r="AW65" s="2" t="s">
        <v>35</v>
      </c>
      <c r="AX65" s="2">
        <v>60000</v>
      </c>
      <c r="AY65" s="2" t="s">
        <v>145</v>
      </c>
      <c r="AZ65" s="2" t="e" cm="1">
        <f t="array" aca="1" ref="AZ65" ca="1">_xlfn.IFS(AX65&gt;$BE$5,"Q5",AX65&gt;$BE$4,"Q4",AX65&gt;$BE$3,"Q3",AX65&gt;$BE$2,"Q2",AX65&gt;200,"Q1")</f>
        <v>#NAME?</v>
      </c>
      <c r="BA65" s="2" t="s">
        <v>733</v>
      </c>
      <c r="BB65" s="2" t="e" cm="1">
        <f t="array" aca="1" ref="BB65" ca="1">_xlfn.IFS(AX65&gt;$BI$10,"Q10",AX65&gt;$BI$9,"Q9",AX65&gt;$BI$8,"Q8",AX65&gt;$BI$7,"Q7",AX65&gt;$BI$6,"Q6",AX65&gt;$BI$5,"Q5",AX65&gt;$BI$4,"Q4",AX65&gt;$BI$3,"Q3",AX65&gt;$BI$2,"Q2",AX65&gt;200,"Q1")</f>
        <v>#NAME?</v>
      </c>
      <c r="BC65" s="2" t="s">
        <v>734</v>
      </c>
    </row>
    <row r="66" spans="1:55" x14ac:dyDescent="0.35">
      <c r="A66" s="2" t="s">
        <v>713</v>
      </c>
      <c r="B66" s="2" t="s">
        <v>388</v>
      </c>
      <c r="C66" s="2" t="s">
        <v>389</v>
      </c>
      <c r="D66" s="2" t="s">
        <v>284</v>
      </c>
      <c r="E66" s="2" t="s">
        <v>390</v>
      </c>
      <c r="F66" s="2" t="s">
        <v>61</v>
      </c>
      <c r="G66" s="2" t="s">
        <v>787</v>
      </c>
      <c r="H66" s="2">
        <v>0.12356</v>
      </c>
      <c r="I66" s="2">
        <v>15244</v>
      </c>
      <c r="J66" s="2" t="s">
        <v>35</v>
      </c>
      <c r="K66" s="2" t="s">
        <v>35</v>
      </c>
      <c r="L66" s="2" t="s">
        <v>35</v>
      </c>
      <c r="M66" s="2" t="s">
        <v>700</v>
      </c>
      <c r="N66" s="2" t="s">
        <v>35</v>
      </c>
      <c r="O66" s="2" t="s">
        <v>35</v>
      </c>
      <c r="P66" s="2" t="s">
        <v>35</v>
      </c>
      <c r="Q66" s="2" t="s">
        <v>35</v>
      </c>
      <c r="R66" s="2" t="s">
        <v>700</v>
      </c>
      <c r="S66" s="17" t="s">
        <v>704</v>
      </c>
      <c r="T66" s="2">
        <v>1956</v>
      </c>
      <c r="U66" s="2" t="s">
        <v>390</v>
      </c>
      <c r="V66" s="2" t="s">
        <v>719</v>
      </c>
      <c r="W66" s="2" t="s">
        <v>390</v>
      </c>
      <c r="X66" s="2" t="s">
        <v>675</v>
      </c>
      <c r="Y66" s="2" t="s">
        <v>674</v>
      </c>
      <c r="Z66" s="2" t="s">
        <v>104</v>
      </c>
      <c r="AA66" s="2" t="s">
        <v>391</v>
      </c>
      <c r="AB66" s="2" t="s">
        <v>728</v>
      </c>
      <c r="AC66" s="2" t="s">
        <v>728</v>
      </c>
      <c r="AE66" s="2" t="s">
        <v>755</v>
      </c>
      <c r="AF66" s="2" t="s">
        <v>765</v>
      </c>
      <c r="AG66" s="2" t="s">
        <v>145</v>
      </c>
      <c r="AH66" s="2" t="s">
        <v>392</v>
      </c>
      <c r="AI66" s="2" t="s">
        <v>724</v>
      </c>
      <c r="AJ66" s="2" t="s">
        <v>39</v>
      </c>
      <c r="AK66" s="2" t="s">
        <v>39</v>
      </c>
      <c r="AL66" s="2" t="s">
        <v>64</v>
      </c>
      <c r="AM66" s="2" t="s">
        <v>390</v>
      </c>
      <c r="AN66" s="2" t="s">
        <v>677</v>
      </c>
      <c r="AO66" s="2" t="s">
        <v>393</v>
      </c>
      <c r="AP66" s="2" t="s">
        <v>682</v>
      </c>
      <c r="AQ66" s="2" t="s">
        <v>682</v>
      </c>
      <c r="AR66" s="2" t="s">
        <v>179</v>
      </c>
      <c r="AS66" s="2" t="s">
        <v>179</v>
      </c>
      <c r="AT66" s="2" t="s">
        <v>35</v>
      </c>
      <c r="AU66" s="2" t="s">
        <v>700</v>
      </c>
      <c r="AV66" s="2" t="s">
        <v>394</v>
      </c>
      <c r="AW66" s="2" t="s">
        <v>694</v>
      </c>
      <c r="AX66" s="2">
        <v>137210</v>
      </c>
      <c r="AY66" s="2" t="s">
        <v>35</v>
      </c>
      <c r="AZ66" s="2" t="e" cm="1">
        <f t="array" aca="1" ref="AZ66" ca="1">_xlfn.IFS(AX66&gt;$BE$5,"Q5",AX66&gt;$BE$4,"Q4",AX66&gt;$BE$3,"Q3",AX66&gt;$BE$2,"Q2",AX66&gt;200,"Q1")</f>
        <v>#NAME?</v>
      </c>
      <c r="BA66" s="2" t="s">
        <v>734</v>
      </c>
      <c r="BB66" s="2" t="e" cm="1">
        <f t="array" aca="1" ref="BB66" ca="1">_xlfn.IFS(AX66&gt;$BI$10,"Q10",AX66&gt;$BI$9,"Q9",AX66&gt;$BI$8,"Q8",AX66&gt;$BI$7,"Q7",AX66&gt;$BI$6,"Q6",AX66&gt;$BI$5,"Q5",AX66&gt;$BI$4,"Q4",AX66&gt;$BI$3,"Q3",AX66&gt;$BI$2,"Q2",AX66&gt;200,"Q1")</f>
        <v>#NAME?</v>
      </c>
      <c r="BC66" s="2" t="s">
        <v>771</v>
      </c>
    </row>
    <row r="67" spans="1:55" x14ac:dyDescent="0.35">
      <c r="A67" s="2" t="s">
        <v>713</v>
      </c>
      <c r="B67" s="2" t="s">
        <v>395</v>
      </c>
      <c r="C67" s="2" t="s">
        <v>396</v>
      </c>
      <c r="D67" s="2" t="s">
        <v>485</v>
      </c>
      <c r="E67" s="2" t="s">
        <v>390</v>
      </c>
      <c r="F67" s="2" t="s">
        <v>77</v>
      </c>
      <c r="G67" s="2" t="s">
        <v>788</v>
      </c>
      <c r="H67" s="2">
        <v>0.10321</v>
      </c>
      <c r="I67" s="2">
        <v>18235</v>
      </c>
      <c r="J67" s="2" t="s">
        <v>36</v>
      </c>
      <c r="K67" s="2" t="s">
        <v>670</v>
      </c>
      <c r="L67" s="2" t="s">
        <v>670</v>
      </c>
      <c r="M67" s="2" t="s">
        <v>670</v>
      </c>
      <c r="N67" s="2" t="s">
        <v>35</v>
      </c>
      <c r="O67" s="2" t="s">
        <v>35</v>
      </c>
      <c r="P67" s="2" t="s">
        <v>35</v>
      </c>
      <c r="Q67" s="2" t="s">
        <v>35</v>
      </c>
      <c r="R67" s="2" t="s">
        <v>700</v>
      </c>
      <c r="S67" s="17" t="s">
        <v>706</v>
      </c>
      <c r="T67" s="2">
        <v>1967</v>
      </c>
      <c r="U67" s="2" t="s">
        <v>390</v>
      </c>
      <c r="V67" s="2" t="s">
        <v>719</v>
      </c>
      <c r="W67" s="2" t="s">
        <v>390</v>
      </c>
      <c r="X67" s="2" t="s">
        <v>675</v>
      </c>
      <c r="Y67" s="2" t="s">
        <v>674</v>
      </c>
      <c r="Z67" s="2" t="s">
        <v>104</v>
      </c>
      <c r="AA67" s="2" t="s">
        <v>314</v>
      </c>
      <c r="AB67" s="2" t="s">
        <v>417</v>
      </c>
      <c r="AC67" s="2" t="s">
        <v>417</v>
      </c>
      <c r="AE67" s="2" t="s">
        <v>35</v>
      </c>
      <c r="AF67" s="2" t="s">
        <v>700</v>
      </c>
      <c r="AG67" s="2" t="s">
        <v>35</v>
      </c>
      <c r="AH67" s="2" t="s">
        <v>35</v>
      </c>
      <c r="AI67" s="2" t="s">
        <v>35</v>
      </c>
      <c r="AJ67" s="2" t="s">
        <v>277</v>
      </c>
      <c r="AK67" s="2" t="s">
        <v>55</v>
      </c>
      <c r="AL67" s="2" t="s">
        <v>40</v>
      </c>
      <c r="AM67" s="2" t="s">
        <v>390</v>
      </c>
      <c r="AN67" s="2" t="s">
        <v>677</v>
      </c>
      <c r="AO67" s="2" t="s">
        <v>397</v>
      </c>
      <c r="AP67" s="2" t="s">
        <v>681</v>
      </c>
      <c r="AQ67" s="2" t="s">
        <v>681</v>
      </c>
      <c r="AR67" s="2" t="s">
        <v>314</v>
      </c>
      <c r="AS67" s="2" t="s">
        <v>691</v>
      </c>
      <c r="AT67" s="2" t="s">
        <v>397</v>
      </c>
      <c r="AU67" s="2" t="s">
        <v>681</v>
      </c>
      <c r="AV67" s="2" t="s">
        <v>354</v>
      </c>
      <c r="AW67" s="2" t="s">
        <v>354</v>
      </c>
      <c r="AX67" s="2">
        <v>278606</v>
      </c>
      <c r="AY67" s="2" t="s">
        <v>35</v>
      </c>
      <c r="AZ67" s="2" t="e" cm="1">
        <f t="array" aca="1" ref="AZ67" ca="1">_xlfn.IFS(AX67&gt;$BE$5,"Q5",AX67&gt;$BE$4,"Q4",AX67&gt;$BE$3,"Q3",AX67&gt;$BE$2,"Q2",AX67&gt;200,"Q1")</f>
        <v>#NAME?</v>
      </c>
      <c r="BA67" s="2" t="s">
        <v>735</v>
      </c>
      <c r="BB67" s="2" t="e" cm="1">
        <f t="array" aca="1" ref="BB67" ca="1">_xlfn.IFS(AX67&gt;$BI$10,"Q10",AX67&gt;$BI$9,"Q9",AX67&gt;$BI$8,"Q8",AX67&gt;$BI$7,"Q7",AX67&gt;$BI$6,"Q6",AX67&gt;$BI$5,"Q5",AX67&gt;$BI$4,"Q4",AX67&gt;$BI$3,"Q3",AX67&gt;$BI$2,"Q2",AX67&gt;200,"Q1")</f>
        <v>#NAME?</v>
      </c>
      <c r="BC67" s="2" t="s">
        <v>772</v>
      </c>
    </row>
    <row r="68" spans="1:55" x14ac:dyDescent="0.35">
      <c r="A68" s="2" t="s">
        <v>713</v>
      </c>
      <c r="B68" s="2" t="s">
        <v>398</v>
      </c>
      <c r="C68" s="2" t="s">
        <v>399</v>
      </c>
      <c r="D68" s="2" t="s">
        <v>485</v>
      </c>
      <c r="E68" s="2" t="s">
        <v>390</v>
      </c>
      <c r="F68" s="2" t="s">
        <v>34</v>
      </c>
      <c r="G68" s="2" t="s">
        <v>786</v>
      </c>
      <c r="H68" s="2">
        <v>0.50300999999999996</v>
      </c>
      <c r="I68" s="2">
        <v>19956</v>
      </c>
      <c r="J68" s="2" t="s">
        <v>36</v>
      </c>
      <c r="K68" s="2" t="s">
        <v>35</v>
      </c>
      <c r="L68" s="2" t="s">
        <v>35</v>
      </c>
      <c r="M68" s="2" t="s">
        <v>700</v>
      </c>
      <c r="N68" s="2" t="s">
        <v>35</v>
      </c>
      <c r="O68" s="2" t="s">
        <v>35</v>
      </c>
      <c r="P68" s="2" t="s">
        <v>35</v>
      </c>
      <c r="Q68" s="2" t="s">
        <v>35</v>
      </c>
      <c r="R68" s="2" t="s">
        <v>700</v>
      </c>
      <c r="S68" s="17" t="s">
        <v>706</v>
      </c>
      <c r="T68" s="2">
        <v>1968</v>
      </c>
      <c r="U68" s="2" t="s">
        <v>390</v>
      </c>
      <c r="V68" s="2" t="s">
        <v>719</v>
      </c>
      <c r="W68" s="2" t="s">
        <v>390</v>
      </c>
      <c r="X68" s="2" t="s">
        <v>675</v>
      </c>
      <c r="Y68" s="2" t="s">
        <v>674</v>
      </c>
      <c r="Z68" s="2" t="s">
        <v>134</v>
      </c>
      <c r="AA68" s="2" t="s">
        <v>236</v>
      </c>
      <c r="AB68" s="2" t="s">
        <v>695</v>
      </c>
      <c r="AC68" s="2" t="s">
        <v>695</v>
      </c>
      <c r="AE68" s="2" t="s">
        <v>35</v>
      </c>
      <c r="AF68" s="2" t="s">
        <v>700</v>
      </c>
      <c r="AG68" s="2" t="s">
        <v>35</v>
      </c>
      <c r="AH68" s="2" t="s">
        <v>35</v>
      </c>
      <c r="AI68" s="2" t="s">
        <v>35</v>
      </c>
      <c r="AJ68" s="2" t="s">
        <v>277</v>
      </c>
      <c r="AK68" s="2" t="s">
        <v>55</v>
      </c>
      <c r="AL68" s="2" t="s">
        <v>64</v>
      </c>
      <c r="AM68" s="2" t="s">
        <v>390</v>
      </c>
      <c r="AN68" s="2" t="s">
        <v>677</v>
      </c>
      <c r="AO68" s="2" t="s">
        <v>400</v>
      </c>
      <c r="AP68" s="2" t="s">
        <v>680</v>
      </c>
      <c r="AQ68" s="2" t="s">
        <v>680</v>
      </c>
      <c r="AR68" s="2" t="s">
        <v>42</v>
      </c>
      <c r="AS68" s="2" t="s">
        <v>42</v>
      </c>
      <c r="AT68" s="2" t="s">
        <v>400</v>
      </c>
      <c r="AU68" s="2" t="s">
        <v>680</v>
      </c>
      <c r="AV68" s="2" t="s">
        <v>35</v>
      </c>
      <c r="AW68" s="2" t="s">
        <v>35</v>
      </c>
      <c r="AX68" s="2">
        <v>157557</v>
      </c>
      <c r="AY68" s="2" t="s">
        <v>35</v>
      </c>
      <c r="AZ68" s="2" t="e" cm="1">
        <f t="array" aca="1" ref="AZ68" ca="1">_xlfn.IFS(AX68&gt;$BE$5,"Q5",AX68&gt;$BE$4,"Q4",AX68&gt;$BE$3,"Q3",AX68&gt;$BE$2,"Q2",AX68&gt;200,"Q1")</f>
        <v>#NAME?</v>
      </c>
      <c r="BA68" s="2" t="s">
        <v>734</v>
      </c>
      <c r="BB68" s="2" t="e" cm="1">
        <f t="array" aca="1" ref="BB68" ca="1">_xlfn.IFS(AX68&gt;$BI$10,"Q10",AX68&gt;$BI$9,"Q9",AX68&gt;$BI$8,"Q8",AX68&gt;$BI$7,"Q7",AX68&gt;$BI$6,"Q6",AX68&gt;$BI$5,"Q5",AX68&gt;$BI$4,"Q4",AX68&gt;$BI$3,"Q3",AX68&gt;$BI$2,"Q2",AX68&gt;200,"Q1")</f>
        <v>#NAME?</v>
      </c>
      <c r="BC68" s="2" t="s">
        <v>771</v>
      </c>
    </row>
    <row r="69" spans="1:55" x14ac:dyDescent="0.35">
      <c r="A69" s="2" t="s">
        <v>713</v>
      </c>
      <c r="B69" s="2" t="s">
        <v>401</v>
      </c>
      <c r="C69" s="2" t="s">
        <v>402</v>
      </c>
      <c r="D69" s="2" t="s">
        <v>284</v>
      </c>
      <c r="E69" s="2" t="s">
        <v>390</v>
      </c>
      <c r="F69" s="2" t="s">
        <v>34</v>
      </c>
      <c r="G69" s="2" t="s">
        <v>786</v>
      </c>
      <c r="H69" s="2">
        <v>0.50300999999999996</v>
      </c>
      <c r="I69" s="2">
        <v>26691</v>
      </c>
      <c r="J69" s="2" t="s">
        <v>36</v>
      </c>
      <c r="K69" s="2" t="s">
        <v>35</v>
      </c>
      <c r="L69" s="2" t="s">
        <v>35</v>
      </c>
      <c r="M69" s="2" t="s">
        <v>700</v>
      </c>
      <c r="N69" s="2" t="s">
        <v>35</v>
      </c>
      <c r="O69" s="2" t="s">
        <v>35</v>
      </c>
      <c r="P69" s="2" t="s">
        <v>670</v>
      </c>
      <c r="Q69" s="2" t="s">
        <v>670</v>
      </c>
      <c r="R69" s="2" t="s">
        <v>670</v>
      </c>
      <c r="S69" s="17" t="s">
        <v>702</v>
      </c>
      <c r="T69" s="2">
        <v>1973</v>
      </c>
      <c r="U69" s="2" t="s">
        <v>188</v>
      </c>
      <c r="V69" s="2" t="s">
        <v>719</v>
      </c>
      <c r="W69" s="2" t="s">
        <v>390</v>
      </c>
      <c r="X69" s="2" t="s">
        <v>676</v>
      </c>
      <c r="Y69" s="2" t="s">
        <v>674</v>
      </c>
      <c r="Z69" s="2" t="s">
        <v>35</v>
      </c>
      <c r="AA69" s="2" t="s">
        <v>35</v>
      </c>
      <c r="AB69" s="2" t="s">
        <v>35</v>
      </c>
      <c r="AC69" s="2" t="s">
        <v>35</v>
      </c>
      <c r="AE69" s="2" t="s">
        <v>35</v>
      </c>
      <c r="AF69" s="2" t="s">
        <v>700</v>
      </c>
      <c r="AG69" s="2" t="s">
        <v>35</v>
      </c>
      <c r="AH69" s="2" t="s">
        <v>403</v>
      </c>
      <c r="AI69" s="2" t="s">
        <v>403</v>
      </c>
      <c r="AJ69" s="2" t="s">
        <v>39</v>
      </c>
      <c r="AK69" s="2" t="s">
        <v>39</v>
      </c>
      <c r="AL69" s="2" t="s">
        <v>40</v>
      </c>
      <c r="AM69" s="2" t="s">
        <v>390</v>
      </c>
      <c r="AN69" s="2" t="s">
        <v>678</v>
      </c>
      <c r="AO69" s="2" t="s">
        <v>404</v>
      </c>
      <c r="AP69" s="2" t="s">
        <v>681</v>
      </c>
      <c r="AQ69" s="2" t="s">
        <v>681</v>
      </c>
      <c r="AR69" s="2" t="s">
        <v>337</v>
      </c>
      <c r="AS69" s="2" t="s">
        <v>688</v>
      </c>
      <c r="AT69" s="2" t="s">
        <v>35</v>
      </c>
      <c r="AU69" s="2" t="s">
        <v>700</v>
      </c>
      <c r="AV69" s="2" t="s">
        <v>35</v>
      </c>
      <c r="AW69" s="2" t="s">
        <v>35</v>
      </c>
      <c r="AX69" s="2">
        <v>82000</v>
      </c>
      <c r="AY69" s="2" t="s">
        <v>35</v>
      </c>
      <c r="AZ69" s="2" t="e" cm="1">
        <f t="array" aca="1" ref="AZ69" ca="1">_xlfn.IFS(AX69&gt;$BE$5,"Q5",AX69&gt;$BE$4,"Q4",AX69&gt;$BE$3,"Q3",AX69&gt;$BE$2,"Q2",AX69&gt;200,"Q1")</f>
        <v>#NAME?</v>
      </c>
      <c r="BA69" s="2" t="s">
        <v>733</v>
      </c>
      <c r="BB69" s="2" t="e" cm="1">
        <f t="array" aca="1" ref="BB69" ca="1">_xlfn.IFS(AX69&gt;$BI$10,"Q10",AX69&gt;$BI$9,"Q9",AX69&gt;$BI$8,"Q8",AX69&gt;$BI$7,"Q7",AX69&gt;$BI$6,"Q6",AX69&gt;$BI$5,"Q5",AX69&gt;$BI$4,"Q4",AX69&gt;$BI$3,"Q3",AX69&gt;$BI$2,"Q2",AX69&gt;200,"Q1")</f>
        <v>#NAME?</v>
      </c>
      <c r="BC69" s="2" t="s">
        <v>735</v>
      </c>
    </row>
    <row r="70" spans="1:55" x14ac:dyDescent="0.35">
      <c r="A70" s="2" t="s">
        <v>713</v>
      </c>
      <c r="B70" s="2" t="s">
        <v>405</v>
      </c>
      <c r="C70" s="2" t="s">
        <v>406</v>
      </c>
      <c r="D70" s="2" t="s">
        <v>284</v>
      </c>
      <c r="E70" s="2" t="s">
        <v>390</v>
      </c>
      <c r="F70" s="2" t="s">
        <v>34</v>
      </c>
      <c r="G70" s="2" t="s">
        <v>786</v>
      </c>
      <c r="H70" s="2">
        <v>0.50300999999999996</v>
      </c>
      <c r="I70" s="2">
        <v>35286</v>
      </c>
      <c r="J70" s="2" t="s">
        <v>35</v>
      </c>
      <c r="K70" s="2" t="s">
        <v>35</v>
      </c>
      <c r="L70" s="2" t="s">
        <v>671</v>
      </c>
      <c r="M70" s="2" t="s">
        <v>671</v>
      </c>
      <c r="N70" s="2" t="s">
        <v>35</v>
      </c>
      <c r="O70" s="2" t="s">
        <v>35</v>
      </c>
      <c r="P70" s="2" t="s">
        <v>35</v>
      </c>
      <c r="Q70" s="2" t="s">
        <v>35</v>
      </c>
      <c r="R70" s="2" t="s">
        <v>700</v>
      </c>
      <c r="S70" s="17" t="s">
        <v>702</v>
      </c>
      <c r="T70" s="2">
        <v>1971</v>
      </c>
      <c r="U70" s="2" t="s">
        <v>390</v>
      </c>
      <c r="V70" s="2" t="s">
        <v>719</v>
      </c>
      <c r="W70" s="2" t="s">
        <v>390</v>
      </c>
      <c r="X70" s="2" t="s">
        <v>675</v>
      </c>
      <c r="Y70" s="2" t="s">
        <v>674</v>
      </c>
      <c r="Z70" s="2" t="s">
        <v>104</v>
      </c>
      <c r="AA70" s="2" t="s">
        <v>391</v>
      </c>
      <c r="AB70" s="2" t="s">
        <v>728</v>
      </c>
      <c r="AC70" s="2" t="s">
        <v>728</v>
      </c>
      <c r="AE70" s="2" t="s">
        <v>756</v>
      </c>
      <c r="AF70" s="2" t="s">
        <v>765</v>
      </c>
      <c r="AG70" s="2" t="s">
        <v>35</v>
      </c>
      <c r="AH70" s="2" t="s">
        <v>35</v>
      </c>
      <c r="AI70" s="2" t="s">
        <v>35</v>
      </c>
      <c r="AJ70" s="2" t="s">
        <v>39</v>
      </c>
      <c r="AK70" s="2" t="s">
        <v>39</v>
      </c>
      <c r="AL70" s="2" t="s">
        <v>407</v>
      </c>
      <c r="AM70" s="2" t="s">
        <v>390</v>
      </c>
      <c r="AN70" s="2" t="s">
        <v>677</v>
      </c>
      <c r="AO70" s="2" t="s">
        <v>408</v>
      </c>
      <c r="AP70" s="2" t="s">
        <v>680</v>
      </c>
      <c r="AQ70" s="2" t="s">
        <v>680</v>
      </c>
      <c r="AR70" s="2" t="s">
        <v>179</v>
      </c>
      <c r="AS70" s="2" t="s">
        <v>179</v>
      </c>
      <c r="AT70" s="2" t="s">
        <v>35</v>
      </c>
      <c r="AU70" s="2" t="s">
        <v>700</v>
      </c>
      <c r="AV70" s="2" t="s">
        <v>35</v>
      </c>
      <c r="AW70" s="2" t="s">
        <v>35</v>
      </c>
      <c r="AX70" s="2">
        <v>46800</v>
      </c>
      <c r="AY70" s="2" t="s">
        <v>35</v>
      </c>
      <c r="AZ70" s="2" t="e" cm="1">
        <f t="array" aca="1" ref="AZ70" ca="1">_xlfn.IFS(AX70&gt;$BE$5,"Q5",AX70&gt;$BE$4,"Q4",AX70&gt;$BE$3,"Q3",AX70&gt;$BE$2,"Q2",AX70&gt;200,"Q1")</f>
        <v>#NAME?</v>
      </c>
      <c r="BA70" s="2" t="s">
        <v>732</v>
      </c>
      <c r="BB70" s="2" t="e" cm="1">
        <f t="array" aca="1" ref="BB70" ca="1">_xlfn.IFS(AX70&gt;$BI$10,"Q10",AX70&gt;$BI$9,"Q9",AX70&gt;$BI$8,"Q8",AX70&gt;$BI$7,"Q7",AX70&gt;$BI$6,"Q6",AX70&gt;$BI$5,"Q5",AX70&gt;$BI$4,"Q4",AX70&gt;$BI$3,"Q3",AX70&gt;$BI$2,"Q2",AX70&gt;200,"Q1")</f>
        <v>#NAME?</v>
      </c>
      <c r="BC70" s="2" t="s">
        <v>733</v>
      </c>
    </row>
    <row r="71" spans="1:55" x14ac:dyDescent="0.35">
      <c r="A71" s="2" t="s">
        <v>713</v>
      </c>
      <c r="B71" s="2" t="s">
        <v>409</v>
      </c>
      <c r="C71" s="2" t="s">
        <v>410</v>
      </c>
      <c r="D71" s="2" t="s">
        <v>284</v>
      </c>
      <c r="E71" s="2" t="s">
        <v>390</v>
      </c>
      <c r="F71" s="2" t="s">
        <v>34</v>
      </c>
      <c r="G71" s="2" t="s">
        <v>786</v>
      </c>
      <c r="H71" s="2">
        <v>0.50300999999999996</v>
      </c>
      <c r="I71" s="2">
        <v>20084</v>
      </c>
      <c r="J71" s="2" t="s">
        <v>35</v>
      </c>
      <c r="K71" s="2" t="s">
        <v>35</v>
      </c>
      <c r="L71" s="2" t="s">
        <v>670</v>
      </c>
      <c r="M71" s="2" t="s">
        <v>670</v>
      </c>
      <c r="N71" s="2" t="s">
        <v>35</v>
      </c>
      <c r="O71" s="2" t="s">
        <v>35</v>
      </c>
      <c r="P71" s="2" t="s">
        <v>35</v>
      </c>
      <c r="Q71" s="2" t="s">
        <v>35</v>
      </c>
      <c r="R71" s="2" t="s">
        <v>700</v>
      </c>
      <c r="S71" s="17" t="s">
        <v>705</v>
      </c>
      <c r="T71" s="2">
        <v>1952</v>
      </c>
      <c r="U71" s="2" t="s">
        <v>411</v>
      </c>
      <c r="V71" s="2" t="s">
        <v>719</v>
      </c>
      <c r="W71" s="2" t="s">
        <v>390</v>
      </c>
      <c r="X71" s="2" t="s">
        <v>676</v>
      </c>
      <c r="Y71" s="2" t="s">
        <v>674</v>
      </c>
      <c r="Z71" s="2" t="s">
        <v>37</v>
      </c>
      <c r="AA71" s="2" t="s">
        <v>285</v>
      </c>
      <c r="AB71" s="2" t="s">
        <v>709</v>
      </c>
      <c r="AC71" s="2" t="s">
        <v>795</v>
      </c>
      <c r="AD71" s="2" t="s">
        <v>742</v>
      </c>
      <c r="AE71" s="2" t="s">
        <v>35</v>
      </c>
      <c r="AF71" s="2" t="s">
        <v>700</v>
      </c>
      <c r="AG71" s="2" t="s">
        <v>145</v>
      </c>
      <c r="AH71" s="2" t="s">
        <v>412</v>
      </c>
      <c r="AI71" s="2" t="s">
        <v>722</v>
      </c>
      <c r="AJ71" s="2" t="s">
        <v>277</v>
      </c>
      <c r="AK71" s="2" t="s">
        <v>55</v>
      </c>
      <c r="AL71" s="2" t="s">
        <v>40</v>
      </c>
      <c r="AM71" s="2" t="s">
        <v>411</v>
      </c>
      <c r="AN71" s="2" t="s">
        <v>677</v>
      </c>
      <c r="AO71" s="2" t="s">
        <v>413</v>
      </c>
      <c r="AP71" s="2" t="s">
        <v>680</v>
      </c>
      <c r="AQ71" s="2" t="s">
        <v>680</v>
      </c>
      <c r="AR71" s="2" t="s">
        <v>414</v>
      </c>
      <c r="AS71" s="2" t="s">
        <v>687</v>
      </c>
      <c r="AT71" s="2" t="s">
        <v>397</v>
      </c>
      <c r="AU71" s="2" t="s">
        <v>681</v>
      </c>
      <c r="AV71" s="2" t="s">
        <v>35</v>
      </c>
      <c r="AW71" s="2" t="s">
        <v>35</v>
      </c>
      <c r="AX71" s="2">
        <v>332592</v>
      </c>
      <c r="AY71" s="2" t="s">
        <v>35</v>
      </c>
      <c r="AZ71" s="2" t="e" cm="1">
        <f t="array" aca="1" ref="AZ71" ca="1">_xlfn.IFS(AX71&gt;$BE$5,"Q5",AX71&gt;$BE$4,"Q4",AX71&gt;$BE$3,"Q3",AX71&gt;$BE$2,"Q2",AX71&gt;200,"Q1")</f>
        <v>#NAME?</v>
      </c>
      <c r="BA71" s="2" t="s">
        <v>736</v>
      </c>
      <c r="BB71" s="2" t="e" cm="1">
        <f t="array" aca="1" ref="BB71" ca="1">_xlfn.IFS(AX71&gt;$BI$10,"Q10",AX71&gt;$BI$9,"Q9",AX71&gt;$BI$8,"Q8",AX71&gt;$BI$7,"Q7",AX71&gt;$BI$6,"Q6",AX71&gt;$BI$5,"Q5",AX71&gt;$BI$4,"Q4",AX71&gt;$BI$3,"Q3",AX71&gt;$BI$2,"Q2",AX71&gt;200,"Q1")</f>
        <v>#NAME?</v>
      </c>
      <c r="BC71" s="2" t="s">
        <v>774</v>
      </c>
    </row>
    <row r="72" spans="1:55" x14ac:dyDescent="0.35">
      <c r="A72" s="2" t="s">
        <v>713</v>
      </c>
      <c r="B72" s="2" t="s">
        <v>415</v>
      </c>
      <c r="C72" s="2" t="s">
        <v>416</v>
      </c>
      <c r="D72" s="2" t="s">
        <v>485</v>
      </c>
      <c r="E72" s="2" t="s">
        <v>390</v>
      </c>
      <c r="F72" s="2" t="s">
        <v>34</v>
      </c>
      <c r="G72" s="2" t="s">
        <v>786</v>
      </c>
      <c r="H72" s="2">
        <v>0.50300999999999996</v>
      </c>
      <c r="I72" s="2">
        <v>39750</v>
      </c>
      <c r="J72" s="2" t="s">
        <v>35</v>
      </c>
      <c r="K72" s="2" t="s">
        <v>35</v>
      </c>
      <c r="L72" s="2" t="s">
        <v>670</v>
      </c>
      <c r="M72" s="2" t="s">
        <v>670</v>
      </c>
      <c r="N72" s="2" t="s">
        <v>35</v>
      </c>
      <c r="O72" s="2" t="s">
        <v>35</v>
      </c>
      <c r="P72" s="2" t="s">
        <v>35</v>
      </c>
      <c r="Q72" s="2" t="s">
        <v>35</v>
      </c>
      <c r="R72" s="2" t="s">
        <v>700</v>
      </c>
      <c r="S72" s="17" t="s">
        <v>706</v>
      </c>
      <c r="T72" s="2">
        <v>1966</v>
      </c>
      <c r="U72" s="2" t="s">
        <v>390</v>
      </c>
      <c r="V72" s="2" t="s">
        <v>719</v>
      </c>
      <c r="W72" s="2" t="s">
        <v>390</v>
      </c>
      <c r="X72" s="2" t="s">
        <v>675</v>
      </c>
      <c r="Y72" s="2" t="s">
        <v>674</v>
      </c>
      <c r="Z72" s="2" t="s">
        <v>37</v>
      </c>
      <c r="AA72" s="2" t="s">
        <v>417</v>
      </c>
      <c r="AB72" s="2" t="s">
        <v>417</v>
      </c>
      <c r="AC72" s="2" t="s">
        <v>417</v>
      </c>
      <c r="AE72" s="2" t="s">
        <v>757</v>
      </c>
      <c r="AF72" s="2" t="s">
        <v>765</v>
      </c>
      <c r="AG72" s="2" t="s">
        <v>35</v>
      </c>
      <c r="AH72" s="2" t="s">
        <v>35</v>
      </c>
      <c r="AI72" s="2" t="s">
        <v>35</v>
      </c>
      <c r="AJ72" s="2" t="s">
        <v>294</v>
      </c>
      <c r="AK72" s="2" t="s">
        <v>715</v>
      </c>
      <c r="AL72" s="2" t="s">
        <v>64</v>
      </c>
      <c r="AM72" s="2" t="s">
        <v>390</v>
      </c>
      <c r="AN72" s="2" t="s">
        <v>677</v>
      </c>
      <c r="AO72" s="2" t="s">
        <v>35</v>
      </c>
      <c r="AP72" s="2" t="s">
        <v>35</v>
      </c>
      <c r="AQ72" s="2" t="s">
        <v>35</v>
      </c>
      <c r="AR72" s="2" t="s">
        <v>337</v>
      </c>
      <c r="AS72" s="2" t="s">
        <v>688</v>
      </c>
      <c r="AT72" s="2" t="s">
        <v>35</v>
      </c>
      <c r="AU72" s="2" t="s">
        <v>700</v>
      </c>
      <c r="AV72" s="2" t="s">
        <v>35</v>
      </c>
      <c r="AW72" s="2" t="s">
        <v>35</v>
      </c>
      <c r="AX72" s="2">
        <v>354614</v>
      </c>
      <c r="AY72" s="2" t="s">
        <v>35</v>
      </c>
      <c r="AZ72" s="2" t="e" cm="1">
        <f t="array" aca="1" ref="AZ72" ca="1">_xlfn.IFS(AX72&gt;$BE$5,"Q5",AX72&gt;$BE$4,"Q4",AX72&gt;$BE$3,"Q3",AX72&gt;$BE$2,"Q2",AX72&gt;200,"Q1")</f>
        <v>#NAME?</v>
      </c>
      <c r="BA72" s="2" t="s">
        <v>736</v>
      </c>
      <c r="BB72" s="2" t="e" cm="1">
        <f t="array" aca="1" ref="BB72" ca="1">_xlfn.IFS(AX72&gt;$BI$10,"Q10",AX72&gt;$BI$9,"Q9",AX72&gt;$BI$8,"Q8",AX72&gt;$BI$7,"Q7",AX72&gt;$BI$6,"Q6",AX72&gt;$BI$5,"Q5",AX72&gt;$BI$4,"Q4",AX72&gt;$BI$3,"Q3",AX72&gt;$BI$2,"Q2",AX72&gt;200,"Q1")</f>
        <v>#NAME?</v>
      </c>
      <c r="BC72" s="2" t="s">
        <v>774</v>
      </c>
    </row>
    <row r="73" spans="1:55" x14ac:dyDescent="0.35">
      <c r="A73" s="2" t="s">
        <v>713</v>
      </c>
      <c r="B73" s="2" t="s">
        <v>418</v>
      </c>
      <c r="C73" s="2" t="s">
        <v>419</v>
      </c>
      <c r="D73" s="2" t="s">
        <v>284</v>
      </c>
      <c r="E73" s="2" t="s">
        <v>103</v>
      </c>
      <c r="F73" s="2" t="s">
        <v>34</v>
      </c>
      <c r="G73" s="2" t="s">
        <v>786</v>
      </c>
      <c r="H73" s="2">
        <v>0.21596000000000001</v>
      </c>
      <c r="I73" s="2">
        <v>28685</v>
      </c>
      <c r="J73" s="2" t="s">
        <v>36</v>
      </c>
      <c r="K73" s="2" t="s">
        <v>35</v>
      </c>
      <c r="L73" s="2" t="s">
        <v>35</v>
      </c>
      <c r="M73" s="2" t="s">
        <v>700</v>
      </c>
      <c r="N73" s="2" t="s">
        <v>671</v>
      </c>
      <c r="O73" s="2" t="s">
        <v>670</v>
      </c>
      <c r="P73" s="2" t="s">
        <v>35</v>
      </c>
      <c r="Q73" s="2" t="s">
        <v>35</v>
      </c>
      <c r="R73" s="2" t="s">
        <v>670</v>
      </c>
      <c r="S73" s="17" t="s">
        <v>717</v>
      </c>
      <c r="T73" s="2">
        <v>1947</v>
      </c>
      <c r="U73" s="2" t="s">
        <v>103</v>
      </c>
      <c r="V73" s="2" t="s">
        <v>698</v>
      </c>
      <c r="W73" s="2" t="s">
        <v>103</v>
      </c>
      <c r="X73" s="2" t="s">
        <v>675</v>
      </c>
      <c r="Y73" s="2" t="s">
        <v>674</v>
      </c>
      <c r="Z73" s="2" t="s">
        <v>35</v>
      </c>
      <c r="AA73" s="2" t="s">
        <v>35</v>
      </c>
      <c r="AB73" s="2" t="s">
        <v>35</v>
      </c>
      <c r="AC73" s="2" t="s">
        <v>35</v>
      </c>
      <c r="AE73" s="2" t="s">
        <v>35</v>
      </c>
      <c r="AF73" s="2" t="s">
        <v>700</v>
      </c>
      <c r="AG73" s="2" t="s">
        <v>145</v>
      </c>
      <c r="AH73" s="2" t="s">
        <v>35</v>
      </c>
      <c r="AI73" s="2" t="s">
        <v>35</v>
      </c>
      <c r="AJ73" s="2" t="s">
        <v>137</v>
      </c>
      <c r="AK73" s="2" t="s">
        <v>137</v>
      </c>
      <c r="AL73" s="2" t="s">
        <v>40</v>
      </c>
      <c r="AM73" s="2" t="s">
        <v>103</v>
      </c>
      <c r="AN73" s="2" t="s">
        <v>677</v>
      </c>
      <c r="AO73" s="2" t="s">
        <v>420</v>
      </c>
      <c r="AP73" s="2" t="s">
        <v>682</v>
      </c>
      <c r="AQ73" s="2" t="s">
        <v>682</v>
      </c>
      <c r="AR73" s="2" t="s">
        <v>290</v>
      </c>
      <c r="AS73" s="2" t="s">
        <v>290</v>
      </c>
      <c r="AT73" s="2" t="s">
        <v>421</v>
      </c>
      <c r="AU73" s="2" t="s">
        <v>682</v>
      </c>
      <c r="AV73" s="2" t="s">
        <v>354</v>
      </c>
      <c r="AW73" s="2" t="s">
        <v>354</v>
      </c>
      <c r="AX73" s="2">
        <v>206405</v>
      </c>
      <c r="AY73" s="2" t="s">
        <v>145</v>
      </c>
      <c r="AZ73" s="2" t="e" cm="1">
        <f t="array" aca="1" ref="AZ73" ca="1">_xlfn.IFS(AX73&gt;$BE$5,"Q5",AX73&gt;$BE$4,"Q4",AX73&gt;$BE$3,"Q3",AX73&gt;$BE$2,"Q2",AX73&gt;200,"Q1")</f>
        <v>#NAME?</v>
      </c>
      <c r="BA73" s="2" t="s">
        <v>735</v>
      </c>
      <c r="BB73" s="2" t="e" cm="1">
        <f t="array" aca="1" ref="BB73" ca="1">_xlfn.IFS(AX73&gt;$BI$10,"Q10",AX73&gt;$BI$9,"Q9",AX73&gt;$BI$8,"Q8",AX73&gt;$BI$7,"Q7",AX73&gt;$BI$6,"Q6",AX73&gt;$BI$5,"Q5",AX73&gt;$BI$4,"Q4",AX73&gt;$BI$3,"Q3",AX73&gt;$BI$2,"Q2",AX73&gt;200,"Q1")</f>
        <v>#NAME?</v>
      </c>
      <c r="BC73" s="2" t="s">
        <v>772</v>
      </c>
    </row>
    <row r="74" spans="1:55" x14ac:dyDescent="0.35">
      <c r="A74" s="2" t="s">
        <v>713</v>
      </c>
      <c r="B74" s="2" t="s">
        <v>422</v>
      </c>
      <c r="C74" s="2" t="s">
        <v>423</v>
      </c>
      <c r="D74" s="2" t="s">
        <v>284</v>
      </c>
      <c r="E74" s="2" t="s">
        <v>103</v>
      </c>
      <c r="F74" s="2" t="s">
        <v>61</v>
      </c>
      <c r="G74" s="2" t="s">
        <v>787</v>
      </c>
      <c r="H74" s="2">
        <v>0.33300999999999997</v>
      </c>
      <c r="I74" s="2">
        <v>12628</v>
      </c>
      <c r="J74" s="2" t="s">
        <v>35</v>
      </c>
      <c r="K74" s="2" t="s">
        <v>35</v>
      </c>
      <c r="L74" s="2" t="s">
        <v>35</v>
      </c>
      <c r="M74" s="2" t="s">
        <v>700</v>
      </c>
      <c r="N74" s="2" t="s">
        <v>35</v>
      </c>
      <c r="O74" s="2" t="s">
        <v>35</v>
      </c>
      <c r="P74" s="2" t="s">
        <v>35</v>
      </c>
      <c r="Q74" s="2" t="s">
        <v>35</v>
      </c>
      <c r="R74" s="2" t="s">
        <v>700</v>
      </c>
      <c r="S74" s="17" t="s">
        <v>707</v>
      </c>
      <c r="T74" s="2">
        <v>1963</v>
      </c>
      <c r="U74" s="2" t="s">
        <v>103</v>
      </c>
      <c r="V74" s="2" t="s">
        <v>698</v>
      </c>
      <c r="W74" s="2" t="s">
        <v>103</v>
      </c>
      <c r="X74" s="2" t="s">
        <v>675</v>
      </c>
      <c r="Y74" s="2" t="s">
        <v>674</v>
      </c>
      <c r="Z74" s="2" t="s">
        <v>35</v>
      </c>
      <c r="AA74" s="2" t="s">
        <v>35</v>
      </c>
      <c r="AB74" s="2" t="s">
        <v>35</v>
      </c>
      <c r="AC74" s="2" t="s">
        <v>35</v>
      </c>
      <c r="AE74" s="2" t="s">
        <v>35</v>
      </c>
      <c r="AF74" s="2" t="s">
        <v>700</v>
      </c>
      <c r="AG74" s="2" t="s">
        <v>145</v>
      </c>
      <c r="AH74" s="2" t="s">
        <v>424</v>
      </c>
      <c r="AI74" s="2" t="s">
        <v>724</v>
      </c>
      <c r="AJ74" s="2" t="s">
        <v>277</v>
      </c>
      <c r="AK74" s="2" t="s">
        <v>55</v>
      </c>
      <c r="AL74" s="2" t="s">
        <v>40</v>
      </c>
      <c r="AM74" s="2" t="s">
        <v>103</v>
      </c>
      <c r="AN74" s="2" t="s">
        <v>677</v>
      </c>
      <c r="AO74" s="2" t="s">
        <v>425</v>
      </c>
      <c r="AP74" s="2" t="s">
        <v>680</v>
      </c>
      <c r="AQ74" s="2" t="s">
        <v>680</v>
      </c>
      <c r="AR74" s="2" t="s">
        <v>307</v>
      </c>
      <c r="AS74" s="2" t="s">
        <v>307</v>
      </c>
      <c r="AT74" s="2" t="s">
        <v>426</v>
      </c>
      <c r="AU74" s="2" t="s">
        <v>682</v>
      </c>
      <c r="AV74" s="2" t="s">
        <v>427</v>
      </c>
      <c r="AW74" s="2" t="s">
        <v>694</v>
      </c>
      <c r="AX74" s="2">
        <v>17484</v>
      </c>
      <c r="AY74" s="2" t="s">
        <v>35</v>
      </c>
      <c r="AZ74" s="2" t="e" cm="1">
        <f t="array" aca="1" ref="AZ74" ca="1">_xlfn.IFS(AX74&gt;$BE$5,"Q5",AX74&gt;$BE$4,"Q4",AX74&gt;$BE$3,"Q3",AX74&gt;$BE$2,"Q2",AX74&gt;200,"Q1")</f>
        <v>#NAME?</v>
      </c>
      <c r="BA74" s="2" t="s">
        <v>732</v>
      </c>
      <c r="BB74" s="2" t="e" cm="1">
        <f t="array" aca="1" ref="BB74" ca="1">_xlfn.IFS(AX74&gt;$BI$10,"Q10",AX74&gt;$BI$9,"Q9",AX74&gt;$BI$8,"Q8",AX74&gt;$BI$7,"Q7",AX74&gt;$BI$6,"Q6",AX74&gt;$BI$5,"Q5",AX74&gt;$BI$4,"Q4",AX74&gt;$BI$3,"Q3",AX74&gt;$BI$2,"Q2",AX74&gt;200,"Q1")</f>
        <v>#NAME?</v>
      </c>
      <c r="BC74" s="2" t="s">
        <v>732</v>
      </c>
    </row>
    <row r="75" spans="1:55" x14ac:dyDescent="0.35">
      <c r="A75" s="2" t="s">
        <v>713</v>
      </c>
      <c r="B75" s="2" t="s">
        <v>428</v>
      </c>
      <c r="C75" s="2" t="s">
        <v>429</v>
      </c>
      <c r="D75" s="2" t="s">
        <v>284</v>
      </c>
      <c r="E75" s="2" t="s">
        <v>103</v>
      </c>
      <c r="F75" s="2" t="s">
        <v>34</v>
      </c>
      <c r="G75" s="2" t="s">
        <v>786</v>
      </c>
      <c r="H75" s="2">
        <v>0.21596000000000001</v>
      </c>
      <c r="I75" s="2">
        <v>16088</v>
      </c>
      <c r="J75" s="2" t="s">
        <v>36</v>
      </c>
      <c r="K75" s="2" t="s">
        <v>35</v>
      </c>
      <c r="L75" s="2" t="s">
        <v>35</v>
      </c>
      <c r="M75" s="2" t="s">
        <v>700</v>
      </c>
      <c r="N75" s="2" t="s">
        <v>35</v>
      </c>
      <c r="O75" s="2" t="s">
        <v>35</v>
      </c>
      <c r="P75" s="2" t="s">
        <v>671</v>
      </c>
      <c r="Q75" s="2" t="s">
        <v>35</v>
      </c>
      <c r="R75" s="2" t="s">
        <v>671</v>
      </c>
      <c r="S75" s="17" t="s">
        <v>706</v>
      </c>
      <c r="T75" s="2">
        <v>1969</v>
      </c>
      <c r="U75" s="2" t="s">
        <v>103</v>
      </c>
      <c r="V75" s="2" t="s">
        <v>698</v>
      </c>
      <c r="W75" s="2" t="s">
        <v>103</v>
      </c>
      <c r="X75" s="2" t="s">
        <v>675</v>
      </c>
      <c r="Y75" s="2" t="s">
        <v>674</v>
      </c>
      <c r="Z75" s="2" t="s">
        <v>172</v>
      </c>
      <c r="AA75" s="2" t="s">
        <v>430</v>
      </c>
      <c r="AB75" s="2" t="s">
        <v>430</v>
      </c>
      <c r="AC75" s="2" t="s">
        <v>797</v>
      </c>
      <c r="AE75" s="2" t="s">
        <v>35</v>
      </c>
      <c r="AF75" s="2" t="s">
        <v>700</v>
      </c>
      <c r="AG75" s="2" t="s">
        <v>35</v>
      </c>
      <c r="AH75" s="2" t="s">
        <v>35</v>
      </c>
      <c r="AI75" s="2" t="s">
        <v>35</v>
      </c>
      <c r="AJ75" s="2" t="s">
        <v>371</v>
      </c>
      <c r="AK75" s="2" t="s">
        <v>715</v>
      </c>
      <c r="AL75" s="2" t="s">
        <v>40</v>
      </c>
      <c r="AM75" s="2" t="s">
        <v>102</v>
      </c>
      <c r="AN75" s="2" t="s">
        <v>678</v>
      </c>
      <c r="AO75" s="2" t="s">
        <v>35</v>
      </c>
      <c r="AP75" s="2" t="s">
        <v>35</v>
      </c>
      <c r="AQ75" s="2" t="s">
        <v>35</v>
      </c>
      <c r="AR75" s="2" t="s">
        <v>35</v>
      </c>
      <c r="AS75" s="2" t="s">
        <v>35</v>
      </c>
      <c r="AT75" s="2" t="s">
        <v>35</v>
      </c>
      <c r="AU75" s="2" t="s">
        <v>700</v>
      </c>
      <c r="AV75" s="2" t="s">
        <v>35</v>
      </c>
      <c r="AW75" s="2" t="s">
        <v>35</v>
      </c>
      <c r="AX75" s="2">
        <v>120000</v>
      </c>
      <c r="AY75" s="2" t="s">
        <v>35</v>
      </c>
      <c r="AZ75" s="2" t="e" cm="1">
        <f t="array" aca="1" ref="AZ75" ca="1">_xlfn.IFS(AX75&gt;$BE$5,"Q5",AX75&gt;$BE$4,"Q4",AX75&gt;$BE$3,"Q3",AX75&gt;$BE$2,"Q2",AX75&gt;200,"Q1")</f>
        <v>#NAME?</v>
      </c>
      <c r="BA75" s="2" t="s">
        <v>734</v>
      </c>
      <c r="BB75" s="2" t="e" cm="1">
        <f t="array" aca="1" ref="BB75" ca="1">_xlfn.IFS(AX75&gt;$BI$10,"Q10",AX75&gt;$BI$9,"Q9",AX75&gt;$BI$8,"Q8",AX75&gt;$BI$7,"Q7",AX75&gt;$BI$6,"Q6",AX75&gt;$BI$5,"Q5",AX75&gt;$BI$4,"Q4",AX75&gt;$BI$3,"Q3",AX75&gt;$BI$2,"Q2",AX75&gt;200,"Q1")</f>
        <v>#NAME?</v>
      </c>
      <c r="BC75" s="2" t="s">
        <v>736</v>
      </c>
    </row>
    <row r="76" spans="1:55" x14ac:dyDescent="0.35">
      <c r="A76" s="2" t="s">
        <v>713</v>
      </c>
      <c r="B76" s="2" t="s">
        <v>431</v>
      </c>
      <c r="C76" s="2" t="s">
        <v>432</v>
      </c>
      <c r="D76" s="2" t="s">
        <v>284</v>
      </c>
      <c r="E76" s="2" t="s">
        <v>103</v>
      </c>
      <c r="F76" s="2" t="s">
        <v>61</v>
      </c>
      <c r="G76" s="2" t="s">
        <v>787</v>
      </c>
      <c r="H76" s="2">
        <v>0.33300999999999997</v>
      </c>
      <c r="I76" s="2">
        <v>22011</v>
      </c>
      <c r="J76" s="2" t="s">
        <v>35</v>
      </c>
      <c r="K76" s="2" t="s">
        <v>35</v>
      </c>
      <c r="L76" s="2" t="s">
        <v>35</v>
      </c>
      <c r="M76" s="2" t="s">
        <v>700</v>
      </c>
      <c r="N76" s="2" t="s">
        <v>35</v>
      </c>
      <c r="O76" s="2" t="s">
        <v>35</v>
      </c>
      <c r="P76" s="2" t="s">
        <v>35</v>
      </c>
      <c r="Q76" s="2" t="s">
        <v>35</v>
      </c>
      <c r="R76" s="2" t="s">
        <v>700</v>
      </c>
      <c r="S76" s="17" t="s">
        <v>703</v>
      </c>
      <c r="T76" s="2">
        <v>1977</v>
      </c>
      <c r="U76" s="2" t="s">
        <v>103</v>
      </c>
      <c r="V76" s="2" t="s">
        <v>698</v>
      </c>
      <c r="W76" s="2" t="s">
        <v>103</v>
      </c>
      <c r="X76" s="2" t="s">
        <v>675</v>
      </c>
      <c r="Y76" s="2" t="s">
        <v>674</v>
      </c>
      <c r="Z76" s="2" t="s">
        <v>104</v>
      </c>
      <c r="AA76" s="2" t="s">
        <v>155</v>
      </c>
      <c r="AB76" s="2" t="s">
        <v>155</v>
      </c>
      <c r="AC76" s="2" t="s">
        <v>155</v>
      </c>
      <c r="AE76" s="2" t="s">
        <v>35</v>
      </c>
      <c r="AF76" s="2" t="s">
        <v>700</v>
      </c>
      <c r="AG76" s="2" t="s">
        <v>35</v>
      </c>
      <c r="AH76" s="2" t="s">
        <v>433</v>
      </c>
      <c r="AI76" s="2" t="s">
        <v>433</v>
      </c>
      <c r="AJ76" s="2" t="s">
        <v>39</v>
      </c>
      <c r="AK76" s="2" t="s">
        <v>39</v>
      </c>
      <c r="AL76" s="2" t="s">
        <v>40</v>
      </c>
      <c r="AM76" s="2" t="s">
        <v>103</v>
      </c>
      <c r="AN76" s="2" t="s">
        <v>677</v>
      </c>
      <c r="AO76" s="2" t="s">
        <v>425</v>
      </c>
      <c r="AP76" s="2" t="s">
        <v>680</v>
      </c>
      <c r="AQ76" s="2" t="s">
        <v>680</v>
      </c>
      <c r="AR76" s="2" t="s">
        <v>417</v>
      </c>
      <c r="AS76" s="2" t="s">
        <v>691</v>
      </c>
      <c r="AT76" s="2" t="s">
        <v>425</v>
      </c>
      <c r="AU76" s="2" t="s">
        <v>680</v>
      </c>
      <c r="AV76" s="2" t="s">
        <v>35</v>
      </c>
      <c r="AW76" s="2" t="s">
        <v>35</v>
      </c>
      <c r="AX76" s="2">
        <v>37400</v>
      </c>
      <c r="AY76" s="2" t="s">
        <v>35</v>
      </c>
      <c r="AZ76" s="2" t="e" cm="1">
        <f t="array" aca="1" ref="AZ76" ca="1">_xlfn.IFS(AX76&gt;$BE$5,"Q5",AX76&gt;$BE$4,"Q4",AX76&gt;$BE$3,"Q3",AX76&gt;$BE$2,"Q2",AX76&gt;200,"Q1")</f>
        <v>#NAME?</v>
      </c>
      <c r="BA76" s="2" t="s">
        <v>732</v>
      </c>
      <c r="BB76" s="2" t="e" cm="1">
        <f t="array" aca="1" ref="BB76" ca="1">_xlfn.IFS(AX76&gt;$BI$10,"Q10",AX76&gt;$BI$9,"Q9",AX76&gt;$BI$8,"Q8",AX76&gt;$BI$7,"Q7",AX76&gt;$BI$6,"Q6",AX76&gt;$BI$5,"Q5",AX76&gt;$BI$4,"Q4",AX76&gt;$BI$3,"Q3",AX76&gt;$BI$2,"Q2",AX76&gt;200,"Q1")</f>
        <v>#NAME?</v>
      </c>
      <c r="BC76" s="2" t="s">
        <v>733</v>
      </c>
    </row>
    <row r="77" spans="1:55" x14ac:dyDescent="0.35">
      <c r="A77" s="2" t="s">
        <v>713</v>
      </c>
      <c r="B77" s="2" t="s">
        <v>260</v>
      </c>
      <c r="C77" s="2" t="s">
        <v>434</v>
      </c>
      <c r="D77" s="2" t="s">
        <v>284</v>
      </c>
      <c r="E77" s="2" t="s">
        <v>103</v>
      </c>
      <c r="F77" s="2" t="s">
        <v>61</v>
      </c>
      <c r="G77" s="2" t="s">
        <v>787</v>
      </c>
      <c r="H77" s="2">
        <v>0.33300999999999997</v>
      </c>
      <c r="I77" s="2">
        <v>55218</v>
      </c>
      <c r="J77" s="2" t="s">
        <v>36</v>
      </c>
      <c r="K77" s="2" t="s">
        <v>671</v>
      </c>
      <c r="L77" s="2" t="s">
        <v>670</v>
      </c>
      <c r="M77" s="2" t="s">
        <v>670</v>
      </c>
      <c r="N77" s="2" t="s">
        <v>671</v>
      </c>
      <c r="O77" s="2" t="s">
        <v>35</v>
      </c>
      <c r="P77" s="2" t="s">
        <v>35</v>
      </c>
      <c r="Q77" s="2" t="s">
        <v>35</v>
      </c>
      <c r="R77" s="2" t="s">
        <v>671</v>
      </c>
      <c r="S77" s="17" t="s">
        <v>705</v>
      </c>
      <c r="T77" s="2">
        <v>1951</v>
      </c>
      <c r="U77" s="2" t="s">
        <v>103</v>
      </c>
      <c r="V77" s="2" t="s">
        <v>698</v>
      </c>
      <c r="W77" s="2" t="s">
        <v>103</v>
      </c>
      <c r="X77" s="2" t="s">
        <v>675</v>
      </c>
      <c r="Y77" s="2" t="s">
        <v>674</v>
      </c>
      <c r="Z77" s="2" t="s">
        <v>134</v>
      </c>
      <c r="AA77" s="2" t="s">
        <v>236</v>
      </c>
      <c r="AB77" s="2" t="s">
        <v>695</v>
      </c>
      <c r="AC77" s="2" t="s">
        <v>695</v>
      </c>
      <c r="AE77" s="2" t="s">
        <v>35</v>
      </c>
      <c r="AF77" s="2" t="s">
        <v>700</v>
      </c>
      <c r="AG77" s="2" t="s">
        <v>145</v>
      </c>
      <c r="AH77" s="2" t="s">
        <v>35</v>
      </c>
      <c r="AI77" s="2" t="s">
        <v>35</v>
      </c>
      <c r="AJ77" s="2" t="s">
        <v>137</v>
      </c>
      <c r="AK77" s="2" t="s">
        <v>137</v>
      </c>
      <c r="AL77" s="2" t="s">
        <v>407</v>
      </c>
      <c r="AM77" s="2" t="s">
        <v>102</v>
      </c>
      <c r="AN77" s="2" t="s">
        <v>678</v>
      </c>
      <c r="AO77" s="2" t="s">
        <v>278</v>
      </c>
      <c r="AP77" s="2" t="s">
        <v>683</v>
      </c>
      <c r="AQ77" s="2" t="s">
        <v>683</v>
      </c>
      <c r="AR77" s="2" t="s">
        <v>290</v>
      </c>
      <c r="AS77" s="2" t="s">
        <v>290</v>
      </c>
      <c r="AT77" s="2" t="s">
        <v>379</v>
      </c>
      <c r="AU77" s="2" t="s">
        <v>679</v>
      </c>
      <c r="AV77" s="2" t="s">
        <v>35</v>
      </c>
      <c r="AW77" s="2" t="s">
        <v>35</v>
      </c>
      <c r="AX77" s="2">
        <v>270000</v>
      </c>
      <c r="AY77" s="2" t="s">
        <v>35</v>
      </c>
      <c r="AZ77" s="2" t="e" cm="1">
        <f t="array" aca="1" ref="AZ77" ca="1">_xlfn.IFS(AX77&gt;$BE$5,"Q5",AX77&gt;$BE$4,"Q4",AX77&gt;$BE$3,"Q3",AX77&gt;$BE$2,"Q2",AX77&gt;200,"Q1")</f>
        <v>#NAME?</v>
      </c>
      <c r="BA77" s="2" t="s">
        <v>735</v>
      </c>
      <c r="BB77" s="2" t="e" cm="1">
        <f t="array" aca="1" ref="BB77" ca="1">_xlfn.IFS(AX77&gt;$BI$10,"Q10",AX77&gt;$BI$9,"Q9",AX77&gt;$BI$8,"Q8",AX77&gt;$BI$7,"Q7",AX77&gt;$BI$6,"Q6",AX77&gt;$BI$5,"Q5",AX77&gt;$BI$4,"Q4",AX77&gt;$BI$3,"Q3",AX77&gt;$BI$2,"Q2",AX77&gt;200,"Q1")</f>
        <v>#NAME?</v>
      </c>
      <c r="BC77" s="2" t="s">
        <v>772</v>
      </c>
    </row>
    <row r="78" spans="1:55" x14ac:dyDescent="0.35">
      <c r="A78" s="2" t="s">
        <v>713</v>
      </c>
      <c r="B78" s="2" t="s">
        <v>435</v>
      </c>
      <c r="C78" s="2" t="s">
        <v>436</v>
      </c>
      <c r="D78" s="2" t="s">
        <v>284</v>
      </c>
      <c r="E78" s="2" t="s">
        <v>437</v>
      </c>
      <c r="F78" s="2" t="s">
        <v>34</v>
      </c>
      <c r="G78" s="2" t="s">
        <v>786</v>
      </c>
      <c r="H78" s="2">
        <v>0.50044999999999995</v>
      </c>
      <c r="I78" s="2">
        <v>18631</v>
      </c>
      <c r="J78" s="2" t="s">
        <v>36</v>
      </c>
      <c r="K78" s="2" t="s">
        <v>35</v>
      </c>
      <c r="L78" s="2" t="s">
        <v>670</v>
      </c>
      <c r="M78" s="2" t="s">
        <v>670</v>
      </c>
      <c r="N78" s="2" t="s">
        <v>35</v>
      </c>
      <c r="O78" s="2" t="s">
        <v>35</v>
      </c>
      <c r="P78" s="2" t="s">
        <v>670</v>
      </c>
      <c r="Q78" s="2" t="s">
        <v>35</v>
      </c>
      <c r="R78" s="2" t="s">
        <v>670</v>
      </c>
      <c r="S78" s="17" t="s">
        <v>704</v>
      </c>
      <c r="T78" s="2">
        <v>1959</v>
      </c>
      <c r="U78" s="2" t="s">
        <v>437</v>
      </c>
      <c r="V78" s="2" t="s">
        <v>697</v>
      </c>
      <c r="W78" s="2" t="s">
        <v>437</v>
      </c>
      <c r="X78" s="2" t="s">
        <v>675</v>
      </c>
      <c r="Y78" s="2" t="s">
        <v>674</v>
      </c>
      <c r="Z78" s="2" t="s">
        <v>172</v>
      </c>
      <c r="AA78" s="2" t="s">
        <v>438</v>
      </c>
      <c r="AB78" s="2" t="s">
        <v>438</v>
      </c>
      <c r="AC78" s="2" t="s">
        <v>438</v>
      </c>
      <c r="AE78" s="2" t="s">
        <v>35</v>
      </c>
      <c r="AF78" s="2" t="s">
        <v>700</v>
      </c>
      <c r="AG78" s="2" t="s">
        <v>35</v>
      </c>
      <c r="AH78" s="2" t="s">
        <v>439</v>
      </c>
      <c r="AI78" s="2" t="s">
        <v>725</v>
      </c>
      <c r="AJ78" s="2" t="s">
        <v>39</v>
      </c>
      <c r="AK78" s="2" t="s">
        <v>39</v>
      </c>
      <c r="AL78" s="2" t="s">
        <v>40</v>
      </c>
      <c r="AM78" s="2" t="s">
        <v>437</v>
      </c>
      <c r="AN78" s="2" t="s">
        <v>677</v>
      </c>
      <c r="AO78" s="2" t="s">
        <v>331</v>
      </c>
      <c r="AP78" s="2" t="s">
        <v>679</v>
      </c>
      <c r="AQ78" s="2" t="s">
        <v>679</v>
      </c>
      <c r="AR78" s="2" t="s">
        <v>290</v>
      </c>
      <c r="AS78" s="2" t="s">
        <v>290</v>
      </c>
      <c r="AT78" s="2" t="s">
        <v>35</v>
      </c>
      <c r="AU78" s="2" t="s">
        <v>700</v>
      </c>
      <c r="AV78" s="2" t="s">
        <v>35</v>
      </c>
      <c r="AW78" s="2" t="s">
        <v>35</v>
      </c>
      <c r="AX78" s="2">
        <v>887425</v>
      </c>
      <c r="AY78" s="2" t="s">
        <v>35</v>
      </c>
      <c r="AZ78" s="2" t="e" cm="1">
        <f t="array" aca="1" ref="AZ78" ca="1">_xlfn.IFS(AX78&gt;$BE$5,"Q5",AX78&gt;$BE$4,"Q4",AX78&gt;$BE$3,"Q3",AX78&gt;$BE$2,"Q2",AX78&gt;200,"Q1")</f>
        <v>#NAME?</v>
      </c>
      <c r="BA78" s="2" t="s">
        <v>736</v>
      </c>
      <c r="BB78" s="2" t="e" cm="1">
        <f t="array" aca="1" ref="BB78" ca="1">_xlfn.IFS(AX78&gt;$BI$10,"Q10",AX78&gt;$BI$9,"Q9",AX78&gt;$BI$8,"Q8",AX78&gt;$BI$7,"Q7",AX78&gt;$BI$6,"Q6",AX78&gt;$BI$5,"Q5",AX78&gt;$BI$4,"Q4",AX78&gt;$BI$3,"Q3",AX78&gt;$BI$2,"Q2",AX78&gt;200,"Q1")</f>
        <v>#NAME?</v>
      </c>
      <c r="BC78" s="2" t="s">
        <v>775</v>
      </c>
    </row>
    <row r="79" spans="1:55" x14ac:dyDescent="0.35">
      <c r="A79" s="2" t="s">
        <v>713</v>
      </c>
      <c r="B79" s="2" t="s">
        <v>440</v>
      </c>
      <c r="C79" s="2" t="s">
        <v>441</v>
      </c>
      <c r="D79" s="2" t="s">
        <v>485</v>
      </c>
      <c r="E79" s="2" t="s">
        <v>437</v>
      </c>
      <c r="F79" s="2" t="s">
        <v>34</v>
      </c>
      <c r="G79" s="2" t="s">
        <v>786</v>
      </c>
      <c r="H79" s="2">
        <v>0.50044999999999995</v>
      </c>
      <c r="I79" s="2">
        <v>7780</v>
      </c>
      <c r="J79" s="2" t="s">
        <v>36</v>
      </c>
      <c r="K79" s="2" t="s">
        <v>35</v>
      </c>
      <c r="L79" s="2" t="s">
        <v>670</v>
      </c>
      <c r="M79" s="2" t="s">
        <v>670</v>
      </c>
      <c r="N79" s="2" t="s">
        <v>35</v>
      </c>
      <c r="O79" s="2" t="s">
        <v>671</v>
      </c>
      <c r="P79" s="2" t="s">
        <v>35</v>
      </c>
      <c r="Q79" s="2" t="s">
        <v>35</v>
      </c>
      <c r="R79" s="2" t="s">
        <v>671</v>
      </c>
      <c r="S79" s="17" t="s">
        <v>706</v>
      </c>
      <c r="T79" s="2">
        <v>1966</v>
      </c>
      <c r="U79" s="2" t="s">
        <v>437</v>
      </c>
      <c r="V79" s="2" t="s">
        <v>697</v>
      </c>
      <c r="W79" s="2" t="s">
        <v>437</v>
      </c>
      <c r="X79" s="2" t="s">
        <v>675</v>
      </c>
      <c r="Y79" s="2" t="s">
        <v>674</v>
      </c>
      <c r="Z79" s="2" t="s">
        <v>104</v>
      </c>
      <c r="AA79" s="2" t="s">
        <v>307</v>
      </c>
      <c r="AB79" s="2" t="s">
        <v>567</v>
      </c>
      <c r="AC79" s="2" t="s">
        <v>567</v>
      </c>
      <c r="AE79" s="2" t="s">
        <v>758</v>
      </c>
      <c r="AF79" s="2" t="s">
        <v>765</v>
      </c>
      <c r="AG79" s="2" t="s">
        <v>35</v>
      </c>
      <c r="AH79" s="2" t="s">
        <v>35</v>
      </c>
      <c r="AI79" s="2" t="s">
        <v>35</v>
      </c>
      <c r="AJ79" s="2" t="s">
        <v>294</v>
      </c>
      <c r="AK79" s="2" t="s">
        <v>715</v>
      </c>
      <c r="AL79" s="2" t="s">
        <v>40</v>
      </c>
      <c r="AM79" s="2" t="s">
        <v>437</v>
      </c>
      <c r="AN79" s="2" t="s">
        <v>677</v>
      </c>
      <c r="AO79" s="2" t="s">
        <v>35</v>
      </c>
      <c r="AP79" s="2" t="s">
        <v>35</v>
      </c>
      <c r="AQ79" s="2" t="s">
        <v>35</v>
      </c>
      <c r="AR79" s="2" t="s">
        <v>157</v>
      </c>
      <c r="AS79" s="2" t="s">
        <v>686</v>
      </c>
      <c r="AT79" s="2" t="s">
        <v>413</v>
      </c>
      <c r="AU79" s="2" t="s">
        <v>680</v>
      </c>
      <c r="AV79" s="2" t="s">
        <v>35</v>
      </c>
      <c r="AW79" s="2" t="s">
        <v>35</v>
      </c>
      <c r="AX79" s="2">
        <v>312612</v>
      </c>
      <c r="AY79" s="2" t="s">
        <v>35</v>
      </c>
      <c r="AZ79" s="2" t="e" cm="1">
        <f t="array" aca="1" ref="AZ79" ca="1">_xlfn.IFS(AX79&gt;$BE$5,"Q5",AX79&gt;$BE$4,"Q4",AX79&gt;$BE$3,"Q3",AX79&gt;$BE$2,"Q2",AX79&gt;200,"Q1")</f>
        <v>#NAME?</v>
      </c>
      <c r="BA79" s="2" t="s">
        <v>735</v>
      </c>
      <c r="BB79" s="2" t="e" cm="1">
        <f t="array" aca="1" ref="BB79" ca="1">_xlfn.IFS(AX79&gt;$BI$10,"Q10",AX79&gt;$BI$9,"Q9",AX79&gt;$BI$8,"Q8",AX79&gt;$BI$7,"Q7",AX79&gt;$BI$6,"Q6",AX79&gt;$BI$5,"Q5",AX79&gt;$BI$4,"Q4",AX79&gt;$BI$3,"Q3",AX79&gt;$BI$2,"Q2",AX79&gt;200,"Q1")</f>
        <v>#NAME?</v>
      </c>
      <c r="BC79" s="2" t="s">
        <v>773</v>
      </c>
    </row>
    <row r="80" spans="1:55" x14ac:dyDescent="0.35">
      <c r="A80" s="2" t="s">
        <v>713</v>
      </c>
      <c r="B80" s="2" t="s">
        <v>442</v>
      </c>
      <c r="C80" s="2" t="s">
        <v>443</v>
      </c>
      <c r="D80" s="2" t="s">
        <v>284</v>
      </c>
      <c r="E80" s="2" t="s">
        <v>437</v>
      </c>
      <c r="F80" s="2" t="s">
        <v>34</v>
      </c>
      <c r="G80" s="2" t="s">
        <v>786</v>
      </c>
      <c r="H80" s="2">
        <v>0.50044999999999995</v>
      </c>
      <c r="I80" s="2">
        <v>10835</v>
      </c>
      <c r="J80" s="2" t="s">
        <v>36</v>
      </c>
      <c r="K80" s="2" t="s">
        <v>35</v>
      </c>
      <c r="L80" s="2" t="s">
        <v>35</v>
      </c>
      <c r="M80" s="2" t="s">
        <v>700</v>
      </c>
      <c r="N80" s="2" t="s">
        <v>35</v>
      </c>
      <c r="O80" s="2" t="s">
        <v>35</v>
      </c>
      <c r="P80" s="2" t="s">
        <v>671</v>
      </c>
      <c r="Q80" s="2" t="s">
        <v>670</v>
      </c>
      <c r="R80" s="2" t="s">
        <v>670</v>
      </c>
      <c r="S80" s="17" t="s">
        <v>706</v>
      </c>
      <c r="T80" s="2">
        <v>1966</v>
      </c>
      <c r="U80" s="2" t="s">
        <v>581</v>
      </c>
      <c r="V80" s="2" t="s">
        <v>699</v>
      </c>
      <c r="W80" s="2" t="s">
        <v>198</v>
      </c>
      <c r="X80" s="2" t="s">
        <v>676</v>
      </c>
      <c r="Y80" s="2" t="s">
        <v>676</v>
      </c>
      <c r="Z80" s="2" t="s">
        <v>134</v>
      </c>
      <c r="AA80" s="2" t="s">
        <v>236</v>
      </c>
      <c r="AB80" s="2" t="s">
        <v>695</v>
      </c>
      <c r="AC80" s="2" t="s">
        <v>695</v>
      </c>
      <c r="AE80" s="2" t="s">
        <v>759</v>
      </c>
      <c r="AF80" s="2" t="s">
        <v>765</v>
      </c>
      <c r="AG80" s="2" t="s">
        <v>35</v>
      </c>
      <c r="AH80" s="2" t="s">
        <v>445</v>
      </c>
      <c r="AI80" s="2" t="s">
        <v>35</v>
      </c>
      <c r="AJ80" s="2" t="s">
        <v>277</v>
      </c>
      <c r="AK80" s="2" t="s">
        <v>55</v>
      </c>
      <c r="AL80" s="2" t="s">
        <v>407</v>
      </c>
      <c r="AM80" s="2" t="s">
        <v>444</v>
      </c>
      <c r="AN80" s="2" t="s">
        <v>678</v>
      </c>
      <c r="AO80" s="2" t="s">
        <v>313</v>
      </c>
      <c r="AP80" s="2" t="s">
        <v>679</v>
      </c>
      <c r="AQ80" s="2" t="s">
        <v>781</v>
      </c>
      <c r="AR80" s="2" t="s">
        <v>42</v>
      </c>
      <c r="AS80" s="2" t="s">
        <v>42</v>
      </c>
      <c r="AT80" s="2" t="s">
        <v>319</v>
      </c>
      <c r="AU80" s="2" t="s">
        <v>779</v>
      </c>
      <c r="AV80" s="2" t="s">
        <v>35</v>
      </c>
      <c r="AW80" s="2" t="s">
        <v>35</v>
      </c>
      <c r="AX80" s="2">
        <v>56058</v>
      </c>
      <c r="AY80" s="2" t="s">
        <v>35</v>
      </c>
      <c r="AZ80" s="2" t="e" cm="1">
        <f t="array" aca="1" ref="AZ80" ca="1">_xlfn.IFS(AX80&gt;$BE$5,"Q5",AX80&gt;$BE$4,"Q4",AX80&gt;$BE$3,"Q3",AX80&gt;$BE$2,"Q2",AX80&gt;200,"Q1")</f>
        <v>#NAME?</v>
      </c>
      <c r="BA80" s="2" t="s">
        <v>733</v>
      </c>
      <c r="BB80" s="2" t="e" cm="1">
        <f t="array" aca="1" ref="BB80" ca="1">_xlfn.IFS(AX80&gt;$BI$10,"Q10",AX80&gt;$BI$9,"Q9",AX80&gt;$BI$8,"Q8",AX80&gt;$BI$7,"Q7",AX80&gt;$BI$6,"Q6",AX80&gt;$BI$5,"Q5",AX80&gt;$BI$4,"Q4",AX80&gt;$BI$3,"Q3",AX80&gt;$BI$2,"Q2",AX80&gt;200,"Q1")</f>
        <v>#NAME?</v>
      </c>
      <c r="BC80" s="2" t="s">
        <v>734</v>
      </c>
    </row>
    <row r="81" spans="1:55" x14ac:dyDescent="0.35">
      <c r="A81" s="2" t="s">
        <v>713</v>
      </c>
      <c r="B81" s="2" t="s">
        <v>446</v>
      </c>
      <c r="C81" s="2" t="s">
        <v>447</v>
      </c>
      <c r="D81" s="2" t="s">
        <v>284</v>
      </c>
      <c r="E81" s="2" t="s">
        <v>437</v>
      </c>
      <c r="F81" s="2" t="s">
        <v>77</v>
      </c>
      <c r="G81" s="2" t="s">
        <v>788</v>
      </c>
      <c r="H81" s="2">
        <v>0.20419999999999999</v>
      </c>
      <c r="I81" s="2">
        <v>25607</v>
      </c>
      <c r="J81" s="2" t="s">
        <v>36</v>
      </c>
      <c r="K81" s="2" t="s">
        <v>35</v>
      </c>
      <c r="L81" s="2" t="s">
        <v>671</v>
      </c>
      <c r="M81" s="2" t="s">
        <v>671</v>
      </c>
      <c r="N81" s="2" t="s">
        <v>670</v>
      </c>
      <c r="O81" s="2" t="s">
        <v>35</v>
      </c>
      <c r="P81" s="2" t="s">
        <v>35</v>
      </c>
      <c r="Q81" s="2" t="s">
        <v>35</v>
      </c>
      <c r="R81" s="2" t="s">
        <v>670</v>
      </c>
      <c r="S81" s="17" t="s">
        <v>717</v>
      </c>
      <c r="T81" s="2">
        <v>1946</v>
      </c>
      <c r="U81" s="2" t="s">
        <v>437</v>
      </c>
      <c r="V81" s="2" t="s">
        <v>697</v>
      </c>
      <c r="W81" s="2" t="s">
        <v>437</v>
      </c>
      <c r="X81" s="2" t="s">
        <v>675</v>
      </c>
      <c r="Y81" s="2" t="s">
        <v>674</v>
      </c>
      <c r="Z81" s="2" t="s">
        <v>172</v>
      </c>
      <c r="AA81" s="2" t="s">
        <v>285</v>
      </c>
      <c r="AB81" s="2" t="s">
        <v>709</v>
      </c>
      <c r="AC81" s="2" t="s">
        <v>795</v>
      </c>
      <c r="AD81" s="2" t="s">
        <v>742</v>
      </c>
      <c r="AE81" s="2" t="s">
        <v>35</v>
      </c>
      <c r="AF81" s="2" t="s">
        <v>700</v>
      </c>
      <c r="AG81" s="2" t="s">
        <v>145</v>
      </c>
      <c r="AH81" s="2" t="s">
        <v>448</v>
      </c>
      <c r="AI81" s="2" t="s">
        <v>35</v>
      </c>
      <c r="AJ81" s="2" t="s">
        <v>39</v>
      </c>
      <c r="AK81" s="2" t="s">
        <v>39</v>
      </c>
      <c r="AL81" s="2" t="s">
        <v>40</v>
      </c>
      <c r="AM81" s="2" t="s">
        <v>79</v>
      </c>
      <c r="AN81" s="2" t="s">
        <v>678</v>
      </c>
      <c r="AO81" s="2" t="s">
        <v>319</v>
      </c>
      <c r="AP81" s="2" t="s">
        <v>683</v>
      </c>
      <c r="AQ81" s="2" t="s">
        <v>683</v>
      </c>
      <c r="AR81" s="2" t="s">
        <v>337</v>
      </c>
      <c r="AS81" s="2" t="s">
        <v>688</v>
      </c>
      <c r="AT81" s="2" t="s">
        <v>35</v>
      </c>
      <c r="AU81" s="2" t="s">
        <v>700</v>
      </c>
      <c r="AV81" s="2" t="s">
        <v>35</v>
      </c>
      <c r="AW81" s="2" t="s">
        <v>35</v>
      </c>
      <c r="AX81" s="2">
        <v>102494</v>
      </c>
      <c r="AY81" s="2" t="s">
        <v>35</v>
      </c>
      <c r="AZ81" s="2" t="e" cm="1">
        <f t="array" aca="1" ref="AZ81" ca="1">_xlfn.IFS(AX81&gt;$BE$5,"Q5",AX81&gt;$BE$4,"Q4",AX81&gt;$BE$3,"Q3",AX81&gt;$BE$2,"Q2",AX81&gt;200,"Q1")</f>
        <v>#NAME?</v>
      </c>
      <c r="BA81" s="2" t="s">
        <v>734</v>
      </c>
      <c r="BB81" s="2" t="e" cm="1">
        <f t="array" aca="1" ref="BB81" ca="1">_xlfn.IFS(AX81&gt;$BI$10,"Q10",AX81&gt;$BI$9,"Q9",AX81&gt;$BI$8,"Q8",AX81&gt;$BI$7,"Q7",AX81&gt;$BI$6,"Q6",AX81&gt;$BI$5,"Q5",AX81&gt;$BI$4,"Q4",AX81&gt;$BI$3,"Q3",AX81&gt;$BI$2,"Q2",AX81&gt;200,"Q1")</f>
        <v>#NAME?</v>
      </c>
      <c r="BC81" s="2" t="s">
        <v>736</v>
      </c>
    </row>
    <row r="82" spans="1:55" x14ac:dyDescent="0.35">
      <c r="A82" s="2" t="s">
        <v>713</v>
      </c>
      <c r="B82" s="2" t="s">
        <v>449</v>
      </c>
      <c r="C82" s="2" t="s">
        <v>760</v>
      </c>
      <c r="D82" s="2" t="s">
        <v>284</v>
      </c>
      <c r="E82" s="2" t="s">
        <v>378</v>
      </c>
      <c r="F82" s="2" t="s">
        <v>61</v>
      </c>
      <c r="G82" s="2" t="s">
        <v>787</v>
      </c>
      <c r="H82" s="2">
        <v>0.35124</v>
      </c>
      <c r="I82" s="2">
        <v>23341</v>
      </c>
      <c r="J82" s="2" t="s">
        <v>36</v>
      </c>
      <c r="K82" s="2" t="s">
        <v>35</v>
      </c>
      <c r="L82" s="2" t="s">
        <v>671</v>
      </c>
      <c r="M82" s="2" t="s">
        <v>671</v>
      </c>
      <c r="N82" s="2" t="s">
        <v>671</v>
      </c>
      <c r="O82" s="2" t="s">
        <v>35</v>
      </c>
      <c r="P82" s="2" t="s">
        <v>35</v>
      </c>
      <c r="Q82" s="2" t="s">
        <v>35</v>
      </c>
      <c r="R82" s="2" t="s">
        <v>671</v>
      </c>
      <c r="S82" s="17" t="s">
        <v>705</v>
      </c>
      <c r="T82" s="2">
        <v>1953</v>
      </c>
      <c r="U82" s="2" t="s">
        <v>378</v>
      </c>
      <c r="V82" s="2" t="s">
        <v>719</v>
      </c>
      <c r="W82" s="2" t="s">
        <v>378</v>
      </c>
      <c r="X82" s="2" t="s">
        <v>675</v>
      </c>
      <c r="Y82" s="2" t="s">
        <v>674</v>
      </c>
      <c r="Z82" s="2" t="s">
        <v>37</v>
      </c>
      <c r="AA82" s="2" t="s">
        <v>328</v>
      </c>
      <c r="AB82" s="2" t="s">
        <v>438</v>
      </c>
      <c r="AC82" s="2" t="s">
        <v>438</v>
      </c>
      <c r="AE82" s="2" t="s">
        <v>761</v>
      </c>
      <c r="AF82" s="2" t="s">
        <v>765</v>
      </c>
      <c r="AG82" s="2" t="s">
        <v>35</v>
      </c>
      <c r="AH82" s="2" t="s">
        <v>450</v>
      </c>
      <c r="AI82" s="2" t="s">
        <v>433</v>
      </c>
      <c r="AJ82" s="2" t="s">
        <v>277</v>
      </c>
      <c r="AK82" s="2" t="s">
        <v>55</v>
      </c>
      <c r="AL82" s="2" t="s">
        <v>40</v>
      </c>
      <c r="AM82" s="2" t="s">
        <v>378</v>
      </c>
      <c r="AN82" s="2" t="s">
        <v>677</v>
      </c>
      <c r="AO82" s="2" t="s">
        <v>451</v>
      </c>
      <c r="AP82" s="2" t="s">
        <v>680</v>
      </c>
      <c r="AQ82" s="2" t="s">
        <v>680</v>
      </c>
      <c r="AR82" s="2" t="s">
        <v>452</v>
      </c>
      <c r="AS82" s="2" t="s">
        <v>689</v>
      </c>
      <c r="AT82" s="2" t="s">
        <v>451</v>
      </c>
      <c r="AU82" s="2" t="s">
        <v>680</v>
      </c>
      <c r="AV82" s="2" t="s">
        <v>35</v>
      </c>
      <c r="AW82" s="2" t="s">
        <v>35</v>
      </c>
      <c r="AX82" s="2">
        <v>90000</v>
      </c>
      <c r="AY82" s="2" t="s">
        <v>145</v>
      </c>
      <c r="AZ82" s="2" t="e" cm="1">
        <f t="array" aca="1" ref="AZ82" ca="1">_xlfn.IFS(AX82&gt;$BE$5,"Q5",AX82&gt;$BE$4,"Q4",AX82&gt;$BE$3,"Q3",AX82&gt;$BE$2,"Q2",AX82&gt;200,"Q1")</f>
        <v>#NAME?</v>
      </c>
      <c r="BA82" s="2" t="s">
        <v>734</v>
      </c>
      <c r="BB82" s="2" t="e" cm="1">
        <f t="array" aca="1" ref="BB82" ca="1">_xlfn.IFS(AX82&gt;$BI$10,"Q10",AX82&gt;$BI$9,"Q9",AX82&gt;$BI$8,"Q8",AX82&gt;$BI$7,"Q7",AX82&gt;$BI$6,"Q6",AX82&gt;$BI$5,"Q5",AX82&gt;$BI$4,"Q4",AX82&gt;$BI$3,"Q3",AX82&gt;$BI$2,"Q2",AX82&gt;200,"Q1")</f>
        <v>#NAME?</v>
      </c>
      <c r="BC82" s="2" t="s">
        <v>736</v>
      </c>
    </row>
    <row r="83" spans="1:55" x14ac:dyDescent="0.35">
      <c r="A83" s="2" t="s">
        <v>713</v>
      </c>
      <c r="B83" s="2" t="s">
        <v>453</v>
      </c>
      <c r="C83" s="2" t="s">
        <v>454</v>
      </c>
      <c r="D83" s="2" t="s">
        <v>284</v>
      </c>
      <c r="E83" s="2" t="s">
        <v>378</v>
      </c>
      <c r="F83" s="2" t="s">
        <v>34</v>
      </c>
      <c r="G83" s="2" t="s">
        <v>786</v>
      </c>
      <c r="H83" s="2">
        <v>0.20548</v>
      </c>
      <c r="I83" s="2">
        <v>11857</v>
      </c>
      <c r="J83" s="2" t="s">
        <v>36</v>
      </c>
      <c r="K83" s="2" t="s">
        <v>35</v>
      </c>
      <c r="L83" s="2" t="s">
        <v>35</v>
      </c>
      <c r="M83" s="2" t="s">
        <v>700</v>
      </c>
      <c r="N83" s="2" t="s">
        <v>35</v>
      </c>
      <c r="O83" s="2" t="s">
        <v>35</v>
      </c>
      <c r="P83" s="2" t="s">
        <v>35</v>
      </c>
      <c r="Q83" s="2" t="s">
        <v>35</v>
      </c>
      <c r="R83" s="2" t="s">
        <v>700</v>
      </c>
      <c r="S83" s="17" t="s">
        <v>705</v>
      </c>
      <c r="T83" s="2">
        <v>1951</v>
      </c>
      <c r="U83" s="2" t="s">
        <v>102</v>
      </c>
      <c r="V83" s="2" t="s">
        <v>698</v>
      </c>
      <c r="W83" s="2" t="s">
        <v>378</v>
      </c>
      <c r="X83" s="2" t="s">
        <v>676</v>
      </c>
      <c r="Y83" s="2" t="s">
        <v>674</v>
      </c>
      <c r="Z83" s="2" t="s">
        <v>172</v>
      </c>
      <c r="AA83" s="2" t="s">
        <v>794</v>
      </c>
      <c r="AB83" s="2" t="s">
        <v>455</v>
      </c>
      <c r="AC83" s="2" t="s">
        <v>455</v>
      </c>
      <c r="AE83" s="2" t="s">
        <v>35</v>
      </c>
      <c r="AF83" s="2" t="s">
        <v>700</v>
      </c>
      <c r="AG83" s="2" t="s">
        <v>35</v>
      </c>
      <c r="AH83" s="2" t="s">
        <v>456</v>
      </c>
      <c r="AI83" s="2" t="s">
        <v>725</v>
      </c>
      <c r="AJ83" s="2" t="s">
        <v>39</v>
      </c>
      <c r="AK83" s="2" t="s">
        <v>39</v>
      </c>
      <c r="AL83" s="2" t="s">
        <v>64</v>
      </c>
      <c r="AM83" s="2" t="s">
        <v>378</v>
      </c>
      <c r="AN83" s="2" t="s">
        <v>678</v>
      </c>
      <c r="AO83" s="2" t="s">
        <v>325</v>
      </c>
      <c r="AP83" s="2" t="s">
        <v>679</v>
      </c>
      <c r="AQ83" s="2" t="s">
        <v>325</v>
      </c>
      <c r="AR83" s="2" t="s">
        <v>337</v>
      </c>
      <c r="AS83" s="2" t="s">
        <v>688</v>
      </c>
      <c r="AT83" s="2" t="s">
        <v>35</v>
      </c>
      <c r="AU83" s="2" t="s">
        <v>700</v>
      </c>
      <c r="AV83" s="2" t="s">
        <v>35</v>
      </c>
      <c r="AW83" s="2" t="s">
        <v>35</v>
      </c>
      <c r="AX83" s="2">
        <v>245000</v>
      </c>
      <c r="AY83" s="2" t="s">
        <v>35</v>
      </c>
      <c r="AZ83" s="2" t="e" cm="1">
        <f t="array" aca="1" ref="AZ83" ca="1">_xlfn.IFS(AX83&gt;$BE$5,"Q5",AX83&gt;$BE$4,"Q4",AX83&gt;$BE$3,"Q3",AX83&gt;$BE$2,"Q2",AX83&gt;200,"Q1")</f>
        <v>#NAME?</v>
      </c>
      <c r="BA83" s="2" t="s">
        <v>735</v>
      </c>
      <c r="BB83" s="2" t="e" cm="1">
        <f t="array" aca="1" ref="BB83" ca="1">_xlfn.IFS(AX83&gt;$BI$10,"Q10",AX83&gt;$BI$9,"Q9",AX83&gt;$BI$8,"Q8",AX83&gt;$BI$7,"Q7",AX83&gt;$BI$6,"Q6",AX83&gt;$BI$5,"Q5",AX83&gt;$BI$4,"Q4",AX83&gt;$BI$3,"Q3",AX83&gt;$BI$2,"Q2",AX83&gt;200,"Q1")</f>
        <v>#NAME?</v>
      </c>
      <c r="BC83" s="2" t="s">
        <v>772</v>
      </c>
    </row>
    <row r="84" spans="1:55" x14ac:dyDescent="0.35">
      <c r="A84" s="2" t="s">
        <v>713</v>
      </c>
      <c r="B84" s="2" t="s">
        <v>457</v>
      </c>
      <c r="C84" s="2" t="s">
        <v>458</v>
      </c>
      <c r="D84" s="2" t="s">
        <v>284</v>
      </c>
      <c r="E84" s="2" t="s">
        <v>459</v>
      </c>
      <c r="F84" s="2" t="s">
        <v>34</v>
      </c>
      <c r="G84" s="2" t="s">
        <v>786</v>
      </c>
      <c r="H84" s="2">
        <v>0.60114999999999996</v>
      </c>
      <c r="I84" s="2">
        <v>17299</v>
      </c>
      <c r="J84" s="2" t="s">
        <v>36</v>
      </c>
      <c r="K84" s="2" t="s">
        <v>35</v>
      </c>
      <c r="L84" s="2" t="s">
        <v>35</v>
      </c>
      <c r="M84" s="2" t="s">
        <v>700</v>
      </c>
      <c r="N84" s="2" t="s">
        <v>35</v>
      </c>
      <c r="O84" s="2" t="s">
        <v>35</v>
      </c>
      <c r="P84" s="2" t="s">
        <v>671</v>
      </c>
      <c r="Q84" s="2" t="s">
        <v>35</v>
      </c>
      <c r="R84" s="2" t="s">
        <v>671</v>
      </c>
      <c r="S84" s="17" t="s">
        <v>706</v>
      </c>
      <c r="T84" s="2">
        <v>1967</v>
      </c>
      <c r="U84" s="2" t="s">
        <v>459</v>
      </c>
      <c r="V84" s="2" t="s">
        <v>719</v>
      </c>
      <c r="W84" s="2" t="s">
        <v>459</v>
      </c>
      <c r="X84" s="2" t="s">
        <v>675</v>
      </c>
      <c r="Y84" s="2" t="s">
        <v>674</v>
      </c>
      <c r="Z84" s="2" t="s">
        <v>134</v>
      </c>
      <c r="AA84" s="2" t="s">
        <v>391</v>
      </c>
      <c r="AB84" s="2" t="s">
        <v>728</v>
      </c>
      <c r="AC84" s="2" t="s">
        <v>728</v>
      </c>
      <c r="AE84" s="2" t="s">
        <v>762</v>
      </c>
      <c r="AF84" s="2" t="s">
        <v>765</v>
      </c>
      <c r="AG84" s="2" t="s">
        <v>145</v>
      </c>
      <c r="AH84" s="2" t="s">
        <v>460</v>
      </c>
      <c r="AI84" s="2" t="s">
        <v>724</v>
      </c>
      <c r="AJ84" s="2" t="s">
        <v>277</v>
      </c>
      <c r="AK84" s="2" t="s">
        <v>55</v>
      </c>
      <c r="AL84" s="2" t="s">
        <v>40</v>
      </c>
      <c r="AM84" s="2" t="s">
        <v>459</v>
      </c>
      <c r="AN84" s="2" t="s">
        <v>677</v>
      </c>
      <c r="AO84" s="2" t="s">
        <v>461</v>
      </c>
      <c r="AP84" s="2" t="s">
        <v>682</v>
      </c>
      <c r="AQ84" s="2" t="s">
        <v>682</v>
      </c>
      <c r="AR84" s="2" t="s">
        <v>179</v>
      </c>
      <c r="AS84" s="2" t="s">
        <v>179</v>
      </c>
      <c r="AT84" s="2" t="s">
        <v>400</v>
      </c>
      <c r="AU84" s="2" t="s">
        <v>680</v>
      </c>
      <c r="AV84" s="2" t="s">
        <v>394</v>
      </c>
      <c r="AW84" s="2" t="s">
        <v>694</v>
      </c>
      <c r="AX84" s="2">
        <v>178352</v>
      </c>
      <c r="AY84" s="2" t="s">
        <v>35</v>
      </c>
      <c r="AZ84" s="2" t="e" cm="1">
        <f t="array" aca="1" ref="AZ84" ca="1">_xlfn.IFS(AX84&gt;$BE$5,"Q5",AX84&gt;$BE$4,"Q4",AX84&gt;$BE$3,"Q3",AX84&gt;$BE$2,"Q2",AX84&gt;200,"Q1")</f>
        <v>#NAME?</v>
      </c>
      <c r="BA84" s="2" t="s">
        <v>734</v>
      </c>
      <c r="BB84" s="2" t="e" cm="1">
        <f t="array" aca="1" ref="BB84" ca="1">_xlfn.IFS(AX84&gt;$BI$10,"Q10",AX84&gt;$BI$9,"Q9",AX84&gt;$BI$8,"Q8",AX84&gt;$BI$7,"Q7",AX84&gt;$BI$6,"Q6",AX84&gt;$BI$5,"Q5",AX84&gt;$BI$4,"Q4",AX84&gt;$BI$3,"Q3",AX84&gt;$BI$2,"Q2",AX84&gt;200,"Q1")</f>
        <v>#NAME?</v>
      </c>
      <c r="BC84" s="2" t="s">
        <v>771</v>
      </c>
    </row>
    <row r="85" spans="1:55" x14ac:dyDescent="0.35">
      <c r="A85" s="2" t="s">
        <v>713</v>
      </c>
      <c r="B85" s="2" t="s">
        <v>355</v>
      </c>
      <c r="C85" s="2" t="s">
        <v>462</v>
      </c>
      <c r="D85" s="2" t="s">
        <v>284</v>
      </c>
      <c r="E85" s="2" t="s">
        <v>459</v>
      </c>
      <c r="F85" s="2" t="s">
        <v>34</v>
      </c>
      <c r="G85" s="2" t="s">
        <v>786</v>
      </c>
      <c r="H85" s="2">
        <v>0.60114999999999996</v>
      </c>
      <c r="I85" s="2">
        <v>13831</v>
      </c>
      <c r="J85" s="2" t="s">
        <v>35</v>
      </c>
      <c r="K85" s="2" t="s">
        <v>35</v>
      </c>
      <c r="L85" s="2" t="s">
        <v>35</v>
      </c>
      <c r="M85" s="2" t="s">
        <v>700</v>
      </c>
      <c r="N85" s="2" t="s">
        <v>671</v>
      </c>
      <c r="O85" s="2" t="s">
        <v>35</v>
      </c>
      <c r="P85" s="2" t="s">
        <v>35</v>
      </c>
      <c r="Q85" s="2" t="s">
        <v>35</v>
      </c>
      <c r="R85" s="2" t="s">
        <v>671</v>
      </c>
      <c r="S85" s="17" t="s">
        <v>706</v>
      </c>
      <c r="T85" s="2">
        <v>1969</v>
      </c>
      <c r="U85" s="2" t="s">
        <v>459</v>
      </c>
      <c r="V85" s="2" t="s">
        <v>719</v>
      </c>
      <c r="W85" s="2" t="s">
        <v>459</v>
      </c>
      <c r="X85" s="2" t="s">
        <v>675</v>
      </c>
      <c r="Y85" s="2" t="s">
        <v>674</v>
      </c>
      <c r="Z85" s="2" t="s">
        <v>172</v>
      </c>
      <c r="AA85" s="2" t="s">
        <v>335</v>
      </c>
      <c r="AB85" s="2" t="s">
        <v>709</v>
      </c>
      <c r="AC85" s="2" t="s">
        <v>795</v>
      </c>
      <c r="AD85" s="2" t="s">
        <v>744</v>
      </c>
      <c r="AE85" s="2" t="s">
        <v>35</v>
      </c>
      <c r="AF85" s="2" t="s">
        <v>700</v>
      </c>
      <c r="AG85" s="2" t="s">
        <v>35</v>
      </c>
      <c r="AH85" s="2" t="s">
        <v>463</v>
      </c>
      <c r="AI85" s="2" t="s">
        <v>723</v>
      </c>
      <c r="AJ85" s="2" t="s">
        <v>39</v>
      </c>
      <c r="AK85" s="2" t="s">
        <v>39</v>
      </c>
      <c r="AL85" s="2" t="s">
        <v>40</v>
      </c>
      <c r="AM85" s="2" t="s">
        <v>459</v>
      </c>
      <c r="AN85" s="2" t="s">
        <v>677</v>
      </c>
      <c r="AO85" s="2" t="s">
        <v>464</v>
      </c>
      <c r="AP85" s="2" t="s">
        <v>680</v>
      </c>
      <c r="AQ85" s="2" t="s">
        <v>680</v>
      </c>
      <c r="AR85" s="2" t="s">
        <v>465</v>
      </c>
      <c r="AS85" s="2" t="s">
        <v>687</v>
      </c>
      <c r="AT85" s="2" t="s">
        <v>35</v>
      </c>
      <c r="AU85" s="2" t="s">
        <v>700</v>
      </c>
      <c r="AV85" s="2" t="s">
        <v>35</v>
      </c>
      <c r="AW85" s="2" t="s">
        <v>35</v>
      </c>
      <c r="AX85" s="2">
        <v>7000</v>
      </c>
      <c r="AY85" s="2" t="s">
        <v>35</v>
      </c>
      <c r="AZ85" s="2" t="e" cm="1">
        <f t="array" aca="1" ref="AZ85" ca="1">_xlfn.IFS(AX85&gt;$BE$5,"Q5",AX85&gt;$BE$4,"Q4",AX85&gt;$BE$3,"Q3",AX85&gt;$BE$2,"Q2",AX85&gt;200,"Q1")</f>
        <v>#NAME?</v>
      </c>
      <c r="BA85" s="2" t="s">
        <v>732</v>
      </c>
      <c r="BB85" s="2" t="e" cm="1">
        <f t="array" aca="1" ref="BB85" ca="1">_xlfn.IFS(AX85&gt;$BI$10,"Q10",AX85&gt;$BI$9,"Q9",AX85&gt;$BI$8,"Q8",AX85&gt;$BI$7,"Q7",AX85&gt;$BI$6,"Q6",AX85&gt;$BI$5,"Q5",AX85&gt;$BI$4,"Q4",AX85&gt;$BI$3,"Q3",AX85&gt;$BI$2,"Q2",AX85&gt;200,"Q1")</f>
        <v>#NAME?</v>
      </c>
      <c r="BC85" s="2" t="s">
        <v>732</v>
      </c>
    </row>
    <row r="86" spans="1:55" x14ac:dyDescent="0.35">
      <c r="A86" s="2" t="s">
        <v>713</v>
      </c>
      <c r="B86" s="2" t="s">
        <v>466</v>
      </c>
      <c r="C86" s="2" t="s">
        <v>467</v>
      </c>
      <c r="D86" s="2" t="s">
        <v>284</v>
      </c>
      <c r="E86" s="2" t="s">
        <v>468</v>
      </c>
      <c r="F86" s="2" t="s">
        <v>34</v>
      </c>
      <c r="G86" s="2" t="s">
        <v>786</v>
      </c>
      <c r="H86" s="2">
        <v>0.44362000000000001</v>
      </c>
      <c r="I86" s="2">
        <v>10972</v>
      </c>
      <c r="J86" s="2" t="s">
        <v>36</v>
      </c>
      <c r="K86" s="2" t="s">
        <v>35</v>
      </c>
      <c r="L86" s="2" t="s">
        <v>670</v>
      </c>
      <c r="M86" s="2" t="s">
        <v>670</v>
      </c>
      <c r="N86" s="2" t="s">
        <v>35</v>
      </c>
      <c r="O86" s="2" t="s">
        <v>35</v>
      </c>
      <c r="P86" s="2" t="s">
        <v>35</v>
      </c>
      <c r="Q86" s="2" t="s">
        <v>35</v>
      </c>
      <c r="R86" s="2" t="s">
        <v>700</v>
      </c>
      <c r="S86" s="17" t="s">
        <v>717</v>
      </c>
      <c r="T86" s="2">
        <v>1949</v>
      </c>
      <c r="U86" s="2" t="s">
        <v>581</v>
      </c>
      <c r="V86" s="2" t="s">
        <v>699</v>
      </c>
      <c r="W86" s="2" t="s">
        <v>79</v>
      </c>
      <c r="X86" s="2" t="s">
        <v>675</v>
      </c>
      <c r="Y86" s="2" t="s">
        <v>674</v>
      </c>
      <c r="Z86" s="2" t="s">
        <v>35</v>
      </c>
      <c r="AA86" s="2" t="s">
        <v>35</v>
      </c>
      <c r="AB86" s="2" t="s">
        <v>35</v>
      </c>
      <c r="AC86" s="2" t="s">
        <v>35</v>
      </c>
      <c r="AE86" s="2" t="s">
        <v>764</v>
      </c>
      <c r="AF86" s="2" t="s">
        <v>407</v>
      </c>
      <c r="AG86" s="2" t="s">
        <v>35</v>
      </c>
      <c r="AH86" s="2" t="s">
        <v>35</v>
      </c>
      <c r="AI86" s="2" t="s">
        <v>35</v>
      </c>
      <c r="AJ86" s="2" t="s">
        <v>277</v>
      </c>
      <c r="AK86" s="2" t="s">
        <v>55</v>
      </c>
      <c r="AL86" s="2" t="s">
        <v>64</v>
      </c>
      <c r="AM86" s="2" t="s">
        <v>79</v>
      </c>
      <c r="AN86" s="2" t="s">
        <v>677</v>
      </c>
      <c r="AO86" s="2" t="s">
        <v>469</v>
      </c>
      <c r="AP86" s="2" t="s">
        <v>35</v>
      </c>
      <c r="AQ86" s="2" t="s">
        <v>35</v>
      </c>
      <c r="AR86" s="2" t="s">
        <v>407</v>
      </c>
      <c r="AS86" s="2" t="s">
        <v>407</v>
      </c>
      <c r="AT86" s="2" t="s">
        <v>331</v>
      </c>
      <c r="AU86" s="2" t="s">
        <v>679</v>
      </c>
      <c r="AV86" s="2" t="s">
        <v>35</v>
      </c>
      <c r="AW86" s="2" t="s">
        <v>35</v>
      </c>
      <c r="AX86" s="2">
        <v>341861</v>
      </c>
      <c r="AY86" s="2" t="s">
        <v>35</v>
      </c>
      <c r="AZ86" s="2" t="e" cm="1">
        <f t="array" aca="1" ref="AZ86" ca="1">_xlfn.IFS(AX86&gt;$BE$5,"Q5",AX86&gt;$BE$4,"Q4",AX86&gt;$BE$3,"Q3",AX86&gt;$BE$2,"Q2",AX86&gt;200,"Q1")</f>
        <v>#NAME?</v>
      </c>
      <c r="BA86" s="2" t="s">
        <v>736</v>
      </c>
      <c r="BB86" s="2" t="e" cm="1">
        <f t="array" aca="1" ref="BB86" ca="1">_xlfn.IFS(AX86&gt;$BI$10,"Q10",AX86&gt;$BI$9,"Q9",AX86&gt;$BI$8,"Q8",AX86&gt;$BI$7,"Q7",AX86&gt;$BI$6,"Q6",AX86&gt;$BI$5,"Q5",AX86&gt;$BI$4,"Q4",AX86&gt;$BI$3,"Q3",AX86&gt;$BI$2,"Q2",AX86&gt;200,"Q1")</f>
        <v>#NAME?</v>
      </c>
      <c r="BC86" s="2" t="s">
        <v>774</v>
      </c>
    </row>
    <row r="87" spans="1:55" x14ac:dyDescent="0.35">
      <c r="A87" s="2" t="s">
        <v>713</v>
      </c>
      <c r="B87" s="2" t="s">
        <v>470</v>
      </c>
      <c r="C87" s="2" t="s">
        <v>471</v>
      </c>
      <c r="D87" s="2" t="s">
        <v>284</v>
      </c>
      <c r="E87" s="2" t="s">
        <v>468</v>
      </c>
      <c r="F87" s="2" t="s">
        <v>34</v>
      </c>
      <c r="G87" s="2" t="s">
        <v>786</v>
      </c>
      <c r="H87" s="2">
        <v>0.44362000000000001</v>
      </c>
      <c r="I87" s="2">
        <v>12234</v>
      </c>
      <c r="J87" s="2" t="s">
        <v>36</v>
      </c>
      <c r="K87" s="2" t="s">
        <v>35</v>
      </c>
      <c r="L87" s="2" t="s">
        <v>35</v>
      </c>
      <c r="M87" s="2" t="s">
        <v>700</v>
      </c>
      <c r="N87" s="2" t="s">
        <v>35</v>
      </c>
      <c r="O87" s="2" t="s">
        <v>35</v>
      </c>
      <c r="P87" s="2" t="s">
        <v>35</v>
      </c>
      <c r="Q87" s="2" t="s">
        <v>35</v>
      </c>
      <c r="R87" s="2" t="s">
        <v>700</v>
      </c>
      <c r="S87" s="17" t="s">
        <v>706</v>
      </c>
      <c r="T87" s="2">
        <v>1968</v>
      </c>
      <c r="U87" s="2" t="s">
        <v>468</v>
      </c>
      <c r="V87" s="2" t="s">
        <v>697</v>
      </c>
      <c r="W87" s="2" t="s">
        <v>468</v>
      </c>
      <c r="X87" s="2" t="s">
        <v>675</v>
      </c>
      <c r="Y87" s="2" t="s">
        <v>674</v>
      </c>
      <c r="Z87" s="2" t="s">
        <v>134</v>
      </c>
      <c r="AA87" s="2" t="s">
        <v>236</v>
      </c>
      <c r="AB87" s="2" t="s">
        <v>695</v>
      </c>
      <c r="AC87" s="2" t="s">
        <v>695</v>
      </c>
      <c r="AE87" s="2" t="s">
        <v>763</v>
      </c>
      <c r="AF87" s="2" t="s">
        <v>765</v>
      </c>
      <c r="AG87" s="2" t="s">
        <v>35</v>
      </c>
      <c r="AH87" s="2" t="s">
        <v>472</v>
      </c>
      <c r="AI87" s="2" t="s">
        <v>723</v>
      </c>
      <c r="AJ87" s="2" t="s">
        <v>39</v>
      </c>
      <c r="AK87" s="2" t="s">
        <v>39</v>
      </c>
      <c r="AL87" s="2" t="s">
        <v>40</v>
      </c>
      <c r="AM87" s="2" t="s">
        <v>468</v>
      </c>
      <c r="AN87" s="2" t="s">
        <v>677</v>
      </c>
      <c r="AO87" s="2" t="s">
        <v>473</v>
      </c>
      <c r="AP87" s="2" t="s">
        <v>680</v>
      </c>
      <c r="AQ87" s="2" t="s">
        <v>680</v>
      </c>
      <c r="AR87" s="2" t="s">
        <v>42</v>
      </c>
      <c r="AS87" s="2" t="s">
        <v>42</v>
      </c>
      <c r="AT87" s="2" t="s">
        <v>35</v>
      </c>
      <c r="AU87" s="2" t="s">
        <v>700</v>
      </c>
      <c r="AV87" s="2" t="s">
        <v>35</v>
      </c>
      <c r="AW87" s="2" t="s">
        <v>35</v>
      </c>
      <c r="AX87" s="2">
        <v>36000</v>
      </c>
      <c r="AY87" s="2" t="s">
        <v>145</v>
      </c>
      <c r="AZ87" s="2" t="e" cm="1">
        <f t="array" aca="1" ref="AZ87" ca="1">_xlfn.IFS(AX87&gt;$BE$5,"Q5",AX87&gt;$BE$4,"Q4",AX87&gt;$BE$3,"Q3",AX87&gt;$BE$2,"Q2",AX87&gt;200,"Q1")</f>
        <v>#NAME?</v>
      </c>
      <c r="BA87" s="2" t="s">
        <v>732</v>
      </c>
      <c r="BB87" s="2" t="e" cm="1">
        <f t="array" aca="1" ref="BB87" ca="1">_xlfn.IFS(AX87&gt;$BI$10,"Q10",AX87&gt;$BI$9,"Q9",AX87&gt;$BI$8,"Q8",AX87&gt;$BI$7,"Q7",AX87&gt;$BI$6,"Q6",AX87&gt;$BI$5,"Q5",AX87&gt;$BI$4,"Q4",AX87&gt;$BI$3,"Q3",AX87&gt;$BI$2,"Q2",AX87&gt;200,"Q1")</f>
        <v>#NAME?</v>
      </c>
      <c r="BC87" s="2" t="s">
        <v>733</v>
      </c>
    </row>
    <row r="88" spans="1:55" s="12" customFormat="1" x14ac:dyDescent="0.35">
      <c r="A88" s="2" t="s">
        <v>714</v>
      </c>
      <c r="B88" s="2" t="s">
        <v>474</v>
      </c>
      <c r="C88" s="2" t="s">
        <v>475</v>
      </c>
      <c r="D88" s="2" t="s">
        <v>284</v>
      </c>
      <c r="E88" s="2" t="s">
        <v>79</v>
      </c>
      <c r="F88" s="2" t="s">
        <v>476</v>
      </c>
      <c r="G88" s="2" t="s">
        <v>791</v>
      </c>
      <c r="H88" s="2">
        <v>8.8059999999999999E-2</v>
      </c>
      <c r="I88" s="2">
        <v>122778</v>
      </c>
      <c r="J88" s="2" t="s">
        <v>35</v>
      </c>
      <c r="K88" s="2" t="s">
        <v>35</v>
      </c>
      <c r="L88" s="2" t="s">
        <v>670</v>
      </c>
      <c r="M88" s="2" t="s">
        <v>670</v>
      </c>
      <c r="N88" s="2" t="s">
        <v>35</v>
      </c>
      <c r="O88" s="2" t="s">
        <v>35</v>
      </c>
      <c r="P88" s="2" t="s">
        <v>35</v>
      </c>
      <c r="Q88" s="2" t="s">
        <v>35</v>
      </c>
      <c r="R88" s="2" t="s">
        <v>700</v>
      </c>
      <c r="S88" s="17" t="s">
        <v>704</v>
      </c>
      <c r="T88" s="2">
        <v>1956</v>
      </c>
      <c r="U88" s="2" t="s">
        <v>477</v>
      </c>
      <c r="V88" s="2" t="s">
        <v>673</v>
      </c>
      <c r="W88" s="2" t="s">
        <v>275</v>
      </c>
      <c r="X88" s="2" t="s">
        <v>675</v>
      </c>
      <c r="Y88" s="2" t="s">
        <v>674</v>
      </c>
      <c r="Z88" s="2" t="s">
        <v>37</v>
      </c>
      <c r="AA88" s="2" t="s">
        <v>478</v>
      </c>
      <c r="AB88" s="2" t="s">
        <v>417</v>
      </c>
      <c r="AC88" s="2" t="s">
        <v>417</v>
      </c>
      <c r="AD88" s="2"/>
      <c r="AE88" s="2" t="s">
        <v>479</v>
      </c>
      <c r="AF88" s="2" t="s">
        <v>766</v>
      </c>
      <c r="AG88" s="2" t="s">
        <v>35</v>
      </c>
      <c r="AH88" s="2" t="s">
        <v>35</v>
      </c>
      <c r="AI88" s="2" t="s">
        <v>35</v>
      </c>
      <c r="AJ88" s="2" t="s">
        <v>55</v>
      </c>
      <c r="AK88" s="2" t="s">
        <v>55</v>
      </c>
      <c r="AL88" s="2" t="s">
        <v>64</v>
      </c>
      <c r="AM88" s="2" t="s">
        <v>275</v>
      </c>
      <c r="AN88" s="2" t="s">
        <v>677</v>
      </c>
      <c r="AO88" s="2" t="s">
        <v>168</v>
      </c>
      <c r="AP88" s="2" t="s">
        <v>679</v>
      </c>
      <c r="AQ88" s="2" t="s">
        <v>288</v>
      </c>
      <c r="AR88" s="2" t="s">
        <v>42</v>
      </c>
      <c r="AS88" s="2" t="s">
        <v>42</v>
      </c>
      <c r="AT88" s="2" t="s">
        <v>480</v>
      </c>
      <c r="AU88" s="2" t="s">
        <v>682</v>
      </c>
      <c r="AV88" s="2" t="s">
        <v>481</v>
      </c>
      <c r="AW88" s="2" t="s">
        <v>693</v>
      </c>
      <c r="AX88" s="2">
        <v>302000</v>
      </c>
      <c r="AY88" s="2" t="s">
        <v>482</v>
      </c>
      <c r="AZ88" s="2" t="e" cm="1">
        <f t="array" aca="1" ref="AZ88" ca="1">_xlfn.IFS(AX88&gt;$BE$5,"Q5",AX88&gt;$BE$4,"Q4",AX88&gt;$BE$3,"Q3",AX88&gt;$BE$2,"Q2",AX88&gt;200,"Q1")</f>
        <v>#NAME?</v>
      </c>
      <c r="BA88" s="2" t="s">
        <v>735</v>
      </c>
      <c r="BB88" s="2" t="e" cm="1">
        <f t="array" aca="1" ref="BB88" ca="1">_xlfn.IFS(AX88&gt;$BI$10,"Q10",AX88&gt;$BI$9,"Q9",AX88&gt;$BI$8,"Q8",AX88&gt;$BI$7,"Q7",AX88&gt;$BI$6,"Q6",AX88&gt;$BI$5,"Q5",AX88&gt;$BI$4,"Q4",AX88&gt;$BI$3,"Q3",AX88&gt;$BI$2,"Q2",AX88&gt;200,"Q1")</f>
        <v>#NAME?</v>
      </c>
      <c r="BC88" s="2" t="s">
        <v>773</v>
      </c>
    </row>
    <row r="89" spans="1:55" s="12" customFormat="1" x14ac:dyDescent="0.35">
      <c r="A89" s="2" t="s">
        <v>714</v>
      </c>
      <c r="B89" s="2" t="s">
        <v>483</v>
      </c>
      <c r="C89" s="2" t="s">
        <v>484</v>
      </c>
      <c r="D89" s="2" t="s">
        <v>485</v>
      </c>
      <c r="E89" s="2" t="s">
        <v>268</v>
      </c>
      <c r="F89" s="2" t="s">
        <v>34</v>
      </c>
      <c r="G89" s="2" t="s">
        <v>786</v>
      </c>
      <c r="H89" s="2">
        <v>0.37591000000000002</v>
      </c>
      <c r="I89" s="2">
        <v>19291</v>
      </c>
      <c r="J89" s="2" t="s">
        <v>36</v>
      </c>
      <c r="K89" s="2" t="s">
        <v>35</v>
      </c>
      <c r="L89" s="2" t="s">
        <v>35</v>
      </c>
      <c r="M89" s="2" t="s">
        <v>700</v>
      </c>
      <c r="N89" s="2" t="s">
        <v>35</v>
      </c>
      <c r="O89" s="2" t="s">
        <v>671</v>
      </c>
      <c r="P89" s="2" t="s">
        <v>35</v>
      </c>
      <c r="Q89" s="2" t="s">
        <v>35</v>
      </c>
      <c r="R89" s="2" t="s">
        <v>671</v>
      </c>
      <c r="S89" s="17" t="s">
        <v>706</v>
      </c>
      <c r="T89" s="2">
        <v>1969</v>
      </c>
      <c r="U89" s="2" t="s">
        <v>268</v>
      </c>
      <c r="V89" s="2" t="s">
        <v>698</v>
      </c>
      <c r="W89" s="2" t="s">
        <v>268</v>
      </c>
      <c r="X89" s="2" t="s">
        <v>675</v>
      </c>
      <c r="Y89" s="2" t="s">
        <v>674</v>
      </c>
      <c r="Z89" s="2" t="s">
        <v>134</v>
      </c>
      <c r="AA89" s="2" t="s">
        <v>486</v>
      </c>
      <c r="AB89" s="2" t="s">
        <v>695</v>
      </c>
      <c r="AC89" s="2" t="s">
        <v>695</v>
      </c>
      <c r="AD89" s="2"/>
      <c r="AE89" s="2" t="s">
        <v>487</v>
      </c>
      <c r="AF89" s="2" t="s">
        <v>765</v>
      </c>
      <c r="AG89" s="2" t="s">
        <v>35</v>
      </c>
      <c r="AH89" s="2" t="s">
        <v>35</v>
      </c>
      <c r="AI89" s="2" t="s">
        <v>35</v>
      </c>
      <c r="AJ89" s="2" t="s">
        <v>55</v>
      </c>
      <c r="AK89" s="2" t="s">
        <v>55</v>
      </c>
      <c r="AL89" s="2" t="s">
        <v>40</v>
      </c>
      <c r="AM89" s="2" t="s">
        <v>268</v>
      </c>
      <c r="AN89" s="2" t="s">
        <v>677</v>
      </c>
      <c r="AO89" s="2" t="s">
        <v>180</v>
      </c>
      <c r="AP89" s="2" t="s">
        <v>683</v>
      </c>
      <c r="AQ89" s="2" t="s">
        <v>347</v>
      </c>
      <c r="AR89" s="2" t="s">
        <v>42</v>
      </c>
      <c r="AS89" s="2" t="s">
        <v>42</v>
      </c>
      <c r="AT89" s="2" t="s">
        <v>180</v>
      </c>
      <c r="AU89" s="2" t="s">
        <v>347</v>
      </c>
      <c r="AV89" s="2" t="s">
        <v>488</v>
      </c>
      <c r="AW89" s="2" t="s">
        <v>35</v>
      </c>
      <c r="AX89" s="2">
        <v>96590</v>
      </c>
      <c r="AY89" s="2" t="s">
        <v>145</v>
      </c>
      <c r="AZ89" s="2" t="e" cm="1">
        <f t="array" aca="1" ref="AZ89" ca="1">_xlfn.IFS(AX89&gt;$BE$5,"Q5",AX89&gt;$BE$4,"Q4",AX89&gt;$BE$3,"Q3",AX89&gt;$BE$2,"Q2",AX89&gt;200,"Q1")</f>
        <v>#NAME?</v>
      </c>
      <c r="BA89" s="2" t="s">
        <v>734</v>
      </c>
      <c r="BB89" s="2" t="e" cm="1">
        <f t="array" aca="1" ref="BB89" ca="1">_xlfn.IFS(AX89&gt;$BI$10,"Q10",AX89&gt;$BI$9,"Q9",AX89&gt;$BI$8,"Q8",AX89&gt;$BI$7,"Q7",AX89&gt;$BI$6,"Q6",AX89&gt;$BI$5,"Q5",AX89&gt;$BI$4,"Q4",AX89&gt;$BI$3,"Q3",AX89&gt;$BI$2,"Q2",AX89&gt;200,"Q1")</f>
        <v>#NAME?</v>
      </c>
      <c r="BC89" s="2" t="s">
        <v>736</v>
      </c>
    </row>
    <row r="90" spans="1:55" s="12" customFormat="1" x14ac:dyDescent="0.35">
      <c r="A90" s="2" t="s">
        <v>714</v>
      </c>
      <c r="B90" s="2" t="s">
        <v>489</v>
      </c>
      <c r="C90" s="2" t="s">
        <v>490</v>
      </c>
      <c r="D90" s="2" t="s">
        <v>284</v>
      </c>
      <c r="E90" s="2" t="s">
        <v>268</v>
      </c>
      <c r="F90" s="2" t="s">
        <v>115</v>
      </c>
      <c r="G90" s="2" t="s">
        <v>789</v>
      </c>
      <c r="H90" s="2">
        <v>0.14043</v>
      </c>
      <c r="I90" s="2">
        <v>20578</v>
      </c>
      <c r="J90" s="2" t="s">
        <v>36</v>
      </c>
      <c r="K90" s="2" t="s">
        <v>35</v>
      </c>
      <c r="L90" s="2" t="s">
        <v>671</v>
      </c>
      <c r="M90" s="2" t="s">
        <v>671</v>
      </c>
      <c r="N90" s="2" t="s">
        <v>671</v>
      </c>
      <c r="O90" s="2" t="s">
        <v>35</v>
      </c>
      <c r="P90" s="2" t="s">
        <v>671</v>
      </c>
      <c r="Q90" s="2" t="s">
        <v>670</v>
      </c>
      <c r="R90" s="2" t="s">
        <v>670</v>
      </c>
      <c r="S90" s="17" t="s">
        <v>706</v>
      </c>
      <c r="T90" s="2">
        <v>1966</v>
      </c>
      <c r="U90" s="2" t="s">
        <v>268</v>
      </c>
      <c r="V90" s="2" t="s">
        <v>698</v>
      </c>
      <c r="W90" s="2" t="s">
        <v>268</v>
      </c>
      <c r="X90" s="2" t="s">
        <v>675</v>
      </c>
      <c r="Y90" s="2" t="s">
        <v>674</v>
      </c>
      <c r="Z90" s="2" t="s">
        <v>172</v>
      </c>
      <c r="AA90" s="2" t="s">
        <v>708</v>
      </c>
      <c r="AB90" s="2" t="s">
        <v>438</v>
      </c>
      <c r="AC90" s="2" t="s">
        <v>438</v>
      </c>
      <c r="AD90" s="2"/>
      <c r="AE90" s="2" t="s">
        <v>491</v>
      </c>
      <c r="AF90" s="2" t="s">
        <v>700</v>
      </c>
      <c r="AG90" s="2" t="s">
        <v>35</v>
      </c>
      <c r="AH90" s="2" t="s">
        <v>35</v>
      </c>
      <c r="AI90" s="2" t="s">
        <v>35</v>
      </c>
      <c r="AJ90" s="2" t="s">
        <v>55</v>
      </c>
      <c r="AK90" s="2" t="s">
        <v>55</v>
      </c>
      <c r="AL90" s="2" t="s">
        <v>40</v>
      </c>
      <c r="AM90" s="2" t="s">
        <v>268</v>
      </c>
      <c r="AN90" s="2" t="s">
        <v>677</v>
      </c>
      <c r="AO90" s="2" t="s">
        <v>492</v>
      </c>
      <c r="AP90" s="2" t="s">
        <v>680</v>
      </c>
      <c r="AQ90" s="2" t="s">
        <v>680</v>
      </c>
      <c r="AR90" s="2" t="s">
        <v>493</v>
      </c>
      <c r="AS90" s="2" t="s">
        <v>687</v>
      </c>
      <c r="AT90" s="2" t="s">
        <v>494</v>
      </c>
      <c r="AU90" s="2" t="s">
        <v>682</v>
      </c>
      <c r="AV90" s="2" t="s">
        <v>394</v>
      </c>
      <c r="AW90" s="2" t="s">
        <v>694</v>
      </c>
      <c r="AX90" s="2">
        <v>73800</v>
      </c>
      <c r="AY90" s="2" t="s">
        <v>482</v>
      </c>
      <c r="AZ90" s="2" t="e" cm="1">
        <f t="array" aca="1" ref="AZ90" ca="1">_xlfn.IFS(AX90&gt;$BE$5,"Q5",AX90&gt;$BE$4,"Q4",AX90&gt;$BE$3,"Q3",AX90&gt;$BE$2,"Q2",AX90&gt;200,"Q1")</f>
        <v>#NAME?</v>
      </c>
      <c r="BA90" s="2" t="s">
        <v>733</v>
      </c>
      <c r="BB90" s="2" t="e" cm="1">
        <f t="array" aca="1" ref="BB90" ca="1">_xlfn.IFS(AX90&gt;$BI$10,"Q10",AX90&gt;$BI$9,"Q9",AX90&gt;$BI$8,"Q8",AX90&gt;$BI$7,"Q7",AX90&gt;$BI$6,"Q6",AX90&gt;$BI$5,"Q5",AX90&gt;$BI$4,"Q4",AX90&gt;$BI$3,"Q3",AX90&gt;$BI$2,"Q2",AX90&gt;200,"Q1")</f>
        <v>#NAME?</v>
      </c>
      <c r="BC90" s="2" t="s">
        <v>735</v>
      </c>
    </row>
    <row r="91" spans="1:55" s="12" customFormat="1" x14ac:dyDescent="0.35">
      <c r="A91" s="2" t="s">
        <v>714</v>
      </c>
      <c r="B91" s="2" t="s">
        <v>495</v>
      </c>
      <c r="C91" s="2" t="s">
        <v>496</v>
      </c>
      <c r="D91" s="2" t="s">
        <v>284</v>
      </c>
      <c r="E91" s="2" t="s">
        <v>268</v>
      </c>
      <c r="F91" s="2" t="s">
        <v>34</v>
      </c>
      <c r="G91" s="2" t="s">
        <v>786</v>
      </c>
      <c r="H91" s="2">
        <v>0.37591000000000002</v>
      </c>
      <c r="I91" s="2">
        <v>16566</v>
      </c>
      <c r="J91" s="2" t="s">
        <v>35</v>
      </c>
      <c r="K91" s="2" t="s">
        <v>35</v>
      </c>
      <c r="L91" s="2" t="s">
        <v>35</v>
      </c>
      <c r="M91" s="2" t="s">
        <v>700</v>
      </c>
      <c r="N91" s="2" t="s">
        <v>35</v>
      </c>
      <c r="O91" s="2" t="s">
        <v>35</v>
      </c>
      <c r="P91" s="2" t="s">
        <v>35</v>
      </c>
      <c r="Q91" s="2" t="s">
        <v>671</v>
      </c>
      <c r="R91" s="2" t="s">
        <v>671</v>
      </c>
      <c r="S91" s="17" t="s">
        <v>704</v>
      </c>
      <c r="T91" s="2">
        <v>1958</v>
      </c>
      <c r="U91" s="2" t="s">
        <v>268</v>
      </c>
      <c r="V91" s="2" t="s">
        <v>698</v>
      </c>
      <c r="W91" s="2" t="s">
        <v>268</v>
      </c>
      <c r="X91" s="2" t="s">
        <v>675</v>
      </c>
      <c r="Y91" s="2" t="s">
        <v>674</v>
      </c>
      <c r="Z91" s="2" t="s">
        <v>172</v>
      </c>
      <c r="AA91" s="2" t="s">
        <v>497</v>
      </c>
      <c r="AB91" s="2" t="s">
        <v>455</v>
      </c>
      <c r="AC91" s="2" t="s">
        <v>455</v>
      </c>
      <c r="AD91" s="2" t="s">
        <v>745</v>
      </c>
      <c r="AE91" s="2" t="s">
        <v>491</v>
      </c>
      <c r="AF91" s="2" t="s">
        <v>700</v>
      </c>
      <c r="AG91" s="2" t="s">
        <v>35</v>
      </c>
      <c r="AH91" s="2" t="s">
        <v>35</v>
      </c>
      <c r="AI91" s="2" t="s">
        <v>35</v>
      </c>
      <c r="AJ91" s="2" t="s">
        <v>498</v>
      </c>
      <c r="AK91" s="2" t="s">
        <v>39</v>
      </c>
      <c r="AL91" s="2" t="s">
        <v>40</v>
      </c>
      <c r="AM91" s="2" t="s">
        <v>268</v>
      </c>
      <c r="AN91" s="2" t="s">
        <v>677</v>
      </c>
      <c r="AO91" s="2" t="s">
        <v>180</v>
      </c>
      <c r="AP91" s="2" t="s">
        <v>683</v>
      </c>
      <c r="AQ91" s="2" t="s">
        <v>347</v>
      </c>
      <c r="AR91" s="2" t="s">
        <v>42</v>
      </c>
      <c r="AS91" s="2" t="s">
        <v>42</v>
      </c>
      <c r="AT91" s="2" t="s">
        <v>491</v>
      </c>
      <c r="AU91" s="2" t="s">
        <v>700</v>
      </c>
      <c r="AV91" s="2" t="s">
        <v>491</v>
      </c>
      <c r="AW91" s="2" t="s">
        <v>35</v>
      </c>
      <c r="AX91" s="2">
        <v>20000</v>
      </c>
      <c r="AY91" s="2" t="s">
        <v>482</v>
      </c>
      <c r="AZ91" s="2" t="e" cm="1">
        <f t="array" aca="1" ref="AZ91" ca="1">_xlfn.IFS(AX91&gt;$BE$5,"Q5",AX91&gt;$BE$4,"Q4",AX91&gt;$BE$3,"Q3",AX91&gt;$BE$2,"Q2",AX91&gt;200,"Q1")</f>
        <v>#NAME?</v>
      </c>
      <c r="BA91" s="2" t="s">
        <v>732</v>
      </c>
      <c r="BB91" s="2" t="e" cm="1">
        <f t="array" aca="1" ref="BB91" ca="1">_xlfn.IFS(AX91&gt;$BI$10,"Q10",AX91&gt;$BI$9,"Q9",AX91&gt;$BI$8,"Q8",AX91&gt;$BI$7,"Q7",AX91&gt;$BI$6,"Q6",AX91&gt;$BI$5,"Q5",AX91&gt;$BI$4,"Q4",AX91&gt;$BI$3,"Q3",AX91&gt;$BI$2,"Q2",AX91&gt;200,"Q1")</f>
        <v>#NAME?</v>
      </c>
      <c r="BC91" s="2" t="s">
        <v>732</v>
      </c>
    </row>
    <row r="92" spans="1:55" s="12" customFormat="1" x14ac:dyDescent="0.35">
      <c r="A92" s="2" t="s">
        <v>714</v>
      </c>
      <c r="B92" s="2" t="s">
        <v>499</v>
      </c>
      <c r="C92" s="2" t="s">
        <v>500</v>
      </c>
      <c r="D92" s="2" t="s">
        <v>284</v>
      </c>
      <c r="E92" s="2" t="s">
        <v>268</v>
      </c>
      <c r="F92" s="2" t="s">
        <v>34</v>
      </c>
      <c r="G92" s="2" t="s">
        <v>786</v>
      </c>
      <c r="H92" s="2">
        <v>0.37591000000000002</v>
      </c>
      <c r="I92" s="2">
        <v>18768</v>
      </c>
      <c r="J92" s="2" t="s">
        <v>36</v>
      </c>
      <c r="K92" s="2" t="s">
        <v>35</v>
      </c>
      <c r="L92" s="2" t="s">
        <v>670</v>
      </c>
      <c r="M92" s="2" t="s">
        <v>670</v>
      </c>
      <c r="N92" s="2" t="s">
        <v>35</v>
      </c>
      <c r="O92" s="2" t="s">
        <v>35</v>
      </c>
      <c r="P92" s="2" t="s">
        <v>671</v>
      </c>
      <c r="Q92" s="2" t="s">
        <v>670</v>
      </c>
      <c r="R92" s="2" t="s">
        <v>670</v>
      </c>
      <c r="S92" s="17" t="s">
        <v>702</v>
      </c>
      <c r="T92" s="2">
        <v>1972</v>
      </c>
      <c r="U92" s="2" t="s">
        <v>382</v>
      </c>
      <c r="V92" s="2" t="s">
        <v>697</v>
      </c>
      <c r="W92" s="2" t="s">
        <v>268</v>
      </c>
      <c r="X92" s="2" t="s">
        <v>676</v>
      </c>
      <c r="Y92" s="2" t="s">
        <v>674</v>
      </c>
      <c r="Z92" s="2" t="s">
        <v>37</v>
      </c>
      <c r="AA92" s="2" t="s">
        <v>501</v>
      </c>
      <c r="AB92" s="2" t="s">
        <v>720</v>
      </c>
      <c r="AC92" s="2" t="s">
        <v>720</v>
      </c>
      <c r="AD92" s="2" t="s">
        <v>746</v>
      </c>
      <c r="AE92" s="2" t="s">
        <v>502</v>
      </c>
      <c r="AF92" s="2" t="s">
        <v>700</v>
      </c>
      <c r="AG92" s="2" t="s">
        <v>35</v>
      </c>
      <c r="AH92" s="2" t="s">
        <v>503</v>
      </c>
      <c r="AI92" s="2" t="s">
        <v>723</v>
      </c>
      <c r="AJ92" s="2" t="s">
        <v>498</v>
      </c>
      <c r="AK92" s="2" t="s">
        <v>39</v>
      </c>
      <c r="AL92" s="2" t="s">
        <v>40</v>
      </c>
      <c r="AM92" s="2" t="s">
        <v>382</v>
      </c>
      <c r="AN92" s="2" t="s">
        <v>677</v>
      </c>
      <c r="AO92" s="2" t="s">
        <v>504</v>
      </c>
      <c r="AP92" s="2" t="s">
        <v>679</v>
      </c>
      <c r="AQ92" s="2" t="s">
        <v>379</v>
      </c>
      <c r="AR92" s="2" t="s">
        <v>126</v>
      </c>
      <c r="AS92" s="2" t="s">
        <v>688</v>
      </c>
      <c r="AT92" s="2" t="s">
        <v>491</v>
      </c>
      <c r="AU92" s="2" t="s">
        <v>700</v>
      </c>
      <c r="AV92" s="2" t="s">
        <v>491</v>
      </c>
      <c r="AW92" s="2" t="s">
        <v>35</v>
      </c>
      <c r="AX92" s="2">
        <v>312614.40999999997</v>
      </c>
      <c r="AY92" s="2" t="s">
        <v>482</v>
      </c>
      <c r="AZ92" s="2" t="e" cm="1">
        <f t="array" aca="1" ref="AZ92" ca="1">_xlfn.IFS(AX92&gt;$BE$5,"Q5",AX92&gt;$BE$4,"Q4",AX92&gt;$BE$3,"Q3",AX92&gt;$BE$2,"Q2",AX92&gt;200,"Q1")</f>
        <v>#NAME?</v>
      </c>
      <c r="BA92" s="2" t="s">
        <v>735</v>
      </c>
      <c r="BB92" s="2" t="e" cm="1">
        <f t="array" aca="1" ref="BB92" ca="1">_xlfn.IFS(AX92&gt;$BI$10,"Q10",AX92&gt;$BI$9,"Q9",AX92&gt;$BI$8,"Q8",AX92&gt;$BI$7,"Q7",AX92&gt;$BI$6,"Q6",AX92&gt;$BI$5,"Q5",AX92&gt;$BI$4,"Q4",AX92&gt;$BI$3,"Q3",AX92&gt;$BI$2,"Q2",AX92&gt;200,"Q1")</f>
        <v>#NAME?</v>
      </c>
      <c r="BC92" s="2" t="s">
        <v>773</v>
      </c>
    </row>
    <row r="93" spans="1:55" s="12" customFormat="1" x14ac:dyDescent="0.35">
      <c r="A93" s="2" t="s">
        <v>714</v>
      </c>
      <c r="B93" s="2" t="s">
        <v>505</v>
      </c>
      <c r="C93" s="2" t="s">
        <v>506</v>
      </c>
      <c r="D93" s="2" t="s">
        <v>284</v>
      </c>
      <c r="E93" s="2" t="s">
        <v>198</v>
      </c>
      <c r="F93" s="2" t="s">
        <v>77</v>
      </c>
      <c r="G93" s="2" t="s">
        <v>788</v>
      </c>
      <c r="H93" s="2">
        <v>0.22164</v>
      </c>
      <c r="I93" s="2">
        <v>103864</v>
      </c>
      <c r="J93" s="2" t="s">
        <v>35</v>
      </c>
      <c r="K93" s="2" t="s">
        <v>35</v>
      </c>
      <c r="L93" s="2" t="s">
        <v>670</v>
      </c>
      <c r="M93" s="2" t="s">
        <v>670</v>
      </c>
      <c r="N93" s="2" t="s">
        <v>35</v>
      </c>
      <c r="O93" s="2" t="s">
        <v>35</v>
      </c>
      <c r="P93" s="2" t="s">
        <v>35</v>
      </c>
      <c r="Q93" s="2" t="s">
        <v>35</v>
      </c>
      <c r="R93" s="2" t="s">
        <v>700</v>
      </c>
      <c r="S93" s="17" t="s">
        <v>718</v>
      </c>
      <c r="T93" s="2">
        <v>1984</v>
      </c>
      <c r="U93" s="2" t="s">
        <v>198</v>
      </c>
      <c r="V93" s="2" t="s">
        <v>719</v>
      </c>
      <c r="W93" s="2" t="s">
        <v>198</v>
      </c>
      <c r="X93" s="2" t="s">
        <v>675</v>
      </c>
      <c r="Y93" s="2" t="s">
        <v>674</v>
      </c>
      <c r="Z93" s="2" t="s">
        <v>172</v>
      </c>
      <c r="AA93" s="2" t="s">
        <v>526</v>
      </c>
      <c r="AB93" s="2" t="s">
        <v>455</v>
      </c>
      <c r="AC93" s="2" t="s">
        <v>455</v>
      </c>
      <c r="AD93" s="2"/>
      <c r="AE93" s="2" t="s">
        <v>502</v>
      </c>
      <c r="AF93" s="2" t="s">
        <v>700</v>
      </c>
      <c r="AG93" s="2" t="s">
        <v>35</v>
      </c>
      <c r="AH93" s="2" t="s">
        <v>35</v>
      </c>
      <c r="AI93" s="2" t="s">
        <v>35</v>
      </c>
      <c r="AJ93" s="2" t="s">
        <v>55</v>
      </c>
      <c r="AK93" s="2" t="s">
        <v>55</v>
      </c>
      <c r="AL93" s="2" t="s">
        <v>64</v>
      </c>
      <c r="AM93" s="2" t="s">
        <v>198</v>
      </c>
      <c r="AN93" s="2" t="s">
        <v>677</v>
      </c>
      <c r="AO93" s="2" t="s">
        <v>508</v>
      </c>
      <c r="AP93" s="2" t="s">
        <v>681</v>
      </c>
      <c r="AQ93" s="2" t="s">
        <v>681</v>
      </c>
      <c r="AR93" s="2" t="s">
        <v>126</v>
      </c>
      <c r="AS93" s="2" t="s">
        <v>688</v>
      </c>
      <c r="AT93" s="2" t="s">
        <v>509</v>
      </c>
      <c r="AU93" s="2" t="s">
        <v>682</v>
      </c>
      <c r="AV93" s="2" t="s">
        <v>510</v>
      </c>
      <c r="AW93" s="2" t="s">
        <v>354</v>
      </c>
      <c r="AX93" s="2">
        <v>1620438.44</v>
      </c>
      <c r="AY93" s="2" t="s">
        <v>482</v>
      </c>
      <c r="AZ93" s="2" t="e" cm="1">
        <f t="array" aca="1" ref="AZ93" ca="1">_xlfn.IFS(AX93&gt;$BE$5,"Q5",AX93&gt;$BE$4,"Q4",AX93&gt;$BE$3,"Q3",AX93&gt;$BE$2,"Q2",AX93&gt;200,"Q1")</f>
        <v>#NAME?</v>
      </c>
      <c r="BA93" s="2" t="s">
        <v>736</v>
      </c>
      <c r="BB93" s="2" t="e" cm="1">
        <f t="array" aca="1" ref="BB93" ca="1">_xlfn.IFS(AX93&gt;$BI$10,"Q10",AX93&gt;$BI$9,"Q9",AX93&gt;$BI$8,"Q8",AX93&gt;$BI$7,"Q7",AX93&gt;$BI$6,"Q6",AX93&gt;$BI$5,"Q5",AX93&gt;$BI$4,"Q4",AX93&gt;$BI$3,"Q3",AX93&gt;$BI$2,"Q2",AX93&gt;200,"Q1")</f>
        <v>#NAME?</v>
      </c>
      <c r="BC93" s="2" t="s">
        <v>775</v>
      </c>
    </row>
    <row r="94" spans="1:55" s="12" customFormat="1" x14ac:dyDescent="0.35">
      <c r="A94" s="2" t="s">
        <v>714</v>
      </c>
      <c r="B94" s="2" t="s">
        <v>511</v>
      </c>
      <c r="C94" s="2" t="s">
        <v>512</v>
      </c>
      <c r="D94" s="2" t="s">
        <v>485</v>
      </c>
      <c r="E94" s="2" t="s">
        <v>198</v>
      </c>
      <c r="F94" s="2" t="s">
        <v>34</v>
      </c>
      <c r="G94" s="2" t="s">
        <v>786</v>
      </c>
      <c r="H94" s="2">
        <v>0.37828000000000001</v>
      </c>
      <c r="I94" s="2">
        <v>19864</v>
      </c>
      <c r="J94" s="2" t="s">
        <v>36</v>
      </c>
      <c r="K94" s="2" t="s">
        <v>35</v>
      </c>
      <c r="L94" s="2" t="s">
        <v>671</v>
      </c>
      <c r="M94" s="2" t="s">
        <v>671</v>
      </c>
      <c r="N94" s="2" t="s">
        <v>671</v>
      </c>
      <c r="O94" s="2" t="s">
        <v>35</v>
      </c>
      <c r="P94" s="2" t="s">
        <v>35</v>
      </c>
      <c r="Q94" s="2" t="s">
        <v>670</v>
      </c>
      <c r="R94" s="2" t="s">
        <v>670</v>
      </c>
      <c r="S94" s="17" t="s">
        <v>702</v>
      </c>
      <c r="T94" s="2">
        <v>1973</v>
      </c>
      <c r="U94" s="2" t="s">
        <v>198</v>
      </c>
      <c r="V94" s="2" t="s">
        <v>698</v>
      </c>
      <c r="W94" s="2" t="s">
        <v>198</v>
      </c>
      <c r="X94" s="2" t="s">
        <v>675</v>
      </c>
      <c r="Y94" s="2" t="s">
        <v>674</v>
      </c>
      <c r="Z94" s="2" t="s">
        <v>104</v>
      </c>
      <c r="AA94" s="2" t="s">
        <v>276</v>
      </c>
      <c r="AB94" s="2" t="s">
        <v>276</v>
      </c>
      <c r="AC94" s="2" t="s">
        <v>276</v>
      </c>
      <c r="AD94" s="2"/>
      <c r="AE94" s="2" t="s">
        <v>768</v>
      </c>
      <c r="AF94" s="2" t="s">
        <v>765</v>
      </c>
      <c r="AG94" s="2" t="s">
        <v>145</v>
      </c>
      <c r="AH94" s="2" t="s">
        <v>513</v>
      </c>
      <c r="AI94" s="2" t="s">
        <v>724</v>
      </c>
      <c r="AJ94" s="2" t="s">
        <v>55</v>
      </c>
      <c r="AK94" s="2" t="s">
        <v>55</v>
      </c>
      <c r="AL94" s="2" t="s">
        <v>40</v>
      </c>
      <c r="AM94" s="2" t="s">
        <v>198</v>
      </c>
      <c r="AN94" s="2" t="s">
        <v>677</v>
      </c>
      <c r="AO94" s="2" t="s">
        <v>514</v>
      </c>
      <c r="AP94" s="2" t="s">
        <v>680</v>
      </c>
      <c r="AQ94" s="2" t="s">
        <v>680</v>
      </c>
      <c r="AR94" s="2" t="s">
        <v>515</v>
      </c>
      <c r="AS94" s="2" t="s">
        <v>689</v>
      </c>
      <c r="AT94" s="2" t="s">
        <v>168</v>
      </c>
      <c r="AU94" s="2" t="s">
        <v>288</v>
      </c>
      <c r="AV94" s="2" t="s">
        <v>488</v>
      </c>
      <c r="AW94" s="2" t="s">
        <v>35</v>
      </c>
      <c r="AX94" s="2">
        <v>68800</v>
      </c>
      <c r="AY94" s="2" t="s">
        <v>482</v>
      </c>
      <c r="AZ94" s="2" t="e" cm="1">
        <f t="array" aca="1" ref="AZ94" ca="1">_xlfn.IFS(AX94&gt;$BE$5,"Q5",AX94&gt;$BE$4,"Q4",AX94&gt;$BE$3,"Q3",AX94&gt;$BE$2,"Q2",AX94&gt;200,"Q1")</f>
        <v>#NAME?</v>
      </c>
      <c r="BA94" s="2" t="s">
        <v>733</v>
      </c>
      <c r="BB94" s="2" t="e" cm="1">
        <f t="array" aca="1" ref="BB94" ca="1">_xlfn.IFS(AX94&gt;$BI$10,"Q10",AX94&gt;$BI$9,"Q9",AX94&gt;$BI$8,"Q8",AX94&gt;$BI$7,"Q7",AX94&gt;$BI$6,"Q6",AX94&gt;$BI$5,"Q5",AX94&gt;$BI$4,"Q4",AX94&gt;$BI$3,"Q3",AX94&gt;$BI$2,"Q2",AX94&gt;200,"Q1")</f>
        <v>#NAME?</v>
      </c>
      <c r="BC94" s="2" t="s">
        <v>734</v>
      </c>
    </row>
    <row r="95" spans="1:55" s="12" customFormat="1" x14ac:dyDescent="0.35">
      <c r="A95" s="2" t="s">
        <v>714</v>
      </c>
      <c r="B95" s="2" t="s">
        <v>516</v>
      </c>
      <c r="C95" s="2" t="s">
        <v>517</v>
      </c>
      <c r="D95" s="2" t="s">
        <v>485</v>
      </c>
      <c r="E95" s="2" t="s">
        <v>198</v>
      </c>
      <c r="F95" s="2" t="s">
        <v>77</v>
      </c>
      <c r="G95" s="2" t="s">
        <v>788</v>
      </c>
      <c r="H95" s="2">
        <v>0.22164</v>
      </c>
      <c r="I95" s="2">
        <v>25599</v>
      </c>
      <c r="J95" s="2" t="s">
        <v>36</v>
      </c>
      <c r="K95" s="2" t="s">
        <v>35</v>
      </c>
      <c r="L95" s="2" t="s">
        <v>671</v>
      </c>
      <c r="M95" s="2" t="s">
        <v>671</v>
      </c>
      <c r="N95" s="2" t="s">
        <v>671</v>
      </c>
      <c r="O95" s="2" t="s">
        <v>35</v>
      </c>
      <c r="P95" s="2" t="s">
        <v>35</v>
      </c>
      <c r="Q95" s="2" t="s">
        <v>670</v>
      </c>
      <c r="R95" s="2" t="s">
        <v>670</v>
      </c>
      <c r="S95" s="17" t="s">
        <v>704</v>
      </c>
      <c r="T95" s="2">
        <v>1956</v>
      </c>
      <c r="U95" s="2" t="s">
        <v>242</v>
      </c>
      <c r="V95" s="2" t="s">
        <v>698</v>
      </c>
      <c r="W95" s="2" t="s">
        <v>198</v>
      </c>
      <c r="X95" s="2" t="s">
        <v>676</v>
      </c>
      <c r="Y95" s="2" t="s">
        <v>674</v>
      </c>
      <c r="Z95" s="2" t="s">
        <v>37</v>
      </c>
      <c r="AA95" s="2" t="s">
        <v>518</v>
      </c>
      <c r="AB95" s="2" t="s">
        <v>357</v>
      </c>
      <c r="AC95" s="2" t="s">
        <v>357</v>
      </c>
      <c r="AD95" s="2"/>
      <c r="AE95" s="2" t="s">
        <v>519</v>
      </c>
      <c r="AF95" s="2" t="s">
        <v>765</v>
      </c>
      <c r="AG95" s="2" t="s">
        <v>145</v>
      </c>
      <c r="AH95" s="2" t="s">
        <v>520</v>
      </c>
      <c r="AI95" s="2" t="s">
        <v>722</v>
      </c>
      <c r="AJ95" s="2" t="s">
        <v>137</v>
      </c>
      <c r="AK95" s="2" t="s">
        <v>137</v>
      </c>
      <c r="AL95" s="2" t="s">
        <v>64</v>
      </c>
      <c r="AM95" s="2" t="s">
        <v>188</v>
      </c>
      <c r="AN95" s="2" t="s">
        <v>678</v>
      </c>
      <c r="AO95" s="2" t="s">
        <v>48</v>
      </c>
      <c r="AP95" s="2" t="s">
        <v>680</v>
      </c>
      <c r="AQ95" s="2" t="s">
        <v>680</v>
      </c>
      <c r="AR95" s="2" t="s">
        <v>131</v>
      </c>
      <c r="AS95" s="2" t="s">
        <v>688</v>
      </c>
      <c r="AT95" s="2" t="s">
        <v>508</v>
      </c>
      <c r="AU95" s="2" t="s">
        <v>681</v>
      </c>
      <c r="AV95" s="2" t="s">
        <v>488</v>
      </c>
      <c r="AW95" s="2" t="s">
        <v>35</v>
      </c>
      <c r="AX95" s="2">
        <v>103540.52</v>
      </c>
      <c r="AY95" s="2" t="s">
        <v>482</v>
      </c>
      <c r="AZ95" s="2" t="e" cm="1">
        <f t="array" aca="1" ref="AZ95" ca="1">_xlfn.IFS(AX95&gt;$BE$5,"Q5",AX95&gt;$BE$4,"Q4",AX95&gt;$BE$3,"Q3",AX95&gt;$BE$2,"Q2",AX95&gt;200,"Q1")</f>
        <v>#NAME?</v>
      </c>
      <c r="BA95" s="2" t="s">
        <v>734</v>
      </c>
      <c r="BB95" s="2" t="e" cm="1">
        <f t="array" aca="1" ref="BB95" ca="1">_xlfn.IFS(AX95&gt;$BI$10,"Q10",AX95&gt;$BI$9,"Q9",AX95&gt;$BI$8,"Q8",AX95&gt;$BI$7,"Q7",AX95&gt;$BI$6,"Q6",AX95&gt;$BI$5,"Q5",AX95&gt;$BI$4,"Q4",AX95&gt;$BI$3,"Q3",AX95&gt;$BI$2,"Q2",AX95&gt;200,"Q1")</f>
        <v>#NAME?</v>
      </c>
      <c r="BC95" s="2" t="s">
        <v>736</v>
      </c>
    </row>
    <row r="96" spans="1:55" s="12" customFormat="1" x14ac:dyDescent="0.35">
      <c r="A96" s="2" t="s">
        <v>714</v>
      </c>
      <c r="B96" s="2" t="s">
        <v>521</v>
      </c>
      <c r="C96" s="2" t="s">
        <v>522</v>
      </c>
      <c r="D96" s="2" t="s">
        <v>284</v>
      </c>
      <c r="E96" s="2" t="s">
        <v>198</v>
      </c>
      <c r="F96" s="2" t="s">
        <v>476</v>
      </c>
      <c r="G96" s="2" t="s">
        <v>791</v>
      </c>
      <c r="H96" s="2">
        <v>0.15973999999999999</v>
      </c>
      <c r="I96" s="2">
        <v>52103</v>
      </c>
      <c r="J96" s="2" t="s">
        <v>35</v>
      </c>
      <c r="K96" s="2" t="s">
        <v>35</v>
      </c>
      <c r="L96" s="2" t="s">
        <v>670</v>
      </c>
      <c r="M96" s="2" t="s">
        <v>670</v>
      </c>
      <c r="N96" s="2" t="s">
        <v>35</v>
      </c>
      <c r="O96" s="2" t="s">
        <v>35</v>
      </c>
      <c r="P96" s="2" t="s">
        <v>35</v>
      </c>
      <c r="Q96" s="2" t="s">
        <v>670</v>
      </c>
      <c r="R96" s="2" t="s">
        <v>670</v>
      </c>
      <c r="S96" s="17" t="s">
        <v>702</v>
      </c>
      <c r="T96" s="2">
        <v>1974</v>
      </c>
      <c r="U96" s="2" t="s">
        <v>198</v>
      </c>
      <c r="V96" s="2" t="s">
        <v>698</v>
      </c>
      <c r="W96" s="2" t="s">
        <v>198</v>
      </c>
      <c r="X96" s="2" t="s">
        <v>675</v>
      </c>
      <c r="Y96" s="2" t="s">
        <v>674</v>
      </c>
      <c r="Z96" s="2" t="s">
        <v>35</v>
      </c>
      <c r="AA96" s="2" t="s">
        <v>86</v>
      </c>
      <c r="AB96" s="2" t="s">
        <v>35</v>
      </c>
      <c r="AC96" s="2" t="s">
        <v>35</v>
      </c>
      <c r="AD96" s="2"/>
      <c r="AE96" s="2" t="s">
        <v>502</v>
      </c>
      <c r="AF96" s="2" t="s">
        <v>700</v>
      </c>
      <c r="AG96" s="2" t="s">
        <v>35</v>
      </c>
      <c r="AH96" s="2" t="s">
        <v>35</v>
      </c>
      <c r="AI96" s="2" t="s">
        <v>35</v>
      </c>
      <c r="AJ96" s="2" t="s">
        <v>498</v>
      </c>
      <c r="AK96" s="2" t="s">
        <v>39</v>
      </c>
      <c r="AL96" s="2" t="s">
        <v>40</v>
      </c>
      <c r="AM96" s="2" t="s">
        <v>198</v>
      </c>
      <c r="AN96" s="2" t="s">
        <v>677</v>
      </c>
      <c r="AO96" s="2" t="s">
        <v>523</v>
      </c>
      <c r="AP96" s="2" t="s">
        <v>681</v>
      </c>
      <c r="AQ96" s="2" t="s">
        <v>681</v>
      </c>
      <c r="AR96" s="2" t="s">
        <v>42</v>
      </c>
      <c r="AS96" s="2" t="s">
        <v>42</v>
      </c>
      <c r="AT96" s="2" t="s">
        <v>491</v>
      </c>
      <c r="AU96" s="2" t="s">
        <v>700</v>
      </c>
      <c r="AV96" s="2" t="s">
        <v>491</v>
      </c>
      <c r="AW96" s="2" t="s">
        <v>35</v>
      </c>
      <c r="AX96" s="2">
        <v>312614.40999999997</v>
      </c>
      <c r="AY96" s="2" t="s">
        <v>482</v>
      </c>
      <c r="AZ96" s="2" t="e" cm="1">
        <f t="array" aca="1" ref="AZ96" ca="1">_xlfn.IFS(AX96&gt;$BE$5,"Q5",AX96&gt;$BE$4,"Q4",AX96&gt;$BE$3,"Q3",AX96&gt;$BE$2,"Q2",AX96&gt;200,"Q1")</f>
        <v>#NAME?</v>
      </c>
      <c r="BA96" s="2" t="s">
        <v>735</v>
      </c>
      <c r="BB96" s="2" t="e" cm="1">
        <f t="array" aca="1" ref="BB96" ca="1">_xlfn.IFS(AX96&gt;$BI$10,"Q10",AX96&gt;$BI$9,"Q9",AX96&gt;$BI$8,"Q8",AX96&gt;$BI$7,"Q7",AX96&gt;$BI$6,"Q6",AX96&gt;$BI$5,"Q5",AX96&gt;$BI$4,"Q4",AX96&gt;$BI$3,"Q3",AX96&gt;$BI$2,"Q2",AX96&gt;200,"Q1")</f>
        <v>#NAME?</v>
      </c>
      <c r="BC96" s="2" t="s">
        <v>773</v>
      </c>
    </row>
    <row r="97" spans="1:55" s="12" customFormat="1" x14ac:dyDescent="0.35">
      <c r="A97" s="2" t="s">
        <v>714</v>
      </c>
      <c r="B97" s="2" t="s">
        <v>524</v>
      </c>
      <c r="C97" s="2" t="s">
        <v>525</v>
      </c>
      <c r="D97" s="2" t="s">
        <v>284</v>
      </c>
      <c r="E97" s="2" t="s">
        <v>198</v>
      </c>
      <c r="F97" s="2" t="s">
        <v>34</v>
      </c>
      <c r="G97" s="2" t="s">
        <v>786</v>
      </c>
      <c r="H97" s="2">
        <v>0.37828000000000001</v>
      </c>
      <c r="I97" s="2">
        <v>57827</v>
      </c>
      <c r="J97" s="2" t="s">
        <v>36</v>
      </c>
      <c r="K97" s="2" t="s">
        <v>35</v>
      </c>
      <c r="L97" s="2" t="s">
        <v>35</v>
      </c>
      <c r="M97" s="2" t="s">
        <v>700</v>
      </c>
      <c r="N97" s="2" t="s">
        <v>35</v>
      </c>
      <c r="O97" s="2" t="s">
        <v>35</v>
      </c>
      <c r="P97" s="2" t="s">
        <v>671</v>
      </c>
      <c r="Q97" s="2" t="s">
        <v>670</v>
      </c>
      <c r="R97" s="2" t="s">
        <v>670</v>
      </c>
      <c r="S97" s="17" t="s">
        <v>702</v>
      </c>
      <c r="T97" s="2">
        <v>1972</v>
      </c>
      <c r="U97" s="2" t="s">
        <v>198</v>
      </c>
      <c r="V97" s="2" t="s">
        <v>719</v>
      </c>
      <c r="W97" s="2" t="s">
        <v>198</v>
      </c>
      <c r="X97" s="2" t="s">
        <v>675</v>
      </c>
      <c r="Y97" s="2" t="s">
        <v>674</v>
      </c>
      <c r="Z97" s="2" t="s">
        <v>37</v>
      </c>
      <c r="AA97" s="2" t="s">
        <v>526</v>
      </c>
      <c r="AB97" s="2" t="s">
        <v>455</v>
      </c>
      <c r="AC97" s="2" t="s">
        <v>455</v>
      </c>
      <c r="AD97" s="2"/>
      <c r="AE97" s="2" t="s">
        <v>527</v>
      </c>
      <c r="AF97" s="2" t="s">
        <v>700</v>
      </c>
      <c r="AG97" s="2" t="s">
        <v>35</v>
      </c>
      <c r="AH97" s="2" t="s">
        <v>35</v>
      </c>
      <c r="AI97" s="2" t="s">
        <v>35</v>
      </c>
      <c r="AJ97" s="2" t="s">
        <v>498</v>
      </c>
      <c r="AK97" s="2" t="s">
        <v>39</v>
      </c>
      <c r="AL97" s="2" t="s">
        <v>64</v>
      </c>
      <c r="AM97" s="2" t="s">
        <v>198</v>
      </c>
      <c r="AN97" s="2" t="s">
        <v>677</v>
      </c>
      <c r="AO97" s="2" t="s">
        <v>508</v>
      </c>
      <c r="AP97" s="2" t="s">
        <v>681</v>
      </c>
      <c r="AQ97" s="2" t="s">
        <v>681</v>
      </c>
      <c r="AR97" s="2" t="s">
        <v>230</v>
      </c>
      <c r="AS97" s="2" t="s">
        <v>687</v>
      </c>
      <c r="AT97" s="2" t="s">
        <v>491</v>
      </c>
      <c r="AU97" s="2" t="s">
        <v>700</v>
      </c>
      <c r="AV97" s="2" t="s">
        <v>491</v>
      </c>
      <c r="AW97" s="2" t="s">
        <v>35</v>
      </c>
      <c r="AX97" s="2">
        <v>84000</v>
      </c>
      <c r="AY97" s="2" t="s">
        <v>482</v>
      </c>
      <c r="AZ97" s="2" t="e" cm="1">
        <f t="array" aca="1" ref="AZ97" ca="1">_xlfn.IFS(AX97&gt;$BE$5,"Q5",AX97&gt;$BE$4,"Q4",AX97&gt;$BE$3,"Q3",AX97&gt;$BE$2,"Q2",AX97&gt;200,"Q1")</f>
        <v>#NAME?</v>
      </c>
      <c r="BA97" s="2" t="s">
        <v>733</v>
      </c>
      <c r="BB97" s="2" t="e" cm="1">
        <f t="array" aca="1" ref="BB97" ca="1">_xlfn.IFS(AX97&gt;$BI$10,"Q10",AX97&gt;$BI$9,"Q9",AX97&gt;$BI$8,"Q8",AX97&gt;$BI$7,"Q7",AX97&gt;$BI$6,"Q6",AX97&gt;$BI$5,"Q5",AX97&gt;$BI$4,"Q4",AX97&gt;$BI$3,"Q3",AX97&gt;$BI$2,"Q2",AX97&gt;200,"Q1")</f>
        <v>#NAME?</v>
      </c>
      <c r="BC97" s="2" t="s">
        <v>735</v>
      </c>
    </row>
    <row r="98" spans="1:55" s="12" customFormat="1" x14ac:dyDescent="0.35">
      <c r="A98" s="2" t="s">
        <v>714</v>
      </c>
      <c r="B98" s="2" t="s">
        <v>528</v>
      </c>
      <c r="C98" s="2" t="s">
        <v>529</v>
      </c>
      <c r="D98" s="2" t="s">
        <v>284</v>
      </c>
      <c r="E98" s="2" t="s">
        <v>198</v>
      </c>
      <c r="F98" s="2" t="s">
        <v>34</v>
      </c>
      <c r="G98" s="2" t="s">
        <v>786</v>
      </c>
      <c r="H98" s="2">
        <v>0.37828000000000001</v>
      </c>
      <c r="I98" s="2">
        <v>43763</v>
      </c>
      <c r="J98" s="2" t="s">
        <v>35</v>
      </c>
      <c r="K98" s="2" t="s">
        <v>35</v>
      </c>
      <c r="L98" s="2" t="s">
        <v>670</v>
      </c>
      <c r="M98" s="2" t="s">
        <v>670</v>
      </c>
      <c r="N98" s="2" t="s">
        <v>35</v>
      </c>
      <c r="O98" s="2" t="s">
        <v>35</v>
      </c>
      <c r="P98" s="2" t="s">
        <v>35</v>
      </c>
      <c r="Q98" s="2" t="s">
        <v>35</v>
      </c>
      <c r="R98" s="2" t="s">
        <v>700</v>
      </c>
      <c r="S98" s="17" t="s">
        <v>705</v>
      </c>
      <c r="T98" s="2">
        <v>1952</v>
      </c>
      <c r="U98" s="2" t="s">
        <v>188</v>
      </c>
      <c r="V98" s="2" t="s">
        <v>719</v>
      </c>
      <c r="W98" s="2" t="s">
        <v>198</v>
      </c>
      <c r="X98" s="2" t="s">
        <v>676</v>
      </c>
      <c r="Y98" s="2" t="s">
        <v>674</v>
      </c>
      <c r="Z98" s="2" t="s">
        <v>35</v>
      </c>
      <c r="AA98" s="2" t="s">
        <v>86</v>
      </c>
      <c r="AB98" s="2" t="s">
        <v>35</v>
      </c>
      <c r="AC98" s="2" t="s">
        <v>35</v>
      </c>
      <c r="AD98" s="2"/>
      <c r="AE98" s="2" t="s">
        <v>530</v>
      </c>
      <c r="AF98" s="2" t="s">
        <v>407</v>
      </c>
      <c r="AG98" s="2" t="s">
        <v>35</v>
      </c>
      <c r="AH98" s="2" t="s">
        <v>35</v>
      </c>
      <c r="AI98" s="2" t="s">
        <v>35</v>
      </c>
      <c r="AJ98" s="2" t="s">
        <v>498</v>
      </c>
      <c r="AK98" s="2" t="s">
        <v>39</v>
      </c>
      <c r="AL98" s="2" t="s">
        <v>40</v>
      </c>
      <c r="AM98" s="2" t="s">
        <v>188</v>
      </c>
      <c r="AN98" s="2" t="s">
        <v>677</v>
      </c>
      <c r="AO98" s="2" t="s">
        <v>531</v>
      </c>
      <c r="AP98" s="2" t="s">
        <v>35</v>
      </c>
      <c r="AQ98" s="2" t="s">
        <v>35</v>
      </c>
      <c r="AR98" s="2" t="s">
        <v>830</v>
      </c>
      <c r="AS98" s="2" t="s">
        <v>407</v>
      </c>
      <c r="AT98" s="2" t="s">
        <v>491</v>
      </c>
      <c r="AU98" s="2" t="s">
        <v>700</v>
      </c>
      <c r="AV98" s="2" t="s">
        <v>491</v>
      </c>
      <c r="AW98" s="2" t="s">
        <v>35</v>
      </c>
      <c r="AX98" s="2">
        <v>379382</v>
      </c>
      <c r="AY98" s="2" t="s">
        <v>482</v>
      </c>
      <c r="AZ98" s="2" t="e" cm="1">
        <f t="array" aca="1" ref="AZ98" ca="1">_xlfn.IFS(AX98&gt;$BE$5,"Q5",AX98&gt;$BE$4,"Q4",AX98&gt;$BE$3,"Q3",AX98&gt;$BE$2,"Q2",AX98&gt;200,"Q1")</f>
        <v>#NAME?</v>
      </c>
      <c r="BA98" s="2" t="s">
        <v>736</v>
      </c>
      <c r="BB98" s="2" t="e" cm="1">
        <f t="array" aca="1" ref="BB98" ca="1">_xlfn.IFS(AX98&gt;$BI$10,"Q10",AX98&gt;$BI$9,"Q9",AX98&gt;$BI$8,"Q8",AX98&gt;$BI$7,"Q7",AX98&gt;$BI$6,"Q6",AX98&gt;$BI$5,"Q5",AX98&gt;$BI$4,"Q4",AX98&gt;$BI$3,"Q3",AX98&gt;$BI$2,"Q2",AX98&gt;200,"Q1")</f>
        <v>#NAME?</v>
      </c>
      <c r="BC98" s="2" t="s">
        <v>774</v>
      </c>
    </row>
    <row r="99" spans="1:55" s="12" customFormat="1" x14ac:dyDescent="0.35">
      <c r="A99" s="2" t="s">
        <v>714</v>
      </c>
      <c r="B99" s="2" t="s">
        <v>532</v>
      </c>
      <c r="C99" s="2" t="s">
        <v>533</v>
      </c>
      <c r="D99" s="2" t="s">
        <v>284</v>
      </c>
      <c r="E99" s="2" t="s">
        <v>198</v>
      </c>
      <c r="F99" s="2" t="s">
        <v>34</v>
      </c>
      <c r="G99" s="2" t="s">
        <v>786</v>
      </c>
      <c r="H99" s="2">
        <v>0.37828000000000001</v>
      </c>
      <c r="I99" s="2">
        <v>15490</v>
      </c>
      <c r="J99" s="2" t="s">
        <v>35</v>
      </c>
      <c r="K99" s="2" t="s">
        <v>35</v>
      </c>
      <c r="L99" s="2" t="s">
        <v>35</v>
      </c>
      <c r="M99" s="2" t="s">
        <v>700</v>
      </c>
      <c r="N99" s="2" t="s">
        <v>671</v>
      </c>
      <c r="O99" s="2" t="s">
        <v>35</v>
      </c>
      <c r="P99" s="2" t="s">
        <v>35</v>
      </c>
      <c r="Q99" s="2" t="s">
        <v>35</v>
      </c>
      <c r="R99" s="2" t="s">
        <v>671</v>
      </c>
      <c r="S99" s="17" t="s">
        <v>704</v>
      </c>
      <c r="T99" s="2">
        <v>1955</v>
      </c>
      <c r="U99" s="2" t="s">
        <v>234</v>
      </c>
      <c r="V99" s="2" t="s">
        <v>719</v>
      </c>
      <c r="W99" s="2" t="s">
        <v>198</v>
      </c>
      <c r="X99" s="2" t="s">
        <v>676</v>
      </c>
      <c r="Y99" s="2" t="s">
        <v>674</v>
      </c>
      <c r="Z99" s="2" t="s">
        <v>172</v>
      </c>
      <c r="AA99" s="2" t="s">
        <v>534</v>
      </c>
      <c r="AB99" s="2" t="s">
        <v>430</v>
      </c>
      <c r="AC99" s="2" t="s">
        <v>797</v>
      </c>
      <c r="AD99" s="2"/>
      <c r="AE99" s="2" t="s">
        <v>535</v>
      </c>
      <c r="AF99" s="2" t="s">
        <v>407</v>
      </c>
      <c r="AG99" s="2" t="s">
        <v>35</v>
      </c>
      <c r="AH99" s="2" t="s">
        <v>536</v>
      </c>
      <c r="AI99" s="2" t="s">
        <v>724</v>
      </c>
      <c r="AJ99" s="2" t="s">
        <v>84</v>
      </c>
      <c r="AK99" s="2" t="s">
        <v>715</v>
      </c>
      <c r="AL99" s="2" t="s">
        <v>40</v>
      </c>
      <c r="AM99" s="2" t="s">
        <v>234</v>
      </c>
      <c r="AN99" s="2" t="s">
        <v>677</v>
      </c>
      <c r="AO99" s="2" t="s">
        <v>537</v>
      </c>
      <c r="AP99" s="2" t="s">
        <v>35</v>
      </c>
      <c r="AQ99" s="2" t="s">
        <v>35</v>
      </c>
      <c r="AR99" s="2" t="s">
        <v>538</v>
      </c>
      <c r="AS99" s="2" t="s">
        <v>407</v>
      </c>
      <c r="AT99" s="2" t="s">
        <v>491</v>
      </c>
      <c r="AU99" s="2" t="s">
        <v>700</v>
      </c>
      <c r="AV99" s="2" t="s">
        <v>491</v>
      </c>
      <c r="AW99" s="2" t="s">
        <v>35</v>
      </c>
      <c r="AX99" s="2">
        <v>70413.36</v>
      </c>
      <c r="AY99" s="2" t="s">
        <v>145</v>
      </c>
      <c r="AZ99" s="2" t="e" cm="1">
        <f t="array" aca="1" ref="AZ99" ca="1">_xlfn.IFS(AX99&gt;$BE$5,"Q5",AX99&gt;$BE$4,"Q4",AX99&gt;$BE$3,"Q3",AX99&gt;$BE$2,"Q2",AX99&gt;200,"Q1")</f>
        <v>#NAME?</v>
      </c>
      <c r="BA99" s="2" t="s">
        <v>733</v>
      </c>
      <c r="BB99" s="2" t="e" cm="1">
        <f t="array" aca="1" ref="BB99" ca="1">_xlfn.IFS(AX99&gt;$BI$10,"Q10",AX99&gt;$BI$9,"Q9",AX99&gt;$BI$8,"Q8",AX99&gt;$BI$7,"Q7",AX99&gt;$BI$6,"Q6",AX99&gt;$BI$5,"Q5",AX99&gt;$BI$4,"Q4",AX99&gt;$BI$3,"Q3",AX99&gt;$BI$2,"Q2",AX99&gt;200,"Q1")</f>
        <v>#NAME?</v>
      </c>
      <c r="BC99" s="2" t="s">
        <v>734</v>
      </c>
    </row>
    <row r="100" spans="1:55" s="12" customFormat="1" x14ac:dyDescent="0.35">
      <c r="A100" s="2" t="s">
        <v>714</v>
      </c>
      <c r="B100" s="2" t="s">
        <v>539</v>
      </c>
      <c r="C100" s="2" t="s">
        <v>540</v>
      </c>
      <c r="D100" s="2" t="s">
        <v>284</v>
      </c>
      <c r="E100" s="2" t="s">
        <v>188</v>
      </c>
      <c r="F100" s="2" t="s">
        <v>34</v>
      </c>
      <c r="G100" s="2" t="s">
        <v>786</v>
      </c>
      <c r="H100" s="2">
        <v>0.43756</v>
      </c>
      <c r="I100" s="2">
        <v>44448</v>
      </c>
      <c r="J100" s="2" t="s">
        <v>36</v>
      </c>
      <c r="K100" s="2" t="s">
        <v>35</v>
      </c>
      <c r="L100" s="2" t="s">
        <v>670</v>
      </c>
      <c r="M100" s="2" t="s">
        <v>670</v>
      </c>
      <c r="N100" s="2" t="s">
        <v>35</v>
      </c>
      <c r="O100" s="2" t="s">
        <v>35</v>
      </c>
      <c r="P100" s="2" t="s">
        <v>35</v>
      </c>
      <c r="Q100" s="2" t="s">
        <v>35</v>
      </c>
      <c r="R100" s="2" t="s">
        <v>700</v>
      </c>
      <c r="S100" s="17" t="s">
        <v>704</v>
      </c>
      <c r="T100" s="2">
        <v>1957</v>
      </c>
      <c r="U100" s="2" t="s">
        <v>33</v>
      </c>
      <c r="V100" s="2" t="s">
        <v>697</v>
      </c>
      <c r="W100" s="2" t="s">
        <v>188</v>
      </c>
      <c r="X100" s="2" t="s">
        <v>676</v>
      </c>
      <c r="Y100" s="2" t="s">
        <v>674</v>
      </c>
      <c r="Z100" s="2" t="s">
        <v>104</v>
      </c>
      <c r="AA100" s="2" t="s">
        <v>501</v>
      </c>
      <c r="AB100" s="2" t="s">
        <v>709</v>
      </c>
      <c r="AC100" s="2" t="s">
        <v>795</v>
      </c>
      <c r="AD100" s="2"/>
      <c r="AE100" s="2" t="s">
        <v>502</v>
      </c>
      <c r="AF100" s="2" t="s">
        <v>700</v>
      </c>
      <c r="AG100" s="2" t="s">
        <v>35</v>
      </c>
      <c r="AH100" s="2" t="s">
        <v>35</v>
      </c>
      <c r="AI100" s="2" t="s">
        <v>35</v>
      </c>
      <c r="AJ100" s="2" t="s">
        <v>498</v>
      </c>
      <c r="AK100" s="2" t="s">
        <v>39</v>
      </c>
      <c r="AL100" s="2" t="s">
        <v>40</v>
      </c>
      <c r="AM100" s="2" t="s">
        <v>198</v>
      </c>
      <c r="AN100" s="2" t="s">
        <v>678</v>
      </c>
      <c r="AO100" s="2" t="s">
        <v>190</v>
      </c>
      <c r="AP100" s="2" t="s">
        <v>680</v>
      </c>
      <c r="AQ100" s="2" t="s">
        <v>680</v>
      </c>
      <c r="AR100" s="2" t="s">
        <v>541</v>
      </c>
      <c r="AS100" s="2" t="s">
        <v>689</v>
      </c>
      <c r="AT100" s="2" t="s">
        <v>491</v>
      </c>
      <c r="AU100" s="2" t="s">
        <v>700</v>
      </c>
      <c r="AV100" s="2" t="s">
        <v>491</v>
      </c>
      <c r="AW100" s="2" t="s">
        <v>35</v>
      </c>
      <c r="AX100" s="2">
        <v>312614.40999999997</v>
      </c>
      <c r="AY100" s="2" t="s">
        <v>145</v>
      </c>
      <c r="AZ100" s="2" t="e" cm="1">
        <f t="array" aca="1" ref="AZ100" ca="1">_xlfn.IFS(AX100&gt;$BE$5,"Q5",AX100&gt;$BE$4,"Q4",AX100&gt;$BE$3,"Q3",AX100&gt;$BE$2,"Q2",AX100&gt;200,"Q1")</f>
        <v>#NAME?</v>
      </c>
      <c r="BA100" s="2" t="s">
        <v>735</v>
      </c>
      <c r="BB100" s="2" t="e" cm="1">
        <f t="array" aca="1" ref="BB100" ca="1">_xlfn.IFS(AX100&gt;$BI$10,"Q10",AX100&gt;$BI$9,"Q9",AX100&gt;$BI$8,"Q8",AX100&gt;$BI$7,"Q7",AX100&gt;$BI$6,"Q6",AX100&gt;$BI$5,"Q5",AX100&gt;$BI$4,"Q4",AX100&gt;$BI$3,"Q3",AX100&gt;$BI$2,"Q2",AX100&gt;200,"Q1")</f>
        <v>#NAME?</v>
      </c>
      <c r="BC100" s="2" t="s">
        <v>773</v>
      </c>
    </row>
    <row r="101" spans="1:55" s="12" customFormat="1" x14ac:dyDescent="0.35">
      <c r="A101" s="2" t="s">
        <v>714</v>
      </c>
      <c r="B101" s="2" t="s">
        <v>542</v>
      </c>
      <c r="C101" s="2" t="s">
        <v>543</v>
      </c>
      <c r="D101" s="2" t="s">
        <v>284</v>
      </c>
      <c r="E101" s="2" t="s">
        <v>188</v>
      </c>
      <c r="F101" s="2" t="s">
        <v>115</v>
      </c>
      <c r="G101" s="2" t="s">
        <v>789</v>
      </c>
      <c r="H101" s="2">
        <v>0.11512</v>
      </c>
      <c r="I101" s="2">
        <v>15491</v>
      </c>
      <c r="J101" s="2" t="s">
        <v>36</v>
      </c>
      <c r="K101" s="2" t="s">
        <v>35</v>
      </c>
      <c r="L101" s="2" t="s">
        <v>671</v>
      </c>
      <c r="M101" s="2" t="s">
        <v>671</v>
      </c>
      <c r="N101" s="2" t="s">
        <v>671</v>
      </c>
      <c r="O101" s="2" t="s">
        <v>35</v>
      </c>
      <c r="P101" s="2" t="s">
        <v>35</v>
      </c>
      <c r="Q101" s="2" t="s">
        <v>35</v>
      </c>
      <c r="R101" s="2" t="s">
        <v>671</v>
      </c>
      <c r="S101" s="17" t="s">
        <v>702</v>
      </c>
      <c r="T101" s="2">
        <v>1972</v>
      </c>
      <c r="U101" s="2" t="s">
        <v>160</v>
      </c>
      <c r="V101" s="2" t="s">
        <v>698</v>
      </c>
      <c r="W101" s="2" t="s">
        <v>188</v>
      </c>
      <c r="X101" s="2" t="s">
        <v>676</v>
      </c>
      <c r="Y101" s="2" t="s">
        <v>674</v>
      </c>
      <c r="Z101" s="2" t="s">
        <v>37</v>
      </c>
      <c r="AA101" s="2" t="s">
        <v>276</v>
      </c>
      <c r="AB101" s="2" t="s">
        <v>276</v>
      </c>
      <c r="AC101" s="2" t="s">
        <v>276</v>
      </c>
      <c r="AD101" s="2"/>
      <c r="AE101" s="2" t="s">
        <v>491</v>
      </c>
      <c r="AF101" s="2" t="s">
        <v>700</v>
      </c>
      <c r="AG101" s="2" t="s">
        <v>35</v>
      </c>
      <c r="AH101" s="2" t="s">
        <v>35</v>
      </c>
      <c r="AI101" s="2" t="s">
        <v>35</v>
      </c>
      <c r="AJ101" s="2" t="s">
        <v>498</v>
      </c>
      <c r="AK101" s="2" t="s">
        <v>39</v>
      </c>
      <c r="AL101" s="2" t="s">
        <v>40</v>
      </c>
      <c r="AM101" s="2" t="s">
        <v>188</v>
      </c>
      <c r="AN101" s="2" t="s">
        <v>678</v>
      </c>
      <c r="AO101" s="2" t="s">
        <v>544</v>
      </c>
      <c r="AP101" s="2" t="s">
        <v>681</v>
      </c>
      <c r="AQ101" s="2" t="s">
        <v>681</v>
      </c>
      <c r="AR101" s="2" t="s">
        <v>42</v>
      </c>
      <c r="AS101" s="2" t="s">
        <v>42</v>
      </c>
      <c r="AT101" s="2" t="s">
        <v>491</v>
      </c>
      <c r="AU101" s="2" t="s">
        <v>700</v>
      </c>
      <c r="AV101" s="2" t="s">
        <v>491</v>
      </c>
      <c r="AW101" s="2" t="s">
        <v>35</v>
      </c>
      <c r="AX101" s="2">
        <v>48000</v>
      </c>
      <c r="AY101" s="2" t="s">
        <v>482</v>
      </c>
      <c r="AZ101" s="2" t="e" cm="1">
        <f t="array" aca="1" ref="AZ101" ca="1">_xlfn.IFS(AX101&gt;$BE$5,"Q5",AX101&gt;$BE$4,"Q4",AX101&gt;$BE$3,"Q3",AX101&gt;$BE$2,"Q2",AX101&gt;200,"Q1")</f>
        <v>#NAME?</v>
      </c>
      <c r="BA101" s="2" t="s">
        <v>733</v>
      </c>
      <c r="BB101" s="2" t="e" cm="1">
        <f t="array" aca="1" ref="BB101" ca="1">_xlfn.IFS(AX101&gt;$BI$10,"Q10",AX101&gt;$BI$9,"Q9",AX101&gt;$BI$8,"Q8",AX101&gt;$BI$7,"Q7",AX101&gt;$BI$6,"Q6",AX101&gt;$BI$5,"Q5",AX101&gt;$BI$4,"Q4",AX101&gt;$BI$3,"Q3",AX101&gt;$BI$2,"Q2",AX101&gt;200,"Q1")</f>
        <v>#NAME?</v>
      </c>
      <c r="BC101" s="2" t="s">
        <v>734</v>
      </c>
    </row>
    <row r="102" spans="1:55" s="12" customFormat="1" x14ac:dyDescent="0.35">
      <c r="A102" s="2" t="s">
        <v>714</v>
      </c>
      <c r="B102" s="2" t="s">
        <v>545</v>
      </c>
      <c r="C102" s="2" t="s">
        <v>546</v>
      </c>
      <c r="D102" s="2" t="s">
        <v>284</v>
      </c>
      <c r="E102" s="2" t="s">
        <v>188</v>
      </c>
      <c r="F102" s="2" t="s">
        <v>34</v>
      </c>
      <c r="G102" s="2" t="s">
        <v>786</v>
      </c>
      <c r="H102" s="2">
        <v>0.43756</v>
      </c>
      <c r="I102" s="2">
        <v>48297</v>
      </c>
      <c r="J102" s="2" t="s">
        <v>36</v>
      </c>
      <c r="K102" s="2" t="s">
        <v>35</v>
      </c>
      <c r="L102" s="2" t="s">
        <v>35</v>
      </c>
      <c r="M102" s="2" t="s">
        <v>700</v>
      </c>
      <c r="N102" s="2" t="s">
        <v>35</v>
      </c>
      <c r="O102" s="2" t="s">
        <v>35</v>
      </c>
      <c r="P102" s="2" t="s">
        <v>35</v>
      </c>
      <c r="Q102" s="2" t="s">
        <v>670</v>
      </c>
      <c r="R102" s="2" t="s">
        <v>670</v>
      </c>
      <c r="S102" s="17" t="s">
        <v>718</v>
      </c>
      <c r="T102" s="2">
        <v>1989</v>
      </c>
      <c r="U102" s="2" t="s">
        <v>188</v>
      </c>
      <c r="V102" s="2" t="s">
        <v>719</v>
      </c>
      <c r="W102" s="2" t="s">
        <v>188</v>
      </c>
      <c r="X102" s="2" t="s">
        <v>675</v>
      </c>
      <c r="Y102" s="2" t="s">
        <v>674</v>
      </c>
      <c r="Z102" s="2" t="s">
        <v>172</v>
      </c>
      <c r="AA102" s="2" t="s">
        <v>335</v>
      </c>
      <c r="AB102" s="2" t="s">
        <v>709</v>
      </c>
      <c r="AC102" s="2" t="s">
        <v>795</v>
      </c>
      <c r="AD102" s="2"/>
      <c r="AE102" s="2" t="s">
        <v>491</v>
      </c>
      <c r="AF102" s="2" t="s">
        <v>700</v>
      </c>
      <c r="AG102" s="2" t="s">
        <v>35</v>
      </c>
      <c r="AH102" s="2" t="s">
        <v>35</v>
      </c>
      <c r="AI102" s="2" t="s">
        <v>35</v>
      </c>
      <c r="AJ102" s="2" t="s">
        <v>498</v>
      </c>
      <c r="AK102" s="2" t="s">
        <v>39</v>
      </c>
      <c r="AL102" s="2" t="s">
        <v>64</v>
      </c>
      <c r="AM102" s="2" t="s">
        <v>548</v>
      </c>
      <c r="AN102" s="2" t="s">
        <v>677</v>
      </c>
      <c r="AO102" s="2" t="s">
        <v>41</v>
      </c>
      <c r="AP102" s="2" t="s">
        <v>679</v>
      </c>
      <c r="AQ102" s="2" t="s">
        <v>313</v>
      </c>
      <c r="AR102" s="2" t="s">
        <v>42</v>
      </c>
      <c r="AS102" s="2" t="s">
        <v>42</v>
      </c>
      <c r="AT102" s="2" t="s">
        <v>491</v>
      </c>
      <c r="AU102" s="2" t="s">
        <v>700</v>
      </c>
      <c r="AV102" s="2" t="s">
        <v>491</v>
      </c>
      <c r="AW102" s="2" t="s">
        <v>35</v>
      </c>
      <c r="AX102" s="2">
        <v>295000</v>
      </c>
      <c r="AY102" s="2" t="s">
        <v>482</v>
      </c>
      <c r="AZ102" s="2" t="e" cm="1">
        <f t="array" aca="1" ref="AZ102" ca="1">_xlfn.IFS(AX102&gt;$BE$5,"Q5",AX102&gt;$BE$4,"Q4",AX102&gt;$BE$3,"Q3",AX102&gt;$BE$2,"Q2",AX102&gt;200,"Q1")</f>
        <v>#NAME?</v>
      </c>
      <c r="BA102" s="2" t="s">
        <v>735</v>
      </c>
      <c r="BB102" s="2" t="e" cm="1">
        <f t="array" aca="1" ref="BB102" ca="1">_xlfn.IFS(AX102&gt;$BI$10,"Q10",AX102&gt;$BI$9,"Q9",AX102&gt;$BI$8,"Q8",AX102&gt;$BI$7,"Q7",AX102&gt;$BI$6,"Q6",AX102&gt;$BI$5,"Q5",AX102&gt;$BI$4,"Q4",AX102&gt;$BI$3,"Q3",AX102&gt;$BI$2,"Q2",AX102&gt;200,"Q1")</f>
        <v>#NAME?</v>
      </c>
      <c r="BC102" s="2" t="s">
        <v>772</v>
      </c>
    </row>
    <row r="103" spans="1:55" s="12" customFormat="1" x14ac:dyDescent="0.35">
      <c r="A103" s="2" t="s">
        <v>714</v>
      </c>
      <c r="B103" s="2" t="s">
        <v>549</v>
      </c>
      <c r="C103" s="2" t="s">
        <v>550</v>
      </c>
      <c r="D103" s="2" t="s">
        <v>485</v>
      </c>
      <c r="E103" s="2" t="s">
        <v>188</v>
      </c>
      <c r="F103" s="2" t="s">
        <v>34</v>
      </c>
      <c r="G103" s="2" t="s">
        <v>786</v>
      </c>
      <c r="H103" s="2">
        <v>0.43756</v>
      </c>
      <c r="I103" s="2">
        <v>19142</v>
      </c>
      <c r="J103" s="2" t="s">
        <v>35</v>
      </c>
      <c r="K103" s="2" t="s">
        <v>35</v>
      </c>
      <c r="L103" s="2" t="s">
        <v>671</v>
      </c>
      <c r="M103" s="2" t="s">
        <v>671</v>
      </c>
      <c r="N103" s="2" t="s">
        <v>35</v>
      </c>
      <c r="O103" s="2" t="s">
        <v>35</v>
      </c>
      <c r="P103" s="2" t="s">
        <v>35</v>
      </c>
      <c r="Q103" s="2" t="s">
        <v>671</v>
      </c>
      <c r="R103" s="2" t="s">
        <v>671</v>
      </c>
      <c r="S103" s="17" t="s">
        <v>703</v>
      </c>
      <c r="T103" s="2">
        <v>1977</v>
      </c>
      <c r="U103" s="2" t="s">
        <v>188</v>
      </c>
      <c r="V103" s="2" t="s">
        <v>719</v>
      </c>
      <c r="W103" s="2" t="s">
        <v>188</v>
      </c>
      <c r="X103" s="2" t="s">
        <v>675</v>
      </c>
      <c r="Y103" s="2" t="s">
        <v>674</v>
      </c>
      <c r="Z103" s="2" t="s">
        <v>134</v>
      </c>
      <c r="AA103" s="2" t="s">
        <v>486</v>
      </c>
      <c r="AB103" s="2" t="s">
        <v>695</v>
      </c>
      <c r="AC103" s="2" t="s">
        <v>695</v>
      </c>
      <c r="AD103" s="2"/>
      <c r="AE103" s="2" t="s">
        <v>551</v>
      </c>
      <c r="AF103" s="2" t="s">
        <v>765</v>
      </c>
      <c r="AG103" s="2" t="s">
        <v>35</v>
      </c>
      <c r="AH103" s="2" t="s">
        <v>552</v>
      </c>
      <c r="AI103" s="2" t="s">
        <v>724</v>
      </c>
      <c r="AJ103" s="2" t="s">
        <v>55</v>
      </c>
      <c r="AK103" s="2" t="s">
        <v>55</v>
      </c>
      <c r="AL103" s="2" t="s">
        <v>64</v>
      </c>
      <c r="AM103" s="2" t="s">
        <v>548</v>
      </c>
      <c r="AN103" s="2" t="s">
        <v>677</v>
      </c>
      <c r="AO103" s="2" t="s">
        <v>553</v>
      </c>
      <c r="AP103" s="2" t="s">
        <v>680</v>
      </c>
      <c r="AQ103" s="2" t="s">
        <v>680</v>
      </c>
      <c r="AR103" s="2" t="s">
        <v>42</v>
      </c>
      <c r="AS103" s="2" t="s">
        <v>42</v>
      </c>
      <c r="AT103" s="2" t="s">
        <v>508</v>
      </c>
      <c r="AU103" s="2" t="s">
        <v>681</v>
      </c>
      <c r="AV103" s="2" t="s">
        <v>488</v>
      </c>
      <c r="AW103" s="2" t="s">
        <v>35</v>
      </c>
      <c r="AX103" s="2">
        <v>37400</v>
      </c>
      <c r="AY103" s="2" t="s">
        <v>482</v>
      </c>
      <c r="AZ103" s="2" t="e" cm="1">
        <f t="array" aca="1" ref="AZ103" ca="1">_xlfn.IFS(AX103&gt;$BE$5,"Q5",AX103&gt;$BE$4,"Q4",AX103&gt;$BE$3,"Q3",AX103&gt;$BE$2,"Q2",AX103&gt;200,"Q1")</f>
        <v>#NAME?</v>
      </c>
      <c r="BA103" s="2" t="s">
        <v>732</v>
      </c>
      <c r="BB103" s="2" t="e" cm="1">
        <f t="array" aca="1" ref="BB103" ca="1">_xlfn.IFS(AX103&gt;$BI$10,"Q10",AX103&gt;$BI$9,"Q9",AX103&gt;$BI$8,"Q8",AX103&gt;$BI$7,"Q7",AX103&gt;$BI$6,"Q6",AX103&gt;$BI$5,"Q5",AX103&gt;$BI$4,"Q4",AX103&gt;$BI$3,"Q3",AX103&gt;$BI$2,"Q2",AX103&gt;200,"Q1")</f>
        <v>#NAME?</v>
      </c>
      <c r="BC103" s="2" t="s">
        <v>733</v>
      </c>
    </row>
    <row r="104" spans="1:55" s="12" customFormat="1" x14ac:dyDescent="0.35">
      <c r="A104" s="2" t="s">
        <v>714</v>
      </c>
      <c r="B104" s="2" t="s">
        <v>554</v>
      </c>
      <c r="C104" s="2" t="s">
        <v>555</v>
      </c>
      <c r="D104" s="2" t="s">
        <v>284</v>
      </c>
      <c r="E104" s="2" t="s">
        <v>188</v>
      </c>
      <c r="F104" s="2" t="s">
        <v>476</v>
      </c>
      <c r="G104" s="2" t="s">
        <v>791</v>
      </c>
      <c r="H104" s="2">
        <v>0.12526000000000001</v>
      </c>
      <c r="I104" s="2">
        <v>28381</v>
      </c>
      <c r="J104" s="2" t="s">
        <v>35</v>
      </c>
      <c r="K104" s="2" t="s">
        <v>35</v>
      </c>
      <c r="L104" s="2" t="s">
        <v>670</v>
      </c>
      <c r="M104" s="2" t="s">
        <v>670</v>
      </c>
      <c r="N104" s="2" t="s">
        <v>35</v>
      </c>
      <c r="O104" s="2" t="s">
        <v>35</v>
      </c>
      <c r="P104" s="2" t="s">
        <v>35</v>
      </c>
      <c r="Q104" s="2" t="s">
        <v>35</v>
      </c>
      <c r="R104" s="2" t="s">
        <v>700</v>
      </c>
      <c r="S104" s="17" t="s">
        <v>707</v>
      </c>
      <c r="T104" s="2">
        <v>1960</v>
      </c>
      <c r="U104" s="2" t="s">
        <v>188</v>
      </c>
      <c r="V104" s="2" t="s">
        <v>719</v>
      </c>
      <c r="W104" s="2" t="s">
        <v>188</v>
      </c>
      <c r="X104" s="2" t="s">
        <v>675</v>
      </c>
      <c r="Y104" s="2" t="s">
        <v>674</v>
      </c>
      <c r="Z104" s="2" t="s">
        <v>104</v>
      </c>
      <c r="AA104" s="2" t="s">
        <v>246</v>
      </c>
      <c r="AB104" s="2" t="s">
        <v>739</v>
      </c>
      <c r="AC104" s="2" t="s">
        <v>739</v>
      </c>
      <c r="AD104" s="2"/>
      <c r="AE104" s="2" t="s">
        <v>502</v>
      </c>
      <c r="AF104" s="2" t="s">
        <v>700</v>
      </c>
      <c r="AG104" s="2" t="s">
        <v>145</v>
      </c>
      <c r="AH104" s="2" t="s">
        <v>35</v>
      </c>
      <c r="AI104" s="2" t="s">
        <v>35</v>
      </c>
      <c r="AJ104" s="2" t="s">
        <v>55</v>
      </c>
      <c r="AK104" s="2" t="s">
        <v>55</v>
      </c>
      <c r="AL104" s="2" t="s">
        <v>40</v>
      </c>
      <c r="AM104" s="2" t="s">
        <v>548</v>
      </c>
      <c r="AN104" s="2" t="s">
        <v>677</v>
      </c>
      <c r="AO104" s="2" t="s">
        <v>556</v>
      </c>
      <c r="AP104" s="2" t="s">
        <v>680</v>
      </c>
      <c r="AQ104" s="2" t="s">
        <v>680</v>
      </c>
      <c r="AR104" s="2" t="s">
        <v>42</v>
      </c>
      <c r="AS104" s="2" t="s">
        <v>42</v>
      </c>
      <c r="AT104" s="2" t="s">
        <v>557</v>
      </c>
      <c r="AU104" s="2" t="s">
        <v>777</v>
      </c>
      <c r="AV104" s="2" t="s">
        <v>488</v>
      </c>
      <c r="AW104" s="2" t="s">
        <v>35</v>
      </c>
      <c r="AX104" s="2">
        <v>312614.40999999997</v>
      </c>
      <c r="AY104" s="2" t="s">
        <v>482</v>
      </c>
      <c r="AZ104" s="2" t="e" cm="1">
        <f t="array" aca="1" ref="AZ104" ca="1">_xlfn.IFS(AX104&gt;$BE$5,"Q5",AX104&gt;$BE$4,"Q4",AX104&gt;$BE$3,"Q3",AX104&gt;$BE$2,"Q2",AX104&gt;200,"Q1")</f>
        <v>#NAME?</v>
      </c>
      <c r="BA104" s="2" t="s">
        <v>735</v>
      </c>
      <c r="BB104" s="2" t="e" cm="1">
        <f t="array" aca="1" ref="BB104" ca="1">_xlfn.IFS(AX104&gt;$BI$10,"Q10",AX104&gt;$BI$9,"Q9",AX104&gt;$BI$8,"Q8",AX104&gt;$BI$7,"Q7",AX104&gt;$BI$6,"Q6",AX104&gt;$BI$5,"Q5",AX104&gt;$BI$4,"Q4",AX104&gt;$BI$3,"Q3",AX104&gt;$BI$2,"Q2",AX104&gt;200,"Q1")</f>
        <v>#NAME?</v>
      </c>
      <c r="BC104" s="2" t="s">
        <v>773</v>
      </c>
    </row>
    <row r="105" spans="1:55" s="12" customFormat="1" x14ac:dyDescent="0.35">
      <c r="A105" s="2" t="s">
        <v>714</v>
      </c>
      <c r="B105" s="2" t="s">
        <v>558</v>
      </c>
      <c r="C105" s="2" t="s">
        <v>559</v>
      </c>
      <c r="D105" s="2" t="s">
        <v>284</v>
      </c>
      <c r="E105" s="2" t="s">
        <v>560</v>
      </c>
      <c r="F105" s="2" t="s">
        <v>34</v>
      </c>
      <c r="G105" s="2" t="s">
        <v>786</v>
      </c>
      <c r="H105" s="2">
        <v>0.51744000000000001</v>
      </c>
      <c r="I105" s="2">
        <v>29999</v>
      </c>
      <c r="J105" s="2" t="s">
        <v>36</v>
      </c>
      <c r="K105" s="2" t="s">
        <v>35</v>
      </c>
      <c r="L105" s="2" t="s">
        <v>35</v>
      </c>
      <c r="M105" s="2" t="s">
        <v>700</v>
      </c>
      <c r="N105" s="2" t="s">
        <v>35</v>
      </c>
      <c r="O105" s="2" t="s">
        <v>35</v>
      </c>
      <c r="P105" s="2" t="s">
        <v>671</v>
      </c>
      <c r="Q105" s="2" t="s">
        <v>670</v>
      </c>
      <c r="R105" s="2" t="s">
        <v>670</v>
      </c>
      <c r="S105" s="17" t="s">
        <v>707</v>
      </c>
      <c r="T105" s="2">
        <v>1961</v>
      </c>
      <c r="U105" s="2" t="s">
        <v>560</v>
      </c>
      <c r="V105" s="2" t="s">
        <v>719</v>
      </c>
      <c r="W105" s="2" t="s">
        <v>560</v>
      </c>
      <c r="X105" s="2" t="s">
        <v>675</v>
      </c>
      <c r="Y105" s="2" t="s">
        <v>674</v>
      </c>
      <c r="Z105" s="2" t="s">
        <v>37</v>
      </c>
      <c r="AA105" s="2" t="s">
        <v>518</v>
      </c>
      <c r="AB105" s="2" t="s">
        <v>357</v>
      </c>
      <c r="AC105" s="2" t="s">
        <v>357</v>
      </c>
      <c r="AD105" s="2"/>
      <c r="AE105" s="2" t="s">
        <v>561</v>
      </c>
      <c r="AF105" s="2" t="s">
        <v>765</v>
      </c>
      <c r="AG105" s="2" t="s">
        <v>35</v>
      </c>
      <c r="AH105" s="2" t="s">
        <v>562</v>
      </c>
      <c r="AI105" s="2" t="s">
        <v>725</v>
      </c>
      <c r="AJ105" s="2" t="s">
        <v>498</v>
      </c>
      <c r="AK105" s="2" t="s">
        <v>39</v>
      </c>
      <c r="AL105" s="2" t="s">
        <v>40</v>
      </c>
      <c r="AM105" s="2" t="s">
        <v>85</v>
      </c>
      <c r="AN105" s="2" t="s">
        <v>677</v>
      </c>
      <c r="AO105" s="2" t="s">
        <v>41</v>
      </c>
      <c r="AP105" s="2" t="s">
        <v>679</v>
      </c>
      <c r="AQ105" s="2" t="s">
        <v>781</v>
      </c>
      <c r="AR105" s="2" t="s">
        <v>563</v>
      </c>
      <c r="AS105" s="2" t="s">
        <v>42</v>
      </c>
      <c r="AT105" s="2" t="s">
        <v>491</v>
      </c>
      <c r="AU105" s="2" t="s">
        <v>700</v>
      </c>
      <c r="AV105" s="2" t="s">
        <v>491</v>
      </c>
      <c r="AW105" s="2" t="s">
        <v>35</v>
      </c>
      <c r="AX105" s="2">
        <v>120000</v>
      </c>
      <c r="AY105" s="2" t="s">
        <v>482</v>
      </c>
      <c r="AZ105" s="2" t="e" cm="1">
        <f t="array" aca="1" ref="AZ105" ca="1">_xlfn.IFS(AX105&gt;$BE$5,"Q5",AX105&gt;$BE$4,"Q4",AX105&gt;$BE$3,"Q3",AX105&gt;$BE$2,"Q2",AX105&gt;200,"Q1")</f>
        <v>#NAME?</v>
      </c>
      <c r="BA105" s="2" t="s">
        <v>734</v>
      </c>
      <c r="BB105" s="2" t="e" cm="1">
        <f t="array" aca="1" ref="BB105" ca="1">_xlfn.IFS(AX105&gt;$BI$10,"Q10",AX105&gt;$BI$9,"Q9",AX105&gt;$BI$8,"Q8",AX105&gt;$BI$7,"Q7",AX105&gt;$BI$6,"Q6",AX105&gt;$BI$5,"Q5",AX105&gt;$BI$4,"Q4",AX105&gt;$BI$3,"Q3",AX105&gt;$BI$2,"Q2",AX105&gt;200,"Q1")</f>
        <v>#NAME?</v>
      </c>
      <c r="BC105" s="2" t="s">
        <v>736</v>
      </c>
    </row>
    <row r="106" spans="1:55" s="12" customFormat="1" x14ac:dyDescent="0.35">
      <c r="A106" s="2" t="s">
        <v>714</v>
      </c>
      <c r="B106" s="2" t="s">
        <v>564</v>
      </c>
      <c r="C106" s="2" t="s">
        <v>565</v>
      </c>
      <c r="D106" s="2" t="s">
        <v>485</v>
      </c>
      <c r="E106" s="2" t="s">
        <v>560</v>
      </c>
      <c r="F106" s="2" t="s">
        <v>34</v>
      </c>
      <c r="G106" s="2" t="s">
        <v>786</v>
      </c>
      <c r="H106" s="2">
        <v>0.51744000000000001</v>
      </c>
      <c r="I106" s="2">
        <v>28045</v>
      </c>
      <c r="J106" s="2" t="s">
        <v>35</v>
      </c>
      <c r="K106" s="2" t="s">
        <v>35</v>
      </c>
      <c r="L106" s="2" t="s">
        <v>35</v>
      </c>
      <c r="M106" s="2" t="s">
        <v>700</v>
      </c>
      <c r="N106" s="2" t="s">
        <v>35</v>
      </c>
      <c r="O106" s="2" t="s">
        <v>35</v>
      </c>
      <c r="P106" s="2" t="s">
        <v>35</v>
      </c>
      <c r="Q106" s="2" t="s">
        <v>35</v>
      </c>
      <c r="R106" s="2" t="s">
        <v>700</v>
      </c>
      <c r="S106" s="17" t="s">
        <v>707</v>
      </c>
      <c r="T106" s="2">
        <v>1963</v>
      </c>
      <c r="U106" s="2" t="s">
        <v>560</v>
      </c>
      <c r="V106" s="2" t="s">
        <v>719</v>
      </c>
      <c r="W106" s="2" t="s">
        <v>560</v>
      </c>
      <c r="X106" s="2" t="s">
        <v>675</v>
      </c>
      <c r="Y106" s="2" t="s">
        <v>674</v>
      </c>
      <c r="Z106" s="2" t="s">
        <v>104</v>
      </c>
      <c r="AA106" s="2" t="s">
        <v>566</v>
      </c>
      <c r="AB106" s="2" t="s">
        <v>276</v>
      </c>
      <c r="AC106" s="2" t="s">
        <v>276</v>
      </c>
      <c r="AD106" s="2"/>
      <c r="AE106" s="2" t="s">
        <v>491</v>
      </c>
      <c r="AF106" s="2" t="s">
        <v>700</v>
      </c>
      <c r="AG106" s="2" t="s">
        <v>35</v>
      </c>
      <c r="AH106" s="2" t="s">
        <v>35</v>
      </c>
      <c r="AI106" s="2" t="s">
        <v>35</v>
      </c>
      <c r="AJ106" s="2" t="s">
        <v>567</v>
      </c>
      <c r="AK106" s="2" t="s">
        <v>715</v>
      </c>
      <c r="AL106" s="2" t="s">
        <v>40</v>
      </c>
      <c r="AM106" s="2" t="s">
        <v>85</v>
      </c>
      <c r="AN106" s="2" t="s">
        <v>677</v>
      </c>
      <c r="AO106" s="2" t="s">
        <v>491</v>
      </c>
      <c r="AP106" s="2" t="s">
        <v>35</v>
      </c>
      <c r="AQ106" s="2" t="s">
        <v>35</v>
      </c>
      <c r="AR106" s="2" t="s">
        <v>491</v>
      </c>
      <c r="AS106" s="2" t="s">
        <v>35</v>
      </c>
      <c r="AT106" s="2" t="s">
        <v>491</v>
      </c>
      <c r="AU106" s="2" t="s">
        <v>700</v>
      </c>
      <c r="AV106" s="2" t="s">
        <v>491</v>
      </c>
      <c r="AW106" s="2" t="s">
        <v>35</v>
      </c>
      <c r="AX106" s="2">
        <v>30000</v>
      </c>
      <c r="AY106" s="2" t="s">
        <v>482</v>
      </c>
      <c r="AZ106" s="2" t="e" cm="1">
        <f t="array" aca="1" ref="AZ106" ca="1">_xlfn.IFS(AX106&gt;$BE$5,"Q5",AX106&gt;$BE$4,"Q4",AX106&gt;$BE$3,"Q3",AX106&gt;$BE$2,"Q2",AX106&gt;200,"Q1")</f>
        <v>#NAME?</v>
      </c>
      <c r="BA106" s="2" t="s">
        <v>732</v>
      </c>
      <c r="BB106" s="2" t="e" cm="1">
        <f t="array" aca="1" ref="BB106" ca="1">_xlfn.IFS(AX106&gt;$BI$10,"Q10",AX106&gt;$BI$9,"Q9",AX106&gt;$BI$8,"Q8",AX106&gt;$BI$7,"Q7",AX106&gt;$BI$6,"Q6",AX106&gt;$BI$5,"Q5",AX106&gt;$BI$4,"Q4",AX106&gt;$BI$3,"Q3",AX106&gt;$BI$2,"Q2",AX106&gt;200,"Q1")</f>
        <v>#NAME?</v>
      </c>
      <c r="BC106" s="2" t="s">
        <v>733</v>
      </c>
    </row>
    <row r="107" spans="1:55" s="12" customFormat="1" x14ac:dyDescent="0.35">
      <c r="A107" s="2" t="s">
        <v>714</v>
      </c>
      <c r="B107" s="2" t="s">
        <v>568</v>
      </c>
      <c r="C107" s="2" t="s">
        <v>569</v>
      </c>
      <c r="D107" s="2" t="s">
        <v>284</v>
      </c>
      <c r="E107" s="2" t="s">
        <v>560</v>
      </c>
      <c r="F107" s="2" t="s">
        <v>34</v>
      </c>
      <c r="G107" s="2" t="s">
        <v>786</v>
      </c>
      <c r="H107" s="2">
        <v>0.51744000000000001</v>
      </c>
      <c r="I107" s="2">
        <v>34022</v>
      </c>
      <c r="J107" s="2" t="s">
        <v>35</v>
      </c>
      <c r="K107" s="2" t="s">
        <v>35</v>
      </c>
      <c r="L107" s="2" t="s">
        <v>670</v>
      </c>
      <c r="M107" s="2" t="s">
        <v>670</v>
      </c>
      <c r="N107" s="2" t="s">
        <v>35</v>
      </c>
      <c r="O107" s="2" t="s">
        <v>35</v>
      </c>
      <c r="P107" s="2" t="s">
        <v>35</v>
      </c>
      <c r="Q107" s="2" t="s">
        <v>35</v>
      </c>
      <c r="R107" s="2" t="s">
        <v>700</v>
      </c>
      <c r="S107" s="17" t="s">
        <v>704</v>
      </c>
      <c r="T107" s="2">
        <v>1956</v>
      </c>
      <c r="U107" s="2" t="s">
        <v>102</v>
      </c>
      <c r="V107" s="2" t="s">
        <v>698</v>
      </c>
      <c r="W107" s="2" t="s">
        <v>560</v>
      </c>
      <c r="X107" s="2" t="s">
        <v>676</v>
      </c>
      <c r="Y107" s="2" t="s">
        <v>674</v>
      </c>
      <c r="Z107" s="2" t="s">
        <v>172</v>
      </c>
      <c r="AA107" s="2" t="s">
        <v>501</v>
      </c>
      <c r="AB107" s="2" t="s">
        <v>720</v>
      </c>
      <c r="AC107" s="2" t="s">
        <v>720</v>
      </c>
      <c r="AD107" s="2"/>
      <c r="AE107" s="2" t="s">
        <v>502</v>
      </c>
      <c r="AF107" s="2" t="s">
        <v>700</v>
      </c>
      <c r="AG107" s="2" t="s">
        <v>35</v>
      </c>
      <c r="AH107" s="2" t="s">
        <v>35</v>
      </c>
      <c r="AI107" s="2" t="s">
        <v>35</v>
      </c>
      <c r="AJ107" s="2" t="s">
        <v>498</v>
      </c>
      <c r="AK107" s="2" t="s">
        <v>39</v>
      </c>
      <c r="AL107" s="2" t="s">
        <v>40</v>
      </c>
      <c r="AM107" s="2" t="s">
        <v>102</v>
      </c>
      <c r="AN107" s="2" t="s">
        <v>677</v>
      </c>
      <c r="AO107" s="2" t="s">
        <v>504</v>
      </c>
      <c r="AP107" s="2" t="s">
        <v>679</v>
      </c>
      <c r="AQ107" s="2" t="s">
        <v>379</v>
      </c>
      <c r="AR107" s="2" t="s">
        <v>42</v>
      </c>
      <c r="AS107" s="2" t="s">
        <v>42</v>
      </c>
      <c r="AT107" s="2" t="s">
        <v>491</v>
      </c>
      <c r="AU107" s="2" t="s">
        <v>700</v>
      </c>
      <c r="AV107" s="2" t="s">
        <v>491</v>
      </c>
      <c r="AW107" s="2" t="s">
        <v>35</v>
      </c>
      <c r="AX107" s="2">
        <v>630614.41</v>
      </c>
      <c r="AY107" s="2" t="s">
        <v>482</v>
      </c>
      <c r="AZ107" s="2" t="e" cm="1">
        <f t="array" aca="1" ref="AZ107" ca="1">_xlfn.IFS(AX107&gt;$BE$5,"Q5",AX107&gt;$BE$4,"Q4",AX107&gt;$BE$3,"Q3",AX107&gt;$BE$2,"Q2",AX107&gt;200,"Q1")</f>
        <v>#NAME?</v>
      </c>
      <c r="BA107" s="2" t="s">
        <v>736</v>
      </c>
      <c r="BB107" s="2" t="e" cm="1">
        <f t="array" aca="1" ref="BB107" ca="1">_xlfn.IFS(AX107&gt;$BI$10,"Q10",AX107&gt;$BI$9,"Q9",AX107&gt;$BI$8,"Q8",AX107&gt;$BI$7,"Q7",AX107&gt;$BI$6,"Q6",AX107&gt;$BI$5,"Q5",AX107&gt;$BI$4,"Q4",AX107&gt;$BI$3,"Q3",AX107&gt;$BI$2,"Q2",AX107&gt;200,"Q1")</f>
        <v>#NAME?</v>
      </c>
      <c r="BC107" s="2" t="s">
        <v>775</v>
      </c>
    </row>
    <row r="108" spans="1:55" s="12" customFormat="1" x14ac:dyDescent="0.35">
      <c r="A108" s="2" t="s">
        <v>714</v>
      </c>
      <c r="B108" s="2" t="s">
        <v>570</v>
      </c>
      <c r="C108" s="2" t="s">
        <v>571</v>
      </c>
      <c r="D108" s="2" t="s">
        <v>485</v>
      </c>
      <c r="E108" s="2" t="s">
        <v>560</v>
      </c>
      <c r="F108" s="2" t="s">
        <v>34</v>
      </c>
      <c r="G108" s="2" t="s">
        <v>786</v>
      </c>
      <c r="H108" s="2">
        <v>0.51744000000000001</v>
      </c>
      <c r="I108" s="2">
        <v>13791</v>
      </c>
      <c r="J108" s="2" t="s">
        <v>36</v>
      </c>
      <c r="K108" s="2" t="s">
        <v>35</v>
      </c>
      <c r="L108" s="2" t="s">
        <v>35</v>
      </c>
      <c r="M108" s="2" t="s">
        <v>700</v>
      </c>
      <c r="N108" s="2" t="s">
        <v>35</v>
      </c>
      <c r="O108" s="2" t="s">
        <v>671</v>
      </c>
      <c r="P108" s="2" t="s">
        <v>35</v>
      </c>
      <c r="Q108" s="2" t="s">
        <v>671</v>
      </c>
      <c r="R108" s="2" t="s">
        <v>671</v>
      </c>
      <c r="S108" s="17" t="s">
        <v>718</v>
      </c>
      <c r="T108" s="2">
        <v>1984</v>
      </c>
      <c r="U108" s="2" t="s">
        <v>560</v>
      </c>
      <c r="V108" s="2" t="s">
        <v>719</v>
      </c>
      <c r="W108" s="2" t="s">
        <v>560</v>
      </c>
      <c r="X108" s="2" t="s">
        <v>675</v>
      </c>
      <c r="Y108" s="2" t="s">
        <v>674</v>
      </c>
      <c r="Z108" s="2" t="s">
        <v>104</v>
      </c>
      <c r="AA108" s="2" t="s">
        <v>730</v>
      </c>
      <c r="AB108" s="2" t="s">
        <v>567</v>
      </c>
      <c r="AC108" s="2" t="s">
        <v>567</v>
      </c>
      <c r="AD108" s="2"/>
      <c r="AE108" s="2" t="s">
        <v>572</v>
      </c>
      <c r="AF108" s="2" t="s">
        <v>767</v>
      </c>
      <c r="AG108" s="2" t="s">
        <v>35</v>
      </c>
      <c r="AH108" s="2" t="s">
        <v>35</v>
      </c>
      <c r="AI108" s="2" t="s">
        <v>35</v>
      </c>
      <c r="AJ108" s="2" t="s">
        <v>84</v>
      </c>
      <c r="AK108" s="2" t="s">
        <v>715</v>
      </c>
      <c r="AL108" s="2" t="s">
        <v>40</v>
      </c>
      <c r="AM108" s="2" t="s">
        <v>85</v>
      </c>
      <c r="AN108" s="2" t="s">
        <v>677</v>
      </c>
      <c r="AO108" s="2" t="s">
        <v>573</v>
      </c>
      <c r="AP108" s="2" t="s">
        <v>35</v>
      </c>
      <c r="AQ108" s="2" t="s">
        <v>35</v>
      </c>
      <c r="AR108" s="2" t="s">
        <v>99</v>
      </c>
      <c r="AS108" s="2" t="s">
        <v>307</v>
      </c>
      <c r="AT108" s="2" t="s">
        <v>491</v>
      </c>
      <c r="AU108" s="2" t="s">
        <v>700</v>
      </c>
      <c r="AV108" s="2" t="s">
        <v>491</v>
      </c>
      <c r="AW108" s="2" t="s">
        <v>35</v>
      </c>
      <c r="AX108" s="2">
        <v>4500</v>
      </c>
      <c r="AY108" s="2" t="s">
        <v>482</v>
      </c>
      <c r="AZ108" s="2" t="e" cm="1">
        <f t="array" aca="1" ref="AZ108" ca="1">_xlfn.IFS(AX108&gt;$BE$5,"Q5",AX108&gt;$BE$4,"Q4",AX108&gt;$BE$3,"Q3",AX108&gt;$BE$2,"Q2",AX108&gt;200,"Q1")</f>
        <v>#NAME?</v>
      </c>
      <c r="BA108" s="2" t="s">
        <v>732</v>
      </c>
      <c r="BB108" s="2" t="e" cm="1">
        <f t="array" aca="1" ref="BB108" ca="1">_xlfn.IFS(AX108&gt;$BI$10,"Q10",AX108&gt;$BI$9,"Q9",AX108&gt;$BI$8,"Q8",AX108&gt;$BI$7,"Q7",AX108&gt;$BI$6,"Q6",AX108&gt;$BI$5,"Q5",AX108&gt;$BI$4,"Q4",AX108&gt;$BI$3,"Q3",AX108&gt;$BI$2,"Q2",AX108&gt;200,"Q1")</f>
        <v>#NAME?</v>
      </c>
      <c r="BC108" s="2" t="s">
        <v>732</v>
      </c>
    </row>
    <row r="109" spans="1:55" s="12" customFormat="1" x14ac:dyDescent="0.35">
      <c r="A109" s="2" t="s">
        <v>714</v>
      </c>
      <c r="B109" s="2" t="s">
        <v>574</v>
      </c>
      <c r="C109" s="2" t="s">
        <v>575</v>
      </c>
      <c r="D109" s="2" t="s">
        <v>485</v>
      </c>
      <c r="E109" s="2" t="s">
        <v>79</v>
      </c>
      <c r="F109" s="2" t="s">
        <v>34</v>
      </c>
      <c r="G109" s="2" t="s">
        <v>786</v>
      </c>
      <c r="H109" s="2">
        <v>0.37019999999999997</v>
      </c>
      <c r="I109" s="2">
        <v>58460</v>
      </c>
      <c r="J109" s="2" t="s">
        <v>36</v>
      </c>
      <c r="K109" s="2" t="s">
        <v>35</v>
      </c>
      <c r="L109" s="2" t="s">
        <v>670</v>
      </c>
      <c r="M109" s="2" t="s">
        <v>670</v>
      </c>
      <c r="N109" s="2" t="s">
        <v>35</v>
      </c>
      <c r="O109" s="2" t="s">
        <v>35</v>
      </c>
      <c r="P109" s="2" t="s">
        <v>35</v>
      </c>
      <c r="Q109" s="2" t="s">
        <v>670</v>
      </c>
      <c r="R109" s="2" t="s">
        <v>670</v>
      </c>
      <c r="S109" s="17" t="s">
        <v>705</v>
      </c>
      <c r="T109" s="2">
        <v>1951</v>
      </c>
      <c r="U109" s="2" t="s">
        <v>275</v>
      </c>
      <c r="V109" s="2" t="s">
        <v>673</v>
      </c>
      <c r="W109" s="2" t="s">
        <v>477</v>
      </c>
      <c r="X109" s="2" t="s">
        <v>675</v>
      </c>
      <c r="Y109" s="2" t="s">
        <v>674</v>
      </c>
      <c r="Z109" s="2" t="s">
        <v>37</v>
      </c>
      <c r="AA109" s="2" t="s">
        <v>576</v>
      </c>
      <c r="AB109" s="2" t="s">
        <v>417</v>
      </c>
      <c r="AC109" s="2" t="s">
        <v>417</v>
      </c>
      <c r="AD109" s="2"/>
      <c r="AE109" s="2" t="s">
        <v>577</v>
      </c>
      <c r="AF109" s="2" t="s">
        <v>766</v>
      </c>
      <c r="AG109" s="2" t="s">
        <v>35</v>
      </c>
      <c r="AH109" s="2" t="s">
        <v>35</v>
      </c>
      <c r="AI109" s="2" t="s">
        <v>35</v>
      </c>
      <c r="AJ109" s="2" t="s">
        <v>498</v>
      </c>
      <c r="AK109" s="2" t="s">
        <v>39</v>
      </c>
      <c r="AL109" s="2" t="s">
        <v>64</v>
      </c>
      <c r="AM109" s="2" t="s">
        <v>477</v>
      </c>
      <c r="AN109" s="2" t="s">
        <v>677</v>
      </c>
      <c r="AO109" s="2" t="s">
        <v>93</v>
      </c>
      <c r="AP109" s="2" t="s">
        <v>679</v>
      </c>
      <c r="AQ109" s="2" t="s">
        <v>325</v>
      </c>
      <c r="AR109" s="2" t="s">
        <v>578</v>
      </c>
      <c r="AS109" s="2" t="s">
        <v>691</v>
      </c>
      <c r="AT109" s="2" t="s">
        <v>491</v>
      </c>
      <c r="AU109" s="2" t="s">
        <v>700</v>
      </c>
      <c r="AV109" s="2" t="s">
        <v>491</v>
      </c>
      <c r="AW109" s="2" t="s">
        <v>35</v>
      </c>
      <c r="AX109" s="2">
        <v>312614.44</v>
      </c>
      <c r="AY109" s="2" t="s">
        <v>482</v>
      </c>
      <c r="AZ109" s="2" t="e" cm="1">
        <f t="array" aca="1" ref="AZ109" ca="1">_xlfn.IFS(AX109&gt;$BE$5,"Q5",AX109&gt;$BE$4,"Q4",AX109&gt;$BE$3,"Q3",AX109&gt;$BE$2,"Q2",AX109&gt;200,"Q1")</f>
        <v>#NAME?</v>
      </c>
      <c r="BA109" s="2" t="s">
        <v>735</v>
      </c>
      <c r="BB109" s="2" t="e" cm="1">
        <f t="array" aca="1" ref="BB109" ca="1">_xlfn.IFS(AX109&gt;$BI$10,"Q10",AX109&gt;$BI$9,"Q9",AX109&gt;$BI$8,"Q8",AX109&gt;$BI$7,"Q7",AX109&gt;$BI$6,"Q6",AX109&gt;$BI$5,"Q5",AX109&gt;$BI$4,"Q4",AX109&gt;$BI$3,"Q3",AX109&gt;$BI$2,"Q2",AX109&gt;200,"Q1")</f>
        <v>#NAME?</v>
      </c>
      <c r="BC109" s="2" t="s">
        <v>773</v>
      </c>
    </row>
    <row r="110" spans="1:55" s="12" customFormat="1" x14ac:dyDescent="0.35">
      <c r="A110" s="2" t="s">
        <v>714</v>
      </c>
      <c r="B110" s="2" t="s">
        <v>579</v>
      </c>
      <c r="C110" s="2" t="s">
        <v>580</v>
      </c>
      <c r="D110" s="2" t="s">
        <v>485</v>
      </c>
      <c r="E110" s="2" t="s">
        <v>79</v>
      </c>
      <c r="F110" s="2" t="s">
        <v>115</v>
      </c>
      <c r="G110" s="2" t="s">
        <v>789</v>
      </c>
      <c r="H110" s="2">
        <v>0.24873000000000001</v>
      </c>
      <c r="I110" s="2">
        <v>215233</v>
      </c>
      <c r="J110" s="2" t="s">
        <v>35</v>
      </c>
      <c r="K110" s="2" t="s">
        <v>671</v>
      </c>
      <c r="L110" s="2" t="s">
        <v>35</v>
      </c>
      <c r="M110" s="2" t="s">
        <v>671</v>
      </c>
      <c r="N110" s="2" t="s">
        <v>35</v>
      </c>
      <c r="O110" s="2" t="s">
        <v>35</v>
      </c>
      <c r="P110" s="2" t="s">
        <v>35</v>
      </c>
      <c r="Q110" s="2" t="s">
        <v>35</v>
      </c>
      <c r="R110" s="2" t="s">
        <v>700</v>
      </c>
      <c r="S110" s="17" t="s">
        <v>707</v>
      </c>
      <c r="T110" s="2">
        <v>1961</v>
      </c>
      <c r="U110" s="2" t="s">
        <v>581</v>
      </c>
      <c r="V110" s="2" t="s">
        <v>699</v>
      </c>
      <c r="W110" s="2" t="s">
        <v>275</v>
      </c>
      <c r="X110" s="2" t="s">
        <v>675</v>
      </c>
      <c r="Y110" s="2" t="s">
        <v>674</v>
      </c>
      <c r="Z110" s="2" t="s">
        <v>37</v>
      </c>
      <c r="AA110" s="2" t="s">
        <v>582</v>
      </c>
      <c r="AB110" s="2" t="s">
        <v>709</v>
      </c>
      <c r="AC110" s="2" t="s">
        <v>709</v>
      </c>
      <c r="AD110" s="2"/>
      <c r="AE110" s="2" t="s">
        <v>583</v>
      </c>
      <c r="AF110" s="2" t="s">
        <v>766</v>
      </c>
      <c r="AG110" s="2" t="s">
        <v>145</v>
      </c>
      <c r="AH110" s="2" t="s">
        <v>35</v>
      </c>
      <c r="AI110" s="2" t="s">
        <v>35</v>
      </c>
      <c r="AJ110" s="2" t="s">
        <v>137</v>
      </c>
      <c r="AK110" s="2" t="s">
        <v>137</v>
      </c>
      <c r="AL110" s="2" t="s">
        <v>64</v>
      </c>
      <c r="AM110" s="2" t="s">
        <v>584</v>
      </c>
      <c r="AN110" s="2" t="s">
        <v>677</v>
      </c>
      <c r="AO110" s="2" t="s">
        <v>585</v>
      </c>
      <c r="AP110" s="2" t="s">
        <v>679</v>
      </c>
      <c r="AQ110" s="2" t="s">
        <v>679</v>
      </c>
      <c r="AR110" s="2" t="s">
        <v>119</v>
      </c>
      <c r="AS110" s="2" t="s">
        <v>290</v>
      </c>
      <c r="AT110" s="2" t="s">
        <v>509</v>
      </c>
      <c r="AU110" s="2" t="s">
        <v>682</v>
      </c>
      <c r="AV110" s="2" t="s">
        <v>510</v>
      </c>
      <c r="AW110" s="2" t="s">
        <v>354</v>
      </c>
      <c r="AX110" s="2">
        <v>1200000</v>
      </c>
      <c r="AY110" s="2" t="s">
        <v>482</v>
      </c>
      <c r="AZ110" s="2" t="e" cm="1">
        <f t="array" aca="1" ref="AZ110" ca="1">_xlfn.IFS(AX110&gt;$BE$5,"Q5",AX110&gt;$BE$4,"Q4",AX110&gt;$BE$3,"Q3",AX110&gt;$BE$2,"Q2",AX110&gt;200,"Q1")</f>
        <v>#NAME?</v>
      </c>
      <c r="BA110" s="2" t="s">
        <v>736</v>
      </c>
      <c r="BB110" s="2" t="e" cm="1">
        <f t="array" aca="1" ref="BB110" ca="1">_xlfn.IFS(AX110&gt;$BI$10,"Q10",AX110&gt;$BI$9,"Q9",AX110&gt;$BI$8,"Q8",AX110&gt;$BI$7,"Q7",AX110&gt;$BI$6,"Q6",AX110&gt;$BI$5,"Q5",AX110&gt;$BI$4,"Q4",AX110&gt;$BI$3,"Q3",AX110&gt;$BI$2,"Q2",AX110&gt;200,"Q1")</f>
        <v>#NAME?</v>
      </c>
      <c r="BC110" s="2" t="s">
        <v>775</v>
      </c>
    </row>
    <row r="111" spans="1:55" s="12" customFormat="1" x14ac:dyDescent="0.35">
      <c r="A111" s="2" t="s">
        <v>714</v>
      </c>
      <c r="B111" s="2" t="s">
        <v>586</v>
      </c>
      <c r="C111" s="2" t="s">
        <v>587</v>
      </c>
      <c r="D111" s="2" t="s">
        <v>284</v>
      </c>
      <c r="E111" s="2" t="s">
        <v>79</v>
      </c>
      <c r="F111" s="2" t="s">
        <v>115</v>
      </c>
      <c r="G111" s="2" t="s">
        <v>789</v>
      </c>
      <c r="H111" s="2">
        <v>0.24873000000000001</v>
      </c>
      <c r="I111" s="2">
        <v>112377</v>
      </c>
      <c r="J111" s="2" t="s">
        <v>36</v>
      </c>
      <c r="K111" s="2" t="s">
        <v>671</v>
      </c>
      <c r="L111" s="2" t="s">
        <v>670</v>
      </c>
      <c r="M111" s="2" t="s">
        <v>670</v>
      </c>
      <c r="N111" s="2" t="s">
        <v>35</v>
      </c>
      <c r="O111" s="2" t="s">
        <v>35</v>
      </c>
      <c r="P111" s="2" t="s">
        <v>35</v>
      </c>
      <c r="Q111" s="2" t="s">
        <v>35</v>
      </c>
      <c r="R111" s="2" t="s">
        <v>700</v>
      </c>
      <c r="S111" s="17" t="s">
        <v>704</v>
      </c>
      <c r="T111" s="2">
        <v>1957</v>
      </c>
      <c r="U111" s="2" t="s">
        <v>275</v>
      </c>
      <c r="V111" s="2" t="s">
        <v>673</v>
      </c>
      <c r="W111" s="2" t="s">
        <v>287</v>
      </c>
      <c r="X111" s="2" t="s">
        <v>675</v>
      </c>
      <c r="Y111" s="2" t="s">
        <v>674</v>
      </c>
      <c r="Z111" s="2" t="s">
        <v>172</v>
      </c>
      <c r="AA111" s="2" t="s">
        <v>796</v>
      </c>
      <c r="AB111" s="2" t="s">
        <v>455</v>
      </c>
      <c r="AC111" s="2" t="s">
        <v>455</v>
      </c>
      <c r="AD111" s="2"/>
      <c r="AE111" s="2" t="s">
        <v>588</v>
      </c>
      <c r="AF111" s="2" t="s">
        <v>766</v>
      </c>
      <c r="AG111" s="2" t="s">
        <v>145</v>
      </c>
      <c r="AH111" s="2" t="s">
        <v>589</v>
      </c>
      <c r="AI111" s="2" t="s">
        <v>725</v>
      </c>
      <c r="AJ111" s="2" t="s">
        <v>498</v>
      </c>
      <c r="AK111" s="2" t="s">
        <v>39</v>
      </c>
      <c r="AL111" s="2" t="s">
        <v>64</v>
      </c>
      <c r="AM111" s="2" t="s">
        <v>287</v>
      </c>
      <c r="AN111" s="2" t="s">
        <v>677</v>
      </c>
      <c r="AO111" s="2" t="s">
        <v>93</v>
      </c>
      <c r="AP111" s="2" t="s">
        <v>679</v>
      </c>
      <c r="AQ111" s="2" t="s">
        <v>325</v>
      </c>
      <c r="AR111" s="2" t="s">
        <v>119</v>
      </c>
      <c r="AS111" s="2" t="s">
        <v>290</v>
      </c>
      <c r="AT111" s="2" t="s">
        <v>491</v>
      </c>
      <c r="AU111" s="2" t="s">
        <v>700</v>
      </c>
      <c r="AV111" s="2" t="s">
        <v>491</v>
      </c>
      <c r="AW111" s="2" t="s">
        <v>35</v>
      </c>
      <c r="AX111" s="2">
        <v>440214.41</v>
      </c>
      <c r="AY111" s="2" t="s">
        <v>482</v>
      </c>
      <c r="AZ111" s="2" t="e" cm="1">
        <f t="array" aca="1" ref="AZ111" ca="1">_xlfn.IFS(AX111&gt;$BE$5,"Q5",AX111&gt;$BE$4,"Q4",AX111&gt;$BE$3,"Q3",AX111&gt;$BE$2,"Q2",AX111&gt;200,"Q1")</f>
        <v>#NAME?</v>
      </c>
      <c r="BA111" s="2" t="s">
        <v>736</v>
      </c>
      <c r="BB111" s="2" t="e" cm="1">
        <f t="array" aca="1" ref="BB111" ca="1">_xlfn.IFS(AX111&gt;$BI$10,"Q10",AX111&gt;$BI$9,"Q9",AX111&gt;$BI$8,"Q8",AX111&gt;$BI$7,"Q7",AX111&gt;$BI$6,"Q6",AX111&gt;$BI$5,"Q5",AX111&gt;$BI$4,"Q4",AX111&gt;$BI$3,"Q3",AX111&gt;$BI$2,"Q2",AX111&gt;200,"Q1")</f>
        <v>#NAME?</v>
      </c>
      <c r="BC111" s="2" t="s">
        <v>775</v>
      </c>
    </row>
    <row r="112" spans="1:55" s="12" customFormat="1" x14ac:dyDescent="0.35">
      <c r="A112" s="2" t="s">
        <v>714</v>
      </c>
      <c r="B112" s="2" t="s">
        <v>590</v>
      </c>
      <c r="C112" s="2" t="s">
        <v>591</v>
      </c>
      <c r="D112" s="2" t="s">
        <v>485</v>
      </c>
      <c r="E112" s="2" t="s">
        <v>79</v>
      </c>
      <c r="F112" s="2" t="s">
        <v>34</v>
      </c>
      <c r="G112" s="2" t="s">
        <v>786</v>
      </c>
      <c r="H112" s="2">
        <v>0.37019999999999997</v>
      </c>
      <c r="I112" s="2">
        <v>186242</v>
      </c>
      <c r="J112" s="2" t="s">
        <v>36</v>
      </c>
      <c r="K112" s="2" t="s">
        <v>35</v>
      </c>
      <c r="L112" s="2" t="s">
        <v>670</v>
      </c>
      <c r="M112" s="2" t="s">
        <v>670</v>
      </c>
      <c r="N112" s="2" t="s">
        <v>35</v>
      </c>
      <c r="O112" s="2" t="s">
        <v>35</v>
      </c>
      <c r="P112" s="2" t="s">
        <v>35</v>
      </c>
      <c r="Q112" s="2" t="s">
        <v>35</v>
      </c>
      <c r="R112" s="2" t="s">
        <v>700</v>
      </c>
      <c r="S112" s="17" t="s">
        <v>702</v>
      </c>
      <c r="T112" s="2">
        <v>1971</v>
      </c>
      <c r="U112" s="2" t="s">
        <v>188</v>
      </c>
      <c r="V112" s="2" t="s">
        <v>719</v>
      </c>
      <c r="W112" s="2" t="s">
        <v>592</v>
      </c>
      <c r="X112" s="2" t="s">
        <v>676</v>
      </c>
      <c r="Y112" s="2" t="s">
        <v>674</v>
      </c>
      <c r="Z112" s="2" t="s">
        <v>172</v>
      </c>
      <c r="AA112" s="2" t="s">
        <v>593</v>
      </c>
      <c r="AB112" s="2" t="s">
        <v>729</v>
      </c>
      <c r="AC112" s="2" t="s">
        <v>797</v>
      </c>
      <c r="AD112" s="2"/>
      <c r="AE112" s="2" t="s">
        <v>502</v>
      </c>
      <c r="AF112" s="2" t="s">
        <v>700</v>
      </c>
      <c r="AG112" s="2" t="s">
        <v>35</v>
      </c>
      <c r="AH112" s="2" t="s">
        <v>594</v>
      </c>
      <c r="AI112" s="2" t="s">
        <v>725</v>
      </c>
      <c r="AJ112" s="2" t="s">
        <v>498</v>
      </c>
      <c r="AK112" s="2" t="s">
        <v>39</v>
      </c>
      <c r="AL112" s="2" t="s">
        <v>64</v>
      </c>
      <c r="AM112" s="2" t="s">
        <v>595</v>
      </c>
      <c r="AN112" s="2" t="s">
        <v>678</v>
      </c>
      <c r="AO112" s="2" t="s">
        <v>596</v>
      </c>
      <c r="AP112" s="2" t="s">
        <v>679</v>
      </c>
      <c r="AQ112" s="2" t="s">
        <v>679</v>
      </c>
      <c r="AR112" s="2" t="s">
        <v>126</v>
      </c>
      <c r="AS112" s="2" t="s">
        <v>688</v>
      </c>
      <c r="AT112" s="2" t="s">
        <v>491</v>
      </c>
      <c r="AU112" s="2" t="s">
        <v>700</v>
      </c>
      <c r="AV112" s="2" t="s">
        <v>491</v>
      </c>
      <c r="AW112" s="2" t="s">
        <v>35</v>
      </c>
      <c r="AX112" s="2">
        <v>311574.40999999997</v>
      </c>
      <c r="AY112" s="2" t="s">
        <v>145</v>
      </c>
      <c r="AZ112" s="2" t="e" cm="1">
        <f t="array" aca="1" ref="AZ112" ca="1">_xlfn.IFS(AX112&gt;$BE$5,"Q5",AX112&gt;$BE$4,"Q4",AX112&gt;$BE$3,"Q3",AX112&gt;$BE$2,"Q2",AX112&gt;200,"Q1")</f>
        <v>#NAME?</v>
      </c>
      <c r="BA112" s="2" t="s">
        <v>735</v>
      </c>
      <c r="BB112" s="2" t="e" cm="1">
        <f t="array" aca="1" ref="BB112" ca="1">_xlfn.IFS(AX112&gt;$BI$10,"Q10",AX112&gt;$BI$9,"Q9",AX112&gt;$BI$8,"Q8",AX112&gt;$BI$7,"Q7",AX112&gt;$BI$6,"Q6",AX112&gt;$BI$5,"Q5",AX112&gt;$BI$4,"Q4",AX112&gt;$BI$3,"Q3",AX112&gt;$BI$2,"Q2",AX112&gt;200,"Q1")</f>
        <v>#NAME?</v>
      </c>
      <c r="BC112" s="2" t="s">
        <v>773</v>
      </c>
    </row>
    <row r="113" spans="1:55" s="12" customFormat="1" x14ac:dyDescent="0.35">
      <c r="A113" s="2" t="s">
        <v>714</v>
      </c>
      <c r="B113" s="2" t="s">
        <v>597</v>
      </c>
      <c r="C113" s="2" t="s">
        <v>598</v>
      </c>
      <c r="D113" s="2" t="s">
        <v>485</v>
      </c>
      <c r="E113" s="2" t="s">
        <v>79</v>
      </c>
      <c r="F113" s="2" t="s">
        <v>34</v>
      </c>
      <c r="G113" s="2" t="s">
        <v>786</v>
      </c>
      <c r="H113" s="2">
        <v>0.37019999999999997</v>
      </c>
      <c r="I113" s="2">
        <v>29603</v>
      </c>
      <c r="J113" s="2" t="s">
        <v>35</v>
      </c>
      <c r="K113" s="2" t="s">
        <v>35</v>
      </c>
      <c r="L113" s="2" t="s">
        <v>670</v>
      </c>
      <c r="M113" s="2" t="s">
        <v>670</v>
      </c>
      <c r="N113" s="2" t="s">
        <v>35</v>
      </c>
      <c r="O113" s="2" t="s">
        <v>35</v>
      </c>
      <c r="P113" s="2" t="s">
        <v>35</v>
      </c>
      <c r="Q113" s="2" t="s">
        <v>35</v>
      </c>
      <c r="R113" s="2" t="s">
        <v>700</v>
      </c>
      <c r="S113" s="17" t="s">
        <v>703</v>
      </c>
      <c r="T113" s="2">
        <v>1975</v>
      </c>
      <c r="U113" s="2" t="s">
        <v>599</v>
      </c>
      <c r="V113" s="2" t="s">
        <v>673</v>
      </c>
      <c r="W113" s="2" t="s">
        <v>306</v>
      </c>
      <c r="X113" s="2" t="s">
        <v>675</v>
      </c>
      <c r="Y113" s="2" t="s">
        <v>674</v>
      </c>
      <c r="Z113" s="2" t="s">
        <v>104</v>
      </c>
      <c r="AA113" s="2" t="s">
        <v>600</v>
      </c>
      <c r="AB113" s="2" t="s">
        <v>690</v>
      </c>
      <c r="AC113" s="2" t="s">
        <v>690</v>
      </c>
      <c r="AD113" s="2"/>
      <c r="AE113" s="2" t="s">
        <v>491</v>
      </c>
      <c r="AF113" s="2" t="s">
        <v>700</v>
      </c>
      <c r="AG113" s="2" t="s">
        <v>35</v>
      </c>
      <c r="AH113" s="2" t="s">
        <v>35</v>
      </c>
      <c r="AI113" s="2" t="s">
        <v>35</v>
      </c>
      <c r="AJ113" s="2" t="s">
        <v>567</v>
      </c>
      <c r="AK113" s="2" t="s">
        <v>715</v>
      </c>
      <c r="AL113" s="2" t="s">
        <v>64</v>
      </c>
      <c r="AM113" s="2" t="s">
        <v>306</v>
      </c>
      <c r="AN113" s="2" t="s">
        <v>677</v>
      </c>
      <c r="AO113" s="2" t="s">
        <v>491</v>
      </c>
      <c r="AP113" s="2" t="s">
        <v>35</v>
      </c>
      <c r="AQ113" s="2" t="s">
        <v>35</v>
      </c>
      <c r="AR113" s="2" t="s">
        <v>491</v>
      </c>
      <c r="AS113" s="2" t="s">
        <v>35</v>
      </c>
      <c r="AT113" s="2" t="s">
        <v>491</v>
      </c>
      <c r="AU113" s="2" t="s">
        <v>700</v>
      </c>
      <c r="AV113" s="2" t="s">
        <v>491</v>
      </c>
      <c r="AW113" s="2" t="s">
        <v>35</v>
      </c>
      <c r="AX113" s="2">
        <v>312614.40999999997</v>
      </c>
      <c r="AY113" s="2" t="s">
        <v>482</v>
      </c>
      <c r="AZ113" s="2" t="e" cm="1">
        <f t="array" aca="1" ref="AZ113" ca="1">_xlfn.IFS(AX113&gt;$BE$5,"Q5",AX113&gt;$BE$4,"Q4",AX113&gt;$BE$3,"Q3",AX113&gt;$BE$2,"Q2",AX113&gt;200,"Q1")</f>
        <v>#NAME?</v>
      </c>
      <c r="BA113" s="2" t="s">
        <v>735</v>
      </c>
      <c r="BB113" s="2" t="e" cm="1">
        <f t="array" aca="1" ref="BB113" ca="1">_xlfn.IFS(AX113&gt;$BI$10,"Q10",AX113&gt;$BI$9,"Q9",AX113&gt;$BI$8,"Q8",AX113&gt;$BI$7,"Q7",AX113&gt;$BI$6,"Q6",AX113&gt;$BI$5,"Q5",AX113&gt;$BI$4,"Q4",AX113&gt;$BI$3,"Q3",AX113&gt;$BI$2,"Q2",AX113&gt;200,"Q1")</f>
        <v>#NAME?</v>
      </c>
      <c r="BC113" s="2" t="s">
        <v>773</v>
      </c>
    </row>
    <row r="114" spans="1:55" s="12" customFormat="1" x14ac:dyDescent="0.35">
      <c r="A114" s="2" t="s">
        <v>714</v>
      </c>
      <c r="B114" s="2" t="s">
        <v>601</v>
      </c>
      <c r="C114" s="2" t="s">
        <v>602</v>
      </c>
      <c r="D114" s="2" t="s">
        <v>284</v>
      </c>
      <c r="E114" s="2" t="s">
        <v>79</v>
      </c>
      <c r="F114" s="2" t="s">
        <v>115</v>
      </c>
      <c r="G114" s="2" t="s">
        <v>789</v>
      </c>
      <c r="H114" s="2">
        <v>0.24873000000000001</v>
      </c>
      <c r="I114" s="2">
        <v>26128</v>
      </c>
      <c r="J114" s="2" t="s">
        <v>36</v>
      </c>
      <c r="K114" s="2" t="s">
        <v>35</v>
      </c>
      <c r="L114" s="2" t="s">
        <v>35</v>
      </c>
      <c r="M114" s="2" t="s">
        <v>700</v>
      </c>
      <c r="N114" s="2" t="s">
        <v>35</v>
      </c>
      <c r="O114" s="2" t="s">
        <v>35</v>
      </c>
      <c r="P114" s="2" t="s">
        <v>671</v>
      </c>
      <c r="Q114" s="2" t="s">
        <v>670</v>
      </c>
      <c r="R114" s="2" t="s">
        <v>670</v>
      </c>
      <c r="S114" s="17" t="s">
        <v>704</v>
      </c>
      <c r="T114" s="2">
        <v>1956</v>
      </c>
      <c r="U114" s="2" t="s">
        <v>275</v>
      </c>
      <c r="V114" s="2" t="s">
        <v>673</v>
      </c>
      <c r="W114" s="2" t="s">
        <v>275</v>
      </c>
      <c r="X114" s="2" t="s">
        <v>675</v>
      </c>
      <c r="Y114" s="2" t="s">
        <v>674</v>
      </c>
      <c r="Z114" s="2" t="s">
        <v>37</v>
      </c>
      <c r="AA114" s="2" t="s">
        <v>603</v>
      </c>
      <c r="AB114" s="2" t="s">
        <v>155</v>
      </c>
      <c r="AC114" s="2" t="s">
        <v>155</v>
      </c>
      <c r="AD114" s="2"/>
      <c r="AE114" s="2" t="s">
        <v>604</v>
      </c>
      <c r="AF114" s="2" t="s">
        <v>766</v>
      </c>
      <c r="AG114" s="2" t="s">
        <v>145</v>
      </c>
      <c r="AH114" s="2" t="s">
        <v>35</v>
      </c>
      <c r="AI114" s="2" t="s">
        <v>35</v>
      </c>
      <c r="AJ114" s="2" t="s">
        <v>137</v>
      </c>
      <c r="AK114" s="2" t="s">
        <v>137</v>
      </c>
      <c r="AL114" s="2" t="s">
        <v>64</v>
      </c>
      <c r="AM114" s="2" t="s">
        <v>287</v>
      </c>
      <c r="AN114" s="2" t="s">
        <v>677</v>
      </c>
      <c r="AO114" s="2" t="s">
        <v>168</v>
      </c>
      <c r="AP114" s="2" t="s">
        <v>679</v>
      </c>
      <c r="AQ114" s="2" t="s">
        <v>288</v>
      </c>
      <c r="AR114" s="2" t="s">
        <v>42</v>
      </c>
      <c r="AS114" s="2" t="s">
        <v>42</v>
      </c>
      <c r="AT114" s="2" t="s">
        <v>605</v>
      </c>
      <c r="AU114" s="2" t="s">
        <v>682</v>
      </c>
      <c r="AV114" s="2" t="s">
        <v>281</v>
      </c>
      <c r="AW114" s="2" t="s">
        <v>693</v>
      </c>
      <c r="AX114" s="2">
        <v>245474</v>
      </c>
      <c r="AY114" s="2" t="s">
        <v>482</v>
      </c>
      <c r="AZ114" s="2" t="e" cm="1">
        <f t="array" aca="1" ref="AZ114" ca="1">_xlfn.IFS(AX114&gt;$BE$5,"Q5",AX114&gt;$BE$4,"Q4",AX114&gt;$BE$3,"Q3",AX114&gt;$BE$2,"Q2",AX114&gt;200,"Q1")</f>
        <v>#NAME?</v>
      </c>
      <c r="BA114" s="2" t="s">
        <v>735</v>
      </c>
      <c r="BB114" s="2" t="e" cm="1">
        <f t="array" aca="1" ref="BB114" ca="1">_xlfn.IFS(AX114&gt;$BI$10,"Q10",AX114&gt;$BI$9,"Q9",AX114&gt;$BI$8,"Q8",AX114&gt;$BI$7,"Q7",AX114&gt;$BI$6,"Q6",AX114&gt;$BI$5,"Q5",AX114&gt;$BI$4,"Q4",AX114&gt;$BI$3,"Q3",AX114&gt;$BI$2,"Q2",AX114&gt;200,"Q1")</f>
        <v>#NAME?</v>
      </c>
      <c r="BC114" s="2" t="s">
        <v>772</v>
      </c>
    </row>
    <row r="115" spans="1:55" s="12" customFormat="1" x14ac:dyDescent="0.35">
      <c r="A115" s="2" t="s">
        <v>714</v>
      </c>
      <c r="B115" s="2" t="s">
        <v>606</v>
      </c>
      <c r="C115" s="2" t="s">
        <v>607</v>
      </c>
      <c r="D115" s="2" t="s">
        <v>284</v>
      </c>
      <c r="E115" s="2" t="s">
        <v>79</v>
      </c>
      <c r="F115" s="2" t="s">
        <v>61</v>
      </c>
      <c r="G115" s="2" t="s">
        <v>787</v>
      </c>
      <c r="H115" s="2">
        <v>9.6460000000000004E-2</v>
      </c>
      <c r="I115" s="2">
        <v>53913</v>
      </c>
      <c r="J115" s="2" t="s">
        <v>36</v>
      </c>
      <c r="K115" s="2" t="s">
        <v>35</v>
      </c>
      <c r="L115" s="2" t="s">
        <v>670</v>
      </c>
      <c r="M115" s="2" t="s">
        <v>670</v>
      </c>
      <c r="N115" s="2" t="s">
        <v>35</v>
      </c>
      <c r="O115" s="2" t="s">
        <v>35</v>
      </c>
      <c r="P115" s="2" t="s">
        <v>35</v>
      </c>
      <c r="Q115" s="2" t="s">
        <v>671</v>
      </c>
      <c r="R115" s="2" t="s">
        <v>671</v>
      </c>
      <c r="S115" s="17" t="s">
        <v>717</v>
      </c>
      <c r="T115" s="2">
        <v>1949</v>
      </c>
      <c r="U115" s="2" t="s">
        <v>275</v>
      </c>
      <c r="V115" s="2" t="s">
        <v>673</v>
      </c>
      <c r="W115" s="2" t="s">
        <v>306</v>
      </c>
      <c r="X115" s="2" t="s">
        <v>675</v>
      </c>
      <c r="Y115" s="2" t="s">
        <v>674</v>
      </c>
      <c r="Z115" s="2" t="s">
        <v>35</v>
      </c>
      <c r="AA115" s="2" t="s">
        <v>86</v>
      </c>
      <c r="AB115" s="2" t="s">
        <v>35</v>
      </c>
      <c r="AC115" s="2" t="s">
        <v>35</v>
      </c>
      <c r="AD115" s="2"/>
      <c r="AE115" s="2" t="s">
        <v>608</v>
      </c>
      <c r="AF115" s="2" t="s">
        <v>766</v>
      </c>
      <c r="AG115" s="2" t="s">
        <v>145</v>
      </c>
      <c r="AH115" s="2" t="s">
        <v>35</v>
      </c>
      <c r="AI115" s="2" t="s">
        <v>35</v>
      </c>
      <c r="AJ115" s="2" t="s">
        <v>137</v>
      </c>
      <c r="AK115" s="2" t="s">
        <v>137</v>
      </c>
      <c r="AL115" s="2" t="s">
        <v>64</v>
      </c>
      <c r="AM115" s="2" t="s">
        <v>306</v>
      </c>
      <c r="AN115" s="2" t="s">
        <v>677</v>
      </c>
      <c r="AO115" s="2" t="s">
        <v>180</v>
      </c>
      <c r="AP115" s="2" t="s">
        <v>683</v>
      </c>
      <c r="AQ115" s="2" t="s">
        <v>347</v>
      </c>
      <c r="AR115" s="2" t="s">
        <v>66</v>
      </c>
      <c r="AS115" s="2" t="s">
        <v>686</v>
      </c>
      <c r="AT115" s="2" t="s">
        <v>180</v>
      </c>
      <c r="AU115" s="2" t="s">
        <v>347</v>
      </c>
      <c r="AV115" s="2" t="s">
        <v>488</v>
      </c>
      <c r="AW115" s="2" t="s">
        <v>35</v>
      </c>
      <c r="AX115" s="2">
        <v>187200</v>
      </c>
      <c r="AY115" s="2" t="s">
        <v>482</v>
      </c>
      <c r="AZ115" s="2" t="e" cm="1">
        <f t="array" aca="1" ref="AZ115" ca="1">_xlfn.IFS(AX115&gt;$BE$5,"Q5",AX115&gt;$BE$4,"Q4",AX115&gt;$BE$3,"Q3",AX115&gt;$BE$2,"Q2",AX115&gt;200,"Q1")</f>
        <v>#NAME?</v>
      </c>
      <c r="BA115" s="2" t="s">
        <v>734</v>
      </c>
      <c r="BB115" s="2" t="e" cm="1">
        <f t="array" aca="1" ref="BB115" ca="1">_xlfn.IFS(AX115&gt;$BI$10,"Q10",AX115&gt;$BI$9,"Q9",AX115&gt;$BI$8,"Q8",AX115&gt;$BI$7,"Q7",AX115&gt;$BI$6,"Q6",AX115&gt;$BI$5,"Q5",AX115&gt;$BI$4,"Q4",AX115&gt;$BI$3,"Q3",AX115&gt;$BI$2,"Q2",AX115&gt;200,"Q1")</f>
        <v>#NAME?</v>
      </c>
      <c r="BC115" s="2" t="s">
        <v>771</v>
      </c>
    </row>
    <row r="116" spans="1:55" s="12" customFormat="1" x14ac:dyDescent="0.35">
      <c r="A116" s="2" t="s">
        <v>714</v>
      </c>
      <c r="B116" s="2" t="s">
        <v>609</v>
      </c>
      <c r="C116" s="2" t="s">
        <v>610</v>
      </c>
      <c r="D116" s="2" t="s">
        <v>284</v>
      </c>
      <c r="E116" s="2" t="s">
        <v>79</v>
      </c>
      <c r="F116" s="2" t="s">
        <v>115</v>
      </c>
      <c r="G116" s="2" t="s">
        <v>789</v>
      </c>
      <c r="H116" s="2">
        <v>0.24873000000000001</v>
      </c>
      <c r="I116" s="2">
        <v>29271</v>
      </c>
      <c r="J116" s="2" t="s">
        <v>36</v>
      </c>
      <c r="K116" s="2" t="s">
        <v>35</v>
      </c>
      <c r="L116" s="2" t="s">
        <v>35</v>
      </c>
      <c r="M116" s="2" t="s">
        <v>700</v>
      </c>
      <c r="N116" s="2" t="s">
        <v>35</v>
      </c>
      <c r="O116" s="2" t="s">
        <v>35</v>
      </c>
      <c r="P116" s="2" t="s">
        <v>35</v>
      </c>
      <c r="Q116" s="2" t="s">
        <v>671</v>
      </c>
      <c r="R116" s="2" t="s">
        <v>671</v>
      </c>
      <c r="S116" s="17" t="s">
        <v>718</v>
      </c>
      <c r="T116" s="2">
        <v>1986</v>
      </c>
      <c r="U116" s="2" t="s">
        <v>275</v>
      </c>
      <c r="V116" s="2" t="s">
        <v>673</v>
      </c>
      <c r="W116" s="2" t="s">
        <v>275</v>
      </c>
      <c r="X116" s="2" t="s">
        <v>675</v>
      </c>
      <c r="Y116" s="2" t="s">
        <v>674</v>
      </c>
      <c r="Z116" s="2" t="s">
        <v>134</v>
      </c>
      <c r="AA116" s="2" t="s">
        <v>611</v>
      </c>
      <c r="AB116" s="2" t="s">
        <v>417</v>
      </c>
      <c r="AC116" s="2" t="s">
        <v>417</v>
      </c>
      <c r="AD116" s="2"/>
      <c r="AE116" s="2" t="s">
        <v>612</v>
      </c>
      <c r="AF116" s="2" t="s">
        <v>765</v>
      </c>
      <c r="AG116" s="2" t="s">
        <v>145</v>
      </c>
      <c r="AH116" s="2" t="s">
        <v>35</v>
      </c>
      <c r="AI116" s="2" t="s">
        <v>35</v>
      </c>
      <c r="AJ116" s="2" t="s">
        <v>55</v>
      </c>
      <c r="AK116" s="2" t="s">
        <v>55</v>
      </c>
      <c r="AL116" s="2" t="s">
        <v>64</v>
      </c>
      <c r="AM116" s="2" t="s">
        <v>287</v>
      </c>
      <c r="AN116" s="2" t="s">
        <v>677</v>
      </c>
      <c r="AO116" s="2" t="s">
        <v>168</v>
      </c>
      <c r="AP116" s="2" t="s">
        <v>679</v>
      </c>
      <c r="AQ116" s="2" t="s">
        <v>288</v>
      </c>
      <c r="AR116" s="2" t="s">
        <v>42</v>
      </c>
      <c r="AS116" s="2" t="s">
        <v>42</v>
      </c>
      <c r="AT116" s="2" t="s">
        <v>613</v>
      </c>
      <c r="AU116" s="2" t="s">
        <v>682</v>
      </c>
      <c r="AV116" s="2" t="s">
        <v>298</v>
      </c>
      <c r="AW116" s="2" t="s">
        <v>693</v>
      </c>
      <c r="AX116" s="2">
        <v>221234</v>
      </c>
      <c r="AY116" s="2" t="s">
        <v>482</v>
      </c>
      <c r="AZ116" s="2" t="e" cm="1">
        <f t="array" aca="1" ref="AZ116" ca="1">_xlfn.IFS(AX116&gt;$BE$5,"Q5",AX116&gt;$BE$4,"Q4",AX116&gt;$BE$3,"Q3",AX116&gt;$BE$2,"Q2",AX116&gt;200,"Q1")</f>
        <v>#NAME?</v>
      </c>
      <c r="BA116" s="2" t="s">
        <v>735</v>
      </c>
      <c r="BB116" s="2" t="e" cm="1">
        <f t="array" aca="1" ref="BB116" ca="1">_xlfn.IFS(AX116&gt;$BI$10,"Q10",AX116&gt;$BI$9,"Q9",AX116&gt;$BI$8,"Q8",AX116&gt;$BI$7,"Q7",AX116&gt;$BI$6,"Q6",AX116&gt;$BI$5,"Q5",AX116&gt;$BI$4,"Q4",AX116&gt;$BI$3,"Q3",AX116&gt;$BI$2,"Q2",AX116&gt;200,"Q1")</f>
        <v>#NAME?</v>
      </c>
      <c r="BC116" s="2" t="s">
        <v>772</v>
      </c>
    </row>
    <row r="117" spans="1:55" s="12" customFormat="1" x14ac:dyDescent="0.35">
      <c r="A117" s="2" t="s">
        <v>714</v>
      </c>
      <c r="B117" s="2" t="s">
        <v>614</v>
      </c>
      <c r="C117" s="2" t="s">
        <v>615</v>
      </c>
      <c r="D117" s="2" t="s">
        <v>284</v>
      </c>
      <c r="E117" s="2" t="s">
        <v>79</v>
      </c>
      <c r="F117" s="2" t="s">
        <v>129</v>
      </c>
      <c r="G117" s="2" t="s">
        <v>790</v>
      </c>
      <c r="H117" s="2">
        <v>7.6840000000000006E-2</v>
      </c>
      <c r="I117" s="2">
        <v>48709</v>
      </c>
      <c r="J117" s="2" t="s">
        <v>35</v>
      </c>
      <c r="K117" s="2" t="s">
        <v>35</v>
      </c>
      <c r="L117" s="2" t="s">
        <v>35</v>
      </c>
      <c r="M117" s="2" t="s">
        <v>700</v>
      </c>
      <c r="N117" s="2" t="s">
        <v>35</v>
      </c>
      <c r="O117" s="2" t="s">
        <v>35</v>
      </c>
      <c r="P117" s="2" t="s">
        <v>671</v>
      </c>
      <c r="Q117" s="2" t="s">
        <v>35</v>
      </c>
      <c r="R117" s="2" t="s">
        <v>671</v>
      </c>
      <c r="S117" s="17" t="s">
        <v>702</v>
      </c>
      <c r="T117" s="2">
        <v>1972</v>
      </c>
      <c r="U117" s="2" t="s">
        <v>599</v>
      </c>
      <c r="V117" s="2" t="s">
        <v>673</v>
      </c>
      <c r="W117" s="2" t="s">
        <v>595</v>
      </c>
      <c r="X117" s="2" t="s">
        <v>675</v>
      </c>
      <c r="Y117" s="2" t="s">
        <v>674</v>
      </c>
      <c r="Z117" s="2" t="s">
        <v>172</v>
      </c>
      <c r="AA117" s="2" t="s">
        <v>738</v>
      </c>
      <c r="AB117" s="2" t="s">
        <v>739</v>
      </c>
      <c r="AC117" s="2" t="s">
        <v>739</v>
      </c>
      <c r="AD117" s="2"/>
      <c r="AE117" s="2" t="s">
        <v>616</v>
      </c>
      <c r="AF117" s="2" t="s">
        <v>766</v>
      </c>
      <c r="AG117" s="2" t="s">
        <v>145</v>
      </c>
      <c r="AH117" s="2" t="s">
        <v>35</v>
      </c>
      <c r="AI117" s="2" t="s">
        <v>35</v>
      </c>
      <c r="AJ117" s="2" t="s">
        <v>55</v>
      </c>
      <c r="AK117" s="2" t="s">
        <v>55</v>
      </c>
      <c r="AL117" s="2" t="s">
        <v>64</v>
      </c>
      <c r="AM117" s="2" t="s">
        <v>287</v>
      </c>
      <c r="AN117" s="2" t="s">
        <v>677</v>
      </c>
      <c r="AO117" s="2" t="s">
        <v>93</v>
      </c>
      <c r="AP117" s="2" t="s">
        <v>679</v>
      </c>
      <c r="AQ117" s="2" t="s">
        <v>325</v>
      </c>
      <c r="AR117" s="2" t="s">
        <v>119</v>
      </c>
      <c r="AS117" s="2" t="s">
        <v>290</v>
      </c>
      <c r="AT117" s="2" t="s">
        <v>617</v>
      </c>
      <c r="AU117" s="2" t="s">
        <v>682</v>
      </c>
      <c r="AV117" s="2" t="s">
        <v>510</v>
      </c>
      <c r="AW117" s="2" t="s">
        <v>354</v>
      </c>
      <c r="AX117" s="2">
        <v>106352.69</v>
      </c>
      <c r="AY117" s="2" t="s">
        <v>482</v>
      </c>
      <c r="AZ117" s="2" t="e" cm="1">
        <f t="array" aca="1" ref="AZ117" ca="1">_xlfn.IFS(AX117&gt;$BE$5,"Q5",AX117&gt;$BE$4,"Q4",AX117&gt;$BE$3,"Q3",AX117&gt;$BE$2,"Q2",AX117&gt;200,"Q1")</f>
        <v>#NAME?</v>
      </c>
      <c r="BA117" s="2" t="s">
        <v>734</v>
      </c>
      <c r="BB117" s="2" t="e" cm="1">
        <f t="array" aca="1" ref="BB117" ca="1">_xlfn.IFS(AX117&gt;$BI$10,"Q10",AX117&gt;$BI$9,"Q9",AX117&gt;$BI$8,"Q8",AX117&gt;$BI$7,"Q7",AX117&gt;$BI$6,"Q6",AX117&gt;$BI$5,"Q5",AX117&gt;$BI$4,"Q4",AX117&gt;$BI$3,"Q3",AX117&gt;$BI$2,"Q2",AX117&gt;200,"Q1")</f>
        <v>#NAME?</v>
      </c>
      <c r="BC117" s="2" t="s">
        <v>736</v>
      </c>
    </row>
    <row r="118" spans="1:55" s="12" customFormat="1" x14ac:dyDescent="0.35">
      <c r="A118" s="2" t="s">
        <v>714</v>
      </c>
      <c r="B118" s="2" t="s">
        <v>618</v>
      </c>
      <c r="C118" s="2" t="s">
        <v>619</v>
      </c>
      <c r="D118" s="2" t="s">
        <v>284</v>
      </c>
      <c r="E118" s="2" t="s">
        <v>79</v>
      </c>
      <c r="F118" s="2" t="s">
        <v>476</v>
      </c>
      <c r="G118" s="2" t="s">
        <v>791</v>
      </c>
      <c r="H118" s="2">
        <v>8.8059999999999999E-2</v>
      </c>
      <c r="I118" s="2">
        <v>57933</v>
      </c>
      <c r="J118" s="2" t="s">
        <v>35</v>
      </c>
      <c r="K118" s="2" t="s">
        <v>671</v>
      </c>
      <c r="L118" s="2" t="s">
        <v>670</v>
      </c>
      <c r="M118" s="2" t="s">
        <v>670</v>
      </c>
      <c r="N118" s="2" t="s">
        <v>35</v>
      </c>
      <c r="O118" s="2" t="s">
        <v>35</v>
      </c>
      <c r="P118" s="2" t="s">
        <v>670</v>
      </c>
      <c r="Q118" s="2" t="s">
        <v>670</v>
      </c>
      <c r="R118" s="2" t="s">
        <v>670</v>
      </c>
      <c r="S118" s="17" t="s">
        <v>705</v>
      </c>
      <c r="T118" s="2">
        <v>1950</v>
      </c>
      <c r="U118" s="2" t="s">
        <v>318</v>
      </c>
      <c r="V118" s="2" t="s">
        <v>673</v>
      </c>
      <c r="W118" s="2" t="s">
        <v>477</v>
      </c>
      <c r="X118" s="2" t="s">
        <v>675</v>
      </c>
      <c r="Y118" s="2" t="s">
        <v>674</v>
      </c>
      <c r="Z118" s="2" t="s">
        <v>172</v>
      </c>
      <c r="AA118" s="2" t="s">
        <v>486</v>
      </c>
      <c r="AB118" s="2" t="s">
        <v>695</v>
      </c>
      <c r="AC118" s="2" t="s">
        <v>695</v>
      </c>
      <c r="AD118" s="2"/>
      <c r="AE118" s="2" t="s">
        <v>620</v>
      </c>
      <c r="AF118" s="2" t="s">
        <v>700</v>
      </c>
      <c r="AG118" s="2" t="s">
        <v>35</v>
      </c>
      <c r="AH118" s="2" t="s">
        <v>35</v>
      </c>
      <c r="AI118" s="2" t="s">
        <v>35</v>
      </c>
      <c r="AJ118" s="2" t="s">
        <v>55</v>
      </c>
      <c r="AK118" s="2" t="s">
        <v>55</v>
      </c>
      <c r="AL118" s="2" t="s">
        <v>64</v>
      </c>
      <c r="AM118" s="2" t="s">
        <v>318</v>
      </c>
      <c r="AN118" s="2" t="s">
        <v>677</v>
      </c>
      <c r="AO118" s="2" t="s">
        <v>180</v>
      </c>
      <c r="AP118" s="2" t="s">
        <v>683</v>
      </c>
      <c r="AQ118" s="2" t="s">
        <v>347</v>
      </c>
      <c r="AR118" s="2" t="s">
        <v>42</v>
      </c>
      <c r="AS118" s="2" t="s">
        <v>42</v>
      </c>
      <c r="AT118" s="2" t="s">
        <v>168</v>
      </c>
      <c r="AU118" s="2" t="s">
        <v>288</v>
      </c>
      <c r="AV118" s="2" t="s">
        <v>488</v>
      </c>
      <c r="AW118" s="2" t="s">
        <v>35</v>
      </c>
      <c r="AX118" s="2">
        <v>100450</v>
      </c>
      <c r="AY118" s="2" t="s">
        <v>482</v>
      </c>
      <c r="AZ118" s="2" t="e" cm="1">
        <f t="array" aca="1" ref="AZ118" ca="1">_xlfn.IFS(AX118&gt;$BE$5,"Q5",AX118&gt;$BE$4,"Q4",AX118&gt;$BE$3,"Q3",AX118&gt;$BE$2,"Q2",AX118&gt;200,"Q1")</f>
        <v>#NAME?</v>
      </c>
      <c r="BA118" s="2" t="s">
        <v>734</v>
      </c>
      <c r="BB118" s="2" t="e" cm="1">
        <f t="array" aca="1" ref="BB118" ca="1">_xlfn.IFS(AX118&gt;$BI$10,"Q10",AX118&gt;$BI$9,"Q9",AX118&gt;$BI$8,"Q8",AX118&gt;$BI$7,"Q7",AX118&gt;$BI$6,"Q6",AX118&gt;$BI$5,"Q5",AX118&gt;$BI$4,"Q4",AX118&gt;$BI$3,"Q3",AX118&gt;$BI$2,"Q2",AX118&gt;200,"Q1")</f>
        <v>#NAME?</v>
      </c>
      <c r="BC118" s="2" t="s">
        <v>736</v>
      </c>
    </row>
    <row r="119" spans="1:55" s="12" customFormat="1" x14ac:dyDescent="0.35">
      <c r="A119" s="2" t="s">
        <v>714</v>
      </c>
      <c r="B119" s="2" t="s">
        <v>621</v>
      </c>
      <c r="C119" s="2" t="s">
        <v>622</v>
      </c>
      <c r="D119" s="2" t="s">
        <v>284</v>
      </c>
      <c r="E119" s="2" t="s">
        <v>79</v>
      </c>
      <c r="F119" s="2" t="s">
        <v>77</v>
      </c>
      <c r="G119" s="2" t="s">
        <v>788</v>
      </c>
      <c r="H119" s="2">
        <v>5.5660000000000001E-2</v>
      </c>
      <c r="I119" s="2">
        <v>48602</v>
      </c>
      <c r="J119" s="2" t="s">
        <v>36</v>
      </c>
      <c r="K119" s="2" t="s">
        <v>35</v>
      </c>
      <c r="L119" s="2" t="s">
        <v>671</v>
      </c>
      <c r="M119" s="2" t="s">
        <v>671</v>
      </c>
      <c r="N119" s="2" t="s">
        <v>671</v>
      </c>
      <c r="O119" s="2" t="s">
        <v>35</v>
      </c>
      <c r="P119" s="2" t="s">
        <v>35</v>
      </c>
      <c r="Q119" s="2" t="s">
        <v>35</v>
      </c>
      <c r="R119" s="2" t="s">
        <v>671</v>
      </c>
      <c r="S119" s="17" t="s">
        <v>705</v>
      </c>
      <c r="T119" s="2">
        <v>1952</v>
      </c>
      <c r="U119" s="2" t="s">
        <v>144</v>
      </c>
      <c r="V119" s="2" t="s">
        <v>698</v>
      </c>
      <c r="W119" s="2" t="s">
        <v>144</v>
      </c>
      <c r="X119" s="2" t="s">
        <v>675</v>
      </c>
      <c r="Y119" s="2" t="s">
        <v>676</v>
      </c>
      <c r="Z119" s="2" t="s">
        <v>35</v>
      </c>
      <c r="AA119" s="2" t="s">
        <v>86</v>
      </c>
      <c r="AB119" s="2" t="s">
        <v>35</v>
      </c>
      <c r="AC119" s="2" t="s">
        <v>35</v>
      </c>
      <c r="AD119" s="2"/>
      <c r="AE119" s="2" t="s">
        <v>623</v>
      </c>
      <c r="AF119" s="2" t="s">
        <v>407</v>
      </c>
      <c r="AG119" s="2" t="s">
        <v>35</v>
      </c>
      <c r="AH119" s="2" t="s">
        <v>35</v>
      </c>
      <c r="AI119" s="2" t="s">
        <v>35</v>
      </c>
      <c r="AJ119" s="2" t="s">
        <v>55</v>
      </c>
      <c r="AK119" s="2" t="s">
        <v>55</v>
      </c>
      <c r="AL119" s="2" t="s">
        <v>64</v>
      </c>
      <c r="AM119" s="2" t="s">
        <v>144</v>
      </c>
      <c r="AN119" s="2" t="s">
        <v>677</v>
      </c>
      <c r="AO119" s="2" t="s">
        <v>624</v>
      </c>
      <c r="AP119" s="2" t="s">
        <v>35</v>
      </c>
      <c r="AQ119" s="2" t="s">
        <v>35</v>
      </c>
      <c r="AR119" s="2" t="s">
        <v>625</v>
      </c>
      <c r="AS119" s="2" t="s">
        <v>687</v>
      </c>
      <c r="AT119" s="2" t="s">
        <v>626</v>
      </c>
      <c r="AU119" s="2" t="s">
        <v>779</v>
      </c>
      <c r="AV119" s="2" t="s">
        <v>488</v>
      </c>
      <c r="AW119" s="2" t="s">
        <v>35</v>
      </c>
      <c r="AX119" s="2">
        <v>84000</v>
      </c>
      <c r="AY119" s="2" t="s">
        <v>482</v>
      </c>
      <c r="AZ119" s="2" t="e" cm="1">
        <f t="array" aca="1" ref="AZ119" ca="1">_xlfn.IFS(AX119&gt;$BE$5,"Q5",AX119&gt;$BE$4,"Q4",AX119&gt;$BE$3,"Q3",AX119&gt;$BE$2,"Q2",AX119&gt;200,"Q1")</f>
        <v>#NAME?</v>
      </c>
      <c r="BA119" s="2" t="s">
        <v>733</v>
      </c>
      <c r="BB119" s="2" t="e" cm="1">
        <f t="array" aca="1" ref="BB119" ca="1">_xlfn.IFS(AX119&gt;$BI$10,"Q10",AX119&gt;$BI$9,"Q9",AX119&gt;$BI$8,"Q8",AX119&gt;$BI$7,"Q7",AX119&gt;$BI$6,"Q6",AX119&gt;$BI$5,"Q5",AX119&gt;$BI$4,"Q4",AX119&gt;$BI$3,"Q3",AX119&gt;$BI$2,"Q2",AX119&gt;200,"Q1")</f>
        <v>#NAME?</v>
      </c>
      <c r="BC119" s="2" t="s">
        <v>735</v>
      </c>
    </row>
    <row r="120" spans="1:55" s="12" customFormat="1" x14ac:dyDescent="0.35">
      <c r="A120" s="2" t="s">
        <v>714</v>
      </c>
      <c r="B120" s="2" t="s">
        <v>627</v>
      </c>
      <c r="C120" s="2" t="s">
        <v>628</v>
      </c>
      <c r="D120" s="2" t="s">
        <v>284</v>
      </c>
      <c r="E120" s="2" t="s">
        <v>79</v>
      </c>
      <c r="F120" s="2" t="s">
        <v>34</v>
      </c>
      <c r="G120" s="2" t="s">
        <v>786</v>
      </c>
      <c r="H120" s="2">
        <v>0.37019999999999997</v>
      </c>
      <c r="I120" s="2">
        <v>326037</v>
      </c>
      <c r="J120" s="2" t="s">
        <v>36</v>
      </c>
      <c r="K120" s="2" t="s">
        <v>35</v>
      </c>
      <c r="L120" s="2" t="s">
        <v>670</v>
      </c>
      <c r="M120" s="2" t="s">
        <v>670</v>
      </c>
      <c r="N120" s="2" t="s">
        <v>671</v>
      </c>
      <c r="O120" s="2" t="s">
        <v>35</v>
      </c>
      <c r="P120" s="2" t="s">
        <v>35</v>
      </c>
      <c r="Q120" s="2" t="s">
        <v>35</v>
      </c>
      <c r="R120" s="2" t="s">
        <v>671</v>
      </c>
      <c r="S120" s="17" t="s">
        <v>718</v>
      </c>
      <c r="T120" s="2">
        <v>1980</v>
      </c>
      <c r="U120" s="2" t="s">
        <v>287</v>
      </c>
      <c r="V120" s="2" t="s">
        <v>673</v>
      </c>
      <c r="W120" s="2" t="s">
        <v>592</v>
      </c>
      <c r="X120" s="2" t="s">
        <v>675</v>
      </c>
      <c r="Y120" s="2" t="s">
        <v>674</v>
      </c>
      <c r="Z120" s="2" t="s">
        <v>172</v>
      </c>
      <c r="AA120" s="2" t="s">
        <v>629</v>
      </c>
      <c r="AB120" s="2" t="s">
        <v>430</v>
      </c>
      <c r="AC120" s="2" t="s">
        <v>797</v>
      </c>
      <c r="AD120" s="2"/>
      <c r="AE120" s="2" t="s">
        <v>502</v>
      </c>
      <c r="AF120" s="2" t="s">
        <v>700</v>
      </c>
      <c r="AG120" s="2" t="s">
        <v>35</v>
      </c>
      <c r="AH120" s="2" t="s">
        <v>35</v>
      </c>
      <c r="AI120" s="2" t="s">
        <v>35</v>
      </c>
      <c r="AJ120" s="2" t="s">
        <v>498</v>
      </c>
      <c r="AK120" s="2" t="s">
        <v>39</v>
      </c>
      <c r="AL120" s="2" t="s">
        <v>64</v>
      </c>
      <c r="AM120" s="2" t="s">
        <v>595</v>
      </c>
      <c r="AN120" s="2" t="s">
        <v>677</v>
      </c>
      <c r="AO120" s="2" t="s">
        <v>630</v>
      </c>
      <c r="AP120" s="2" t="s">
        <v>682</v>
      </c>
      <c r="AQ120" s="2" t="s">
        <v>682</v>
      </c>
      <c r="AR120" s="2" t="s">
        <v>148</v>
      </c>
      <c r="AS120" s="2" t="s">
        <v>689</v>
      </c>
      <c r="AT120" s="2" t="s">
        <v>491</v>
      </c>
      <c r="AU120" s="2" t="s">
        <v>700</v>
      </c>
      <c r="AV120" s="2" t="s">
        <v>491</v>
      </c>
      <c r="AW120" s="2" t="s">
        <v>35</v>
      </c>
      <c r="AX120" s="2">
        <v>418671.48</v>
      </c>
      <c r="AY120" s="2" t="s">
        <v>482</v>
      </c>
      <c r="AZ120" s="2" t="e" cm="1">
        <f t="array" aca="1" ref="AZ120" ca="1">_xlfn.IFS(AX120&gt;$BE$5,"Q5",AX120&gt;$BE$4,"Q4",AX120&gt;$BE$3,"Q3",AX120&gt;$BE$2,"Q2",AX120&gt;200,"Q1")</f>
        <v>#NAME?</v>
      </c>
      <c r="BA120" s="2" t="s">
        <v>736</v>
      </c>
      <c r="BB120" s="2" t="e" cm="1">
        <f t="array" aca="1" ref="BB120" ca="1">_xlfn.IFS(AX120&gt;$BI$10,"Q10",AX120&gt;$BI$9,"Q9",AX120&gt;$BI$8,"Q8",AX120&gt;$BI$7,"Q7",AX120&gt;$BI$6,"Q6",AX120&gt;$BI$5,"Q5",AX120&gt;$BI$4,"Q4",AX120&gt;$BI$3,"Q3",AX120&gt;$BI$2,"Q2",AX120&gt;200,"Q1")</f>
        <v>#NAME?</v>
      </c>
      <c r="BC120" s="2" t="s">
        <v>775</v>
      </c>
    </row>
    <row r="121" spans="1:55" s="12" customFormat="1" x14ac:dyDescent="0.35">
      <c r="A121" s="2" t="s">
        <v>714</v>
      </c>
      <c r="B121" s="2" t="s">
        <v>631</v>
      </c>
      <c r="C121" s="2" t="s">
        <v>632</v>
      </c>
      <c r="D121" s="2" t="s">
        <v>284</v>
      </c>
      <c r="E121" s="2" t="s">
        <v>79</v>
      </c>
      <c r="F121" s="2" t="s">
        <v>34</v>
      </c>
      <c r="G121" s="2" t="s">
        <v>786</v>
      </c>
      <c r="H121" s="2">
        <v>0.37019999999999997</v>
      </c>
      <c r="I121" s="2">
        <v>50211</v>
      </c>
      <c r="J121" s="2" t="s">
        <v>36</v>
      </c>
      <c r="K121" s="2" t="s">
        <v>35</v>
      </c>
      <c r="L121" s="2" t="s">
        <v>670</v>
      </c>
      <c r="M121" s="2" t="s">
        <v>670</v>
      </c>
      <c r="N121" s="2" t="s">
        <v>35</v>
      </c>
      <c r="O121" s="2" t="s">
        <v>35</v>
      </c>
      <c r="P121" s="2" t="s">
        <v>35</v>
      </c>
      <c r="Q121" s="2" t="s">
        <v>670</v>
      </c>
      <c r="R121" s="2" t="s">
        <v>670</v>
      </c>
      <c r="S121" s="17" t="s">
        <v>702</v>
      </c>
      <c r="T121" s="2">
        <v>1971</v>
      </c>
      <c r="U121" s="2" t="s">
        <v>581</v>
      </c>
      <c r="V121" s="2" t="s">
        <v>699</v>
      </c>
      <c r="W121" s="2" t="s">
        <v>287</v>
      </c>
      <c r="X121" s="2" t="s">
        <v>675</v>
      </c>
      <c r="Y121" s="2" t="s">
        <v>674</v>
      </c>
      <c r="Z121" s="2" t="s">
        <v>37</v>
      </c>
      <c r="AA121" s="2" t="s">
        <v>603</v>
      </c>
      <c r="AB121" s="2" t="s">
        <v>155</v>
      </c>
      <c r="AC121" s="2" t="s">
        <v>155</v>
      </c>
      <c r="AD121" s="2"/>
      <c r="AE121" s="2" t="s">
        <v>633</v>
      </c>
      <c r="AF121" s="2" t="s">
        <v>700</v>
      </c>
      <c r="AG121" s="2" t="s">
        <v>35</v>
      </c>
      <c r="AH121" s="2" t="s">
        <v>35</v>
      </c>
      <c r="AI121" s="2" t="s">
        <v>35</v>
      </c>
      <c r="AJ121" s="2" t="s">
        <v>498</v>
      </c>
      <c r="AK121" s="2" t="s">
        <v>39</v>
      </c>
      <c r="AL121" s="2" t="s">
        <v>64</v>
      </c>
      <c r="AM121" s="2" t="s">
        <v>599</v>
      </c>
      <c r="AN121" s="2" t="s">
        <v>677</v>
      </c>
      <c r="AO121" s="2" t="s">
        <v>41</v>
      </c>
      <c r="AP121" s="2" t="s">
        <v>679</v>
      </c>
      <c r="AQ121" s="2" t="s">
        <v>313</v>
      </c>
      <c r="AR121" s="2" t="s">
        <v>42</v>
      </c>
      <c r="AS121" s="2" t="s">
        <v>42</v>
      </c>
      <c r="AT121" s="2" t="s">
        <v>491</v>
      </c>
      <c r="AU121" s="2" t="s">
        <v>700</v>
      </c>
      <c r="AV121" s="2" t="s">
        <v>491</v>
      </c>
      <c r="AW121" s="2" t="s">
        <v>35</v>
      </c>
      <c r="AX121" s="2">
        <v>441614.41</v>
      </c>
      <c r="AY121" s="2" t="s">
        <v>482</v>
      </c>
      <c r="AZ121" s="2" t="e" cm="1">
        <f t="array" aca="1" ref="AZ121" ca="1">_xlfn.IFS(AX121&gt;$BE$5,"Q5",AX121&gt;$BE$4,"Q4",AX121&gt;$BE$3,"Q3",AX121&gt;$BE$2,"Q2",AX121&gt;200,"Q1")</f>
        <v>#NAME?</v>
      </c>
      <c r="BA121" s="2" t="s">
        <v>736</v>
      </c>
      <c r="BB121" s="2" t="e" cm="1">
        <f t="array" aca="1" ref="BB121" ca="1">_xlfn.IFS(AX121&gt;$BI$10,"Q10",AX121&gt;$BI$9,"Q9",AX121&gt;$BI$8,"Q8",AX121&gt;$BI$7,"Q7",AX121&gt;$BI$6,"Q6",AX121&gt;$BI$5,"Q5",AX121&gt;$BI$4,"Q4",AX121&gt;$BI$3,"Q3",AX121&gt;$BI$2,"Q2",AX121&gt;200,"Q1")</f>
        <v>#NAME?</v>
      </c>
      <c r="BC121" s="2" t="s">
        <v>775</v>
      </c>
    </row>
    <row r="122" spans="1:55" s="12" customFormat="1" x14ac:dyDescent="0.35">
      <c r="A122" s="2" t="s">
        <v>714</v>
      </c>
      <c r="B122" s="2" t="s">
        <v>634</v>
      </c>
      <c r="C122" s="2" t="s">
        <v>635</v>
      </c>
      <c r="D122" s="2" t="s">
        <v>284</v>
      </c>
      <c r="E122" s="2" t="s">
        <v>79</v>
      </c>
      <c r="F122" s="2" t="s">
        <v>129</v>
      </c>
      <c r="G122" s="2" t="s">
        <v>790</v>
      </c>
      <c r="H122" s="2">
        <v>7.6829999999999996E-2</v>
      </c>
      <c r="I122" s="2">
        <v>58607</v>
      </c>
      <c r="J122" s="2" t="s">
        <v>35</v>
      </c>
      <c r="K122" s="2" t="s">
        <v>671</v>
      </c>
      <c r="L122" s="2" t="s">
        <v>670</v>
      </c>
      <c r="M122" s="2" t="s">
        <v>670</v>
      </c>
      <c r="N122" s="2" t="s">
        <v>35</v>
      </c>
      <c r="O122" s="2" t="s">
        <v>35</v>
      </c>
      <c r="P122" s="2" t="s">
        <v>35</v>
      </c>
      <c r="Q122" s="2" t="s">
        <v>35</v>
      </c>
      <c r="R122" s="2" t="s">
        <v>700</v>
      </c>
      <c r="S122" s="17" t="s">
        <v>717</v>
      </c>
      <c r="T122" s="2">
        <v>1949</v>
      </c>
      <c r="U122" s="2" t="s">
        <v>581</v>
      </c>
      <c r="V122" s="2" t="s">
        <v>699</v>
      </c>
      <c r="W122" s="2" t="s">
        <v>287</v>
      </c>
      <c r="X122" s="2" t="s">
        <v>675</v>
      </c>
      <c r="Y122" s="2" t="s">
        <v>674</v>
      </c>
      <c r="Z122" s="2" t="s">
        <v>172</v>
      </c>
      <c r="AA122" s="2" t="s">
        <v>831</v>
      </c>
      <c r="AB122" s="2" t="s">
        <v>276</v>
      </c>
      <c r="AC122" s="2" t="s">
        <v>276</v>
      </c>
      <c r="AD122" s="2"/>
      <c r="AE122" s="2" t="s">
        <v>502</v>
      </c>
      <c r="AF122" s="2" t="s">
        <v>700</v>
      </c>
      <c r="AG122" s="2" t="s">
        <v>35</v>
      </c>
      <c r="AH122" s="2" t="s">
        <v>35</v>
      </c>
      <c r="AI122" s="2" t="s">
        <v>35</v>
      </c>
      <c r="AJ122" s="2" t="s">
        <v>498</v>
      </c>
      <c r="AK122" s="2" t="s">
        <v>39</v>
      </c>
      <c r="AL122" s="2" t="s">
        <v>64</v>
      </c>
      <c r="AM122" s="2" t="s">
        <v>193</v>
      </c>
      <c r="AN122" s="2" t="s">
        <v>677</v>
      </c>
      <c r="AO122" s="2" t="s">
        <v>180</v>
      </c>
      <c r="AP122" s="2" t="s">
        <v>682</v>
      </c>
      <c r="AQ122" s="2" t="s">
        <v>682</v>
      </c>
      <c r="AR122" s="2" t="s">
        <v>42</v>
      </c>
      <c r="AS122" s="2" t="s">
        <v>42</v>
      </c>
      <c r="AT122" s="2" t="s">
        <v>491</v>
      </c>
      <c r="AU122" s="2" t="s">
        <v>700</v>
      </c>
      <c r="AV122" s="2" t="s">
        <v>491</v>
      </c>
      <c r="AW122" s="2" t="s">
        <v>35</v>
      </c>
      <c r="AX122" s="2">
        <v>936396.56</v>
      </c>
      <c r="AY122" s="2" t="s">
        <v>482</v>
      </c>
      <c r="AZ122" s="2" t="e" cm="1">
        <f t="array" aca="1" ref="AZ122" ca="1">_xlfn.IFS(AX122&gt;$BE$5,"Q5",AX122&gt;$BE$4,"Q4",AX122&gt;$BE$3,"Q3",AX122&gt;$BE$2,"Q2",AX122&gt;200,"Q1")</f>
        <v>#NAME?</v>
      </c>
      <c r="BA122" s="2" t="s">
        <v>736</v>
      </c>
      <c r="BB122" s="2" t="e" cm="1">
        <f t="array" aca="1" ref="BB122" ca="1">_xlfn.IFS(AX122&gt;$BI$10,"Q10",AX122&gt;$BI$9,"Q9",AX122&gt;$BI$8,"Q8",AX122&gt;$BI$7,"Q7",AX122&gt;$BI$6,"Q6",AX122&gt;$BI$5,"Q5",AX122&gt;$BI$4,"Q4",AX122&gt;$BI$3,"Q3",AX122&gt;$BI$2,"Q2",AX122&gt;200,"Q1")</f>
        <v>#NAME?</v>
      </c>
      <c r="BC122" s="2" t="s">
        <v>775</v>
      </c>
    </row>
    <row r="123" spans="1:55" s="12" customFormat="1" x14ac:dyDescent="0.35">
      <c r="A123" s="2" t="s">
        <v>714</v>
      </c>
      <c r="B123" s="2" t="s">
        <v>637</v>
      </c>
      <c r="C123" s="2" t="s">
        <v>638</v>
      </c>
      <c r="D123" s="2" t="s">
        <v>485</v>
      </c>
      <c r="E123" s="2" t="s">
        <v>79</v>
      </c>
      <c r="F123" s="2" t="s">
        <v>61</v>
      </c>
      <c r="G123" s="2" t="s">
        <v>787</v>
      </c>
      <c r="H123" s="2">
        <v>9.6460000000000004E-2</v>
      </c>
      <c r="I123" s="2">
        <v>97529</v>
      </c>
      <c r="J123" s="2" t="s">
        <v>36</v>
      </c>
      <c r="K123" s="2" t="s">
        <v>35</v>
      </c>
      <c r="L123" s="2" t="s">
        <v>35</v>
      </c>
      <c r="M123" s="2" t="s">
        <v>700</v>
      </c>
      <c r="N123" s="2" t="s">
        <v>35</v>
      </c>
      <c r="O123" s="2" t="s">
        <v>35</v>
      </c>
      <c r="P123" s="2" t="s">
        <v>35</v>
      </c>
      <c r="Q123" s="2" t="s">
        <v>670</v>
      </c>
      <c r="R123" s="2" t="s">
        <v>670</v>
      </c>
      <c r="S123" s="17" t="s">
        <v>718</v>
      </c>
      <c r="T123" s="2">
        <v>1981</v>
      </c>
      <c r="U123" s="2" t="s">
        <v>275</v>
      </c>
      <c r="V123" s="2" t="s">
        <v>673</v>
      </c>
      <c r="W123" s="2" t="s">
        <v>275</v>
      </c>
      <c r="X123" s="2" t="s">
        <v>675</v>
      </c>
      <c r="Y123" s="2" t="s">
        <v>674</v>
      </c>
      <c r="Z123" s="2" t="s">
        <v>134</v>
      </c>
      <c r="AA123" s="2" t="s">
        <v>603</v>
      </c>
      <c r="AB123" s="2" t="s">
        <v>155</v>
      </c>
      <c r="AC123" s="2" t="s">
        <v>155</v>
      </c>
      <c r="AD123" s="2"/>
      <c r="AE123" s="2" t="s">
        <v>527</v>
      </c>
      <c r="AF123" s="2" t="s">
        <v>700</v>
      </c>
      <c r="AG123" s="2" t="s">
        <v>35</v>
      </c>
      <c r="AH123" s="2" t="s">
        <v>35</v>
      </c>
      <c r="AI123" s="2" t="s">
        <v>35</v>
      </c>
      <c r="AJ123" s="2" t="s">
        <v>55</v>
      </c>
      <c r="AK123" s="2" t="s">
        <v>55</v>
      </c>
      <c r="AL123" s="2" t="s">
        <v>64</v>
      </c>
      <c r="AM123" s="2" t="s">
        <v>595</v>
      </c>
      <c r="AN123" s="2" t="s">
        <v>677</v>
      </c>
      <c r="AO123" s="2" t="s">
        <v>168</v>
      </c>
      <c r="AP123" s="2" t="s">
        <v>679</v>
      </c>
      <c r="AQ123" s="2" t="s">
        <v>288</v>
      </c>
      <c r="AR123" s="2" t="s">
        <v>66</v>
      </c>
      <c r="AS123" s="2" t="s">
        <v>686</v>
      </c>
      <c r="AT123" s="2" t="s">
        <v>639</v>
      </c>
      <c r="AU123" s="2" t="s">
        <v>682</v>
      </c>
      <c r="AV123" s="2" t="s">
        <v>298</v>
      </c>
      <c r="AW123" s="2" t="s">
        <v>693</v>
      </c>
      <c r="AX123" s="2">
        <v>76574</v>
      </c>
      <c r="AY123" s="2" t="s">
        <v>482</v>
      </c>
      <c r="AZ123" s="2" t="e" cm="1">
        <f t="array" aca="1" ref="AZ123" ca="1">_xlfn.IFS(AX123&gt;$BE$5,"Q5",AX123&gt;$BE$4,"Q4",AX123&gt;$BE$3,"Q3",AX123&gt;$BE$2,"Q2",AX123&gt;200,"Q1")</f>
        <v>#NAME?</v>
      </c>
      <c r="BA123" s="2" t="s">
        <v>733</v>
      </c>
      <c r="BB123" s="2" t="e" cm="1">
        <f t="array" aca="1" ref="BB123" ca="1">_xlfn.IFS(AX123&gt;$BI$10,"Q10",AX123&gt;$BI$9,"Q9",AX123&gt;$BI$8,"Q8",AX123&gt;$BI$7,"Q7",AX123&gt;$BI$6,"Q6",AX123&gt;$BI$5,"Q5",AX123&gt;$BI$4,"Q4",AX123&gt;$BI$3,"Q3",AX123&gt;$BI$2,"Q2",AX123&gt;200,"Q1")</f>
        <v>#NAME?</v>
      </c>
      <c r="BC123" s="2" t="s">
        <v>735</v>
      </c>
    </row>
    <row r="124" spans="1:55" s="12" customFormat="1" x14ac:dyDescent="0.35">
      <c r="A124" s="2" t="s">
        <v>714</v>
      </c>
      <c r="B124" s="2" t="s">
        <v>640</v>
      </c>
      <c r="C124" s="2" t="s">
        <v>641</v>
      </c>
      <c r="D124" s="2" t="s">
        <v>284</v>
      </c>
      <c r="E124" s="2" t="s">
        <v>79</v>
      </c>
      <c r="F124" s="2" t="s">
        <v>34</v>
      </c>
      <c r="G124" s="2" t="s">
        <v>786</v>
      </c>
      <c r="H124" s="2">
        <v>0.37019999999999997</v>
      </c>
      <c r="I124" s="2">
        <v>23969</v>
      </c>
      <c r="J124" s="2" t="s">
        <v>36</v>
      </c>
      <c r="K124" s="2" t="s">
        <v>35</v>
      </c>
      <c r="L124" s="2" t="s">
        <v>35</v>
      </c>
      <c r="M124" s="2" t="s">
        <v>700</v>
      </c>
      <c r="N124" s="2" t="s">
        <v>35</v>
      </c>
      <c r="O124" s="2" t="s">
        <v>35</v>
      </c>
      <c r="P124" s="2" t="s">
        <v>35</v>
      </c>
      <c r="Q124" s="2" t="s">
        <v>35</v>
      </c>
      <c r="R124" s="2" t="s">
        <v>700</v>
      </c>
      <c r="S124" s="17" t="s">
        <v>707</v>
      </c>
      <c r="T124" s="2">
        <v>1960</v>
      </c>
      <c r="U124" s="2" t="s">
        <v>581</v>
      </c>
      <c r="V124" s="2" t="s">
        <v>699</v>
      </c>
      <c r="W124" s="2" t="s">
        <v>287</v>
      </c>
      <c r="X124" s="2" t="s">
        <v>675</v>
      </c>
      <c r="Y124" s="2" t="s">
        <v>674</v>
      </c>
      <c r="Z124" s="2" t="s">
        <v>104</v>
      </c>
      <c r="AA124" s="2" t="s">
        <v>642</v>
      </c>
      <c r="AB124" s="2" t="s">
        <v>357</v>
      </c>
      <c r="AC124" s="2" t="s">
        <v>357</v>
      </c>
      <c r="AD124" s="2"/>
      <c r="AE124" s="2" t="s">
        <v>643</v>
      </c>
      <c r="AF124" s="2" t="s">
        <v>766</v>
      </c>
      <c r="AG124" s="2" t="s">
        <v>35</v>
      </c>
      <c r="AH124" s="2" t="s">
        <v>644</v>
      </c>
      <c r="AI124" s="2" t="s">
        <v>403</v>
      </c>
      <c r="AJ124" s="2" t="s">
        <v>498</v>
      </c>
      <c r="AK124" s="2" t="s">
        <v>39</v>
      </c>
      <c r="AL124" s="2" t="s">
        <v>64</v>
      </c>
      <c r="AM124" s="2" t="s">
        <v>306</v>
      </c>
      <c r="AN124" s="2" t="s">
        <v>677</v>
      </c>
      <c r="AO124" s="2" t="s">
        <v>504</v>
      </c>
      <c r="AP124" s="2" t="s">
        <v>679</v>
      </c>
      <c r="AQ124" s="2" t="s">
        <v>379</v>
      </c>
      <c r="AR124" s="2" t="s">
        <v>119</v>
      </c>
      <c r="AS124" s="2" t="s">
        <v>290</v>
      </c>
      <c r="AT124" s="2" t="s">
        <v>491</v>
      </c>
      <c r="AU124" s="2" t="s">
        <v>700</v>
      </c>
      <c r="AV124" s="2" t="s">
        <v>491</v>
      </c>
      <c r="AW124" s="2" t="s">
        <v>35</v>
      </c>
      <c r="AX124" s="2">
        <v>84000</v>
      </c>
      <c r="AY124" s="2" t="s">
        <v>482</v>
      </c>
      <c r="AZ124" s="2" t="e" cm="1">
        <f t="array" aca="1" ref="AZ124" ca="1">_xlfn.IFS(AX124&gt;$BE$5,"Q5",AX124&gt;$BE$4,"Q4",AX124&gt;$BE$3,"Q3",AX124&gt;$BE$2,"Q2",AX124&gt;200,"Q1")</f>
        <v>#NAME?</v>
      </c>
      <c r="BA124" s="2" t="s">
        <v>733</v>
      </c>
      <c r="BB124" s="2" t="e" cm="1">
        <f t="array" aca="1" ref="BB124" ca="1">_xlfn.IFS(AX124&gt;$BI$10,"Q10",AX124&gt;$BI$9,"Q9",AX124&gt;$BI$8,"Q8",AX124&gt;$BI$7,"Q7",AX124&gt;$BI$6,"Q6",AX124&gt;$BI$5,"Q5",AX124&gt;$BI$4,"Q4",AX124&gt;$BI$3,"Q3",AX124&gt;$BI$2,"Q2",AX124&gt;200,"Q1")</f>
        <v>#NAME?</v>
      </c>
      <c r="BC124" s="2" t="s">
        <v>735</v>
      </c>
    </row>
    <row r="125" spans="1:55" s="12" customFormat="1" x14ac:dyDescent="0.35">
      <c r="A125" s="2" t="s">
        <v>714</v>
      </c>
      <c r="B125" s="2" t="s">
        <v>645</v>
      </c>
      <c r="C125" s="2" t="s">
        <v>646</v>
      </c>
      <c r="D125" s="2" t="s">
        <v>284</v>
      </c>
      <c r="E125" s="2" t="s">
        <v>79</v>
      </c>
      <c r="F125" s="2" t="s">
        <v>115</v>
      </c>
      <c r="G125" s="2" t="s">
        <v>789</v>
      </c>
      <c r="H125" s="2">
        <v>0.24873000000000001</v>
      </c>
      <c r="I125" s="2">
        <v>78615</v>
      </c>
      <c r="J125" s="2" t="s">
        <v>36</v>
      </c>
      <c r="K125" s="2" t="s">
        <v>35</v>
      </c>
      <c r="L125" s="2" t="s">
        <v>35</v>
      </c>
      <c r="M125" s="2" t="s">
        <v>700</v>
      </c>
      <c r="N125" s="2" t="s">
        <v>35</v>
      </c>
      <c r="O125" s="2" t="s">
        <v>35</v>
      </c>
      <c r="P125" s="2" t="s">
        <v>670</v>
      </c>
      <c r="Q125" s="2" t="s">
        <v>670</v>
      </c>
      <c r="R125" s="2" t="s">
        <v>670</v>
      </c>
      <c r="S125" s="17" t="s">
        <v>706</v>
      </c>
      <c r="T125" s="2">
        <v>1966</v>
      </c>
      <c r="U125" s="2" t="s">
        <v>599</v>
      </c>
      <c r="V125" s="2" t="s">
        <v>673</v>
      </c>
      <c r="W125" s="2" t="s">
        <v>647</v>
      </c>
      <c r="X125" s="2" t="s">
        <v>675</v>
      </c>
      <c r="Y125" s="2" t="s">
        <v>674</v>
      </c>
      <c r="Z125" s="2" t="s">
        <v>134</v>
      </c>
      <c r="AA125" s="2" t="s">
        <v>486</v>
      </c>
      <c r="AB125" s="2" t="s">
        <v>695</v>
      </c>
      <c r="AC125" s="2" t="s">
        <v>695</v>
      </c>
      <c r="AD125" s="2"/>
      <c r="AE125" s="2" t="s">
        <v>648</v>
      </c>
      <c r="AF125" s="2" t="s">
        <v>765</v>
      </c>
      <c r="AG125" s="2" t="s">
        <v>35</v>
      </c>
      <c r="AH125" s="2" t="s">
        <v>35</v>
      </c>
      <c r="AI125" s="2" t="s">
        <v>35</v>
      </c>
      <c r="AJ125" s="2" t="s">
        <v>498</v>
      </c>
      <c r="AK125" s="2" t="s">
        <v>39</v>
      </c>
      <c r="AL125" s="2" t="s">
        <v>64</v>
      </c>
      <c r="AM125" s="2" t="s">
        <v>599</v>
      </c>
      <c r="AN125" s="2" t="s">
        <v>677</v>
      </c>
      <c r="AO125" s="2" t="s">
        <v>41</v>
      </c>
      <c r="AP125" s="2" t="s">
        <v>679</v>
      </c>
      <c r="AQ125" s="2" t="s">
        <v>313</v>
      </c>
      <c r="AR125" s="2" t="s">
        <v>42</v>
      </c>
      <c r="AS125" s="2" t="s">
        <v>42</v>
      </c>
      <c r="AT125" s="2" t="s">
        <v>491</v>
      </c>
      <c r="AU125" s="2" t="s">
        <v>700</v>
      </c>
      <c r="AV125" s="2" t="s">
        <v>491</v>
      </c>
      <c r="AW125" s="2" t="s">
        <v>35</v>
      </c>
      <c r="AX125" s="2">
        <v>331296</v>
      </c>
      <c r="AY125" s="2" t="s">
        <v>145</v>
      </c>
      <c r="AZ125" s="2" t="e" cm="1">
        <f t="array" aca="1" ref="AZ125" ca="1">_xlfn.IFS(AX125&gt;$BE$5,"Q5",AX125&gt;$BE$4,"Q4",AX125&gt;$BE$3,"Q3",AX125&gt;$BE$2,"Q2",AX125&gt;200,"Q1")</f>
        <v>#NAME?</v>
      </c>
      <c r="BA125" s="2" t="s">
        <v>736</v>
      </c>
      <c r="BB125" s="2" t="e" cm="1">
        <f t="array" aca="1" ref="BB125" ca="1">_xlfn.IFS(AX125&gt;$BI$10,"Q10",AX125&gt;$BI$9,"Q9",AX125&gt;$BI$8,"Q8",AX125&gt;$BI$7,"Q7",AX125&gt;$BI$6,"Q6",AX125&gt;$BI$5,"Q5",AX125&gt;$BI$4,"Q4",AX125&gt;$BI$3,"Q3",AX125&gt;$BI$2,"Q2",AX125&gt;200,"Q1")</f>
        <v>#NAME?</v>
      </c>
      <c r="BC125" s="2" t="s">
        <v>774</v>
      </c>
    </row>
    <row r="126" spans="1:55" s="12" customFormat="1" x14ac:dyDescent="0.35">
      <c r="A126" s="2" t="s">
        <v>714</v>
      </c>
      <c r="B126" s="2" t="s">
        <v>649</v>
      </c>
      <c r="C126" s="2" t="s">
        <v>650</v>
      </c>
      <c r="D126" s="2" t="s">
        <v>485</v>
      </c>
      <c r="E126" s="2" t="s">
        <v>79</v>
      </c>
      <c r="F126" s="2" t="s">
        <v>61</v>
      </c>
      <c r="G126" s="2" t="s">
        <v>787</v>
      </c>
      <c r="H126" s="2">
        <v>9.6460000000000004E-2</v>
      </c>
      <c r="I126" s="2">
        <v>27906</v>
      </c>
      <c r="J126" s="2" t="s">
        <v>36</v>
      </c>
      <c r="K126" s="2" t="s">
        <v>35</v>
      </c>
      <c r="L126" s="2" t="s">
        <v>35</v>
      </c>
      <c r="M126" s="2" t="s">
        <v>700</v>
      </c>
      <c r="N126" s="2" t="s">
        <v>35</v>
      </c>
      <c r="O126" s="2" t="s">
        <v>35</v>
      </c>
      <c r="P126" s="2" t="s">
        <v>35</v>
      </c>
      <c r="Q126" s="2" t="s">
        <v>671</v>
      </c>
      <c r="R126" s="2" t="s">
        <v>671</v>
      </c>
      <c r="S126" s="17" t="s">
        <v>718</v>
      </c>
      <c r="T126" s="2">
        <v>1988</v>
      </c>
      <c r="U126" s="2" t="s">
        <v>651</v>
      </c>
      <c r="V126" s="2" t="s">
        <v>699</v>
      </c>
      <c r="W126" s="2" t="s">
        <v>652</v>
      </c>
      <c r="X126" s="2" t="s">
        <v>675</v>
      </c>
      <c r="Y126" s="2" t="s">
        <v>674</v>
      </c>
      <c r="Z126" s="2" t="s">
        <v>134</v>
      </c>
      <c r="AA126" s="2" t="s">
        <v>603</v>
      </c>
      <c r="AB126" s="2" t="s">
        <v>155</v>
      </c>
      <c r="AC126" s="2" t="s">
        <v>155</v>
      </c>
      <c r="AD126" s="2"/>
      <c r="AE126" s="2" t="s">
        <v>491</v>
      </c>
      <c r="AF126" s="2" t="s">
        <v>700</v>
      </c>
      <c r="AG126" s="2" t="s">
        <v>35</v>
      </c>
      <c r="AH126" s="2" t="s">
        <v>35</v>
      </c>
      <c r="AI126" s="2" t="s">
        <v>35</v>
      </c>
      <c r="AJ126" s="2" t="s">
        <v>55</v>
      </c>
      <c r="AK126" s="2" t="s">
        <v>55</v>
      </c>
      <c r="AL126" s="2" t="s">
        <v>40</v>
      </c>
      <c r="AM126" s="2" t="s">
        <v>652</v>
      </c>
      <c r="AN126" s="2" t="s">
        <v>677</v>
      </c>
      <c r="AO126" s="2" t="s">
        <v>180</v>
      </c>
      <c r="AP126" s="2" t="s">
        <v>683</v>
      </c>
      <c r="AQ126" s="2" t="s">
        <v>347</v>
      </c>
      <c r="AR126" s="2" t="s">
        <v>66</v>
      </c>
      <c r="AS126" s="2" t="s">
        <v>686</v>
      </c>
      <c r="AT126" s="2" t="s">
        <v>180</v>
      </c>
      <c r="AU126" s="2" t="s">
        <v>347</v>
      </c>
      <c r="AV126" s="2" t="s">
        <v>488</v>
      </c>
      <c r="AW126" s="2" t="s">
        <v>35</v>
      </c>
      <c r="AX126" s="2">
        <v>24000</v>
      </c>
      <c r="AY126" s="2" t="s">
        <v>482</v>
      </c>
      <c r="AZ126" s="2" t="e" cm="1">
        <f t="array" aca="1" ref="AZ126" ca="1">_xlfn.IFS(AX126&gt;$BE$5,"Q5",AX126&gt;$BE$4,"Q4",AX126&gt;$BE$3,"Q3",AX126&gt;$BE$2,"Q2",AX126&gt;200,"Q1")</f>
        <v>#NAME?</v>
      </c>
      <c r="BA126" s="2" t="s">
        <v>732</v>
      </c>
      <c r="BB126" s="2" t="e" cm="1">
        <f t="array" aca="1" ref="BB126" ca="1">_xlfn.IFS(AX126&gt;$BI$10,"Q10",AX126&gt;$BI$9,"Q9",AX126&gt;$BI$8,"Q8",AX126&gt;$BI$7,"Q7",AX126&gt;$BI$6,"Q6",AX126&gt;$BI$5,"Q5",AX126&gt;$BI$4,"Q4",AX126&gt;$BI$3,"Q3",AX126&gt;$BI$2,"Q2",AX126&gt;200,"Q1")</f>
        <v>#NAME?</v>
      </c>
      <c r="BC126" s="2" t="s">
        <v>732</v>
      </c>
    </row>
    <row r="127" spans="1:55" s="12" customFormat="1" x14ac:dyDescent="0.35">
      <c r="A127" s="2" t="s">
        <v>714</v>
      </c>
      <c r="B127" s="2" t="s">
        <v>653</v>
      </c>
      <c r="C127" s="2" t="s">
        <v>654</v>
      </c>
      <c r="D127" s="2" t="s">
        <v>485</v>
      </c>
      <c r="E127" s="2" t="s">
        <v>79</v>
      </c>
      <c r="F127" s="2" t="s">
        <v>476</v>
      </c>
      <c r="G127" s="2" t="s">
        <v>791</v>
      </c>
      <c r="H127" s="2">
        <v>8.8059999999999999E-2</v>
      </c>
      <c r="I127" s="2">
        <v>40882</v>
      </c>
      <c r="J127" s="2" t="s">
        <v>35</v>
      </c>
      <c r="K127" s="2" t="s">
        <v>35</v>
      </c>
      <c r="L127" s="2" t="s">
        <v>670</v>
      </c>
      <c r="M127" s="2" t="s">
        <v>670</v>
      </c>
      <c r="N127" s="2" t="s">
        <v>35</v>
      </c>
      <c r="O127" s="2" t="s">
        <v>35</v>
      </c>
      <c r="P127" s="2" t="s">
        <v>35</v>
      </c>
      <c r="Q127" s="2" t="s">
        <v>35</v>
      </c>
      <c r="R127" s="2" t="s">
        <v>700</v>
      </c>
      <c r="S127" s="17" t="s">
        <v>703</v>
      </c>
      <c r="T127" s="2">
        <v>1978</v>
      </c>
      <c r="U127" s="2" t="s">
        <v>275</v>
      </c>
      <c r="V127" s="2" t="s">
        <v>673</v>
      </c>
      <c r="W127" s="2" t="s">
        <v>275</v>
      </c>
      <c r="X127" s="2" t="s">
        <v>675</v>
      </c>
      <c r="Y127" s="2" t="s">
        <v>674</v>
      </c>
      <c r="Z127" s="2" t="s">
        <v>35</v>
      </c>
      <c r="AA127" s="2" t="s">
        <v>86</v>
      </c>
      <c r="AB127" s="2" t="s">
        <v>35</v>
      </c>
      <c r="AC127" s="2" t="s">
        <v>35</v>
      </c>
      <c r="AD127" s="2"/>
      <c r="AE127" s="2" t="s">
        <v>655</v>
      </c>
      <c r="AF127" s="2" t="s">
        <v>766</v>
      </c>
      <c r="AG127" s="2" t="s">
        <v>35</v>
      </c>
      <c r="AH127" s="2" t="s">
        <v>35</v>
      </c>
      <c r="AI127" s="2" t="s">
        <v>35</v>
      </c>
      <c r="AJ127" s="2" t="s">
        <v>55</v>
      </c>
      <c r="AK127" s="2" t="s">
        <v>55</v>
      </c>
      <c r="AL127" s="2" t="s">
        <v>64</v>
      </c>
      <c r="AM127" s="2" t="s">
        <v>595</v>
      </c>
      <c r="AN127" s="2" t="s">
        <v>677</v>
      </c>
      <c r="AO127" s="2" t="s">
        <v>93</v>
      </c>
      <c r="AP127" s="2" t="s">
        <v>679</v>
      </c>
      <c r="AQ127" s="2" t="s">
        <v>325</v>
      </c>
      <c r="AR127" s="2" t="s">
        <v>42</v>
      </c>
      <c r="AS127" s="2" t="s">
        <v>42</v>
      </c>
      <c r="AT127" s="2" t="s">
        <v>41</v>
      </c>
      <c r="AU127" s="2" t="s">
        <v>679</v>
      </c>
      <c r="AV127" s="2" t="s">
        <v>488</v>
      </c>
      <c r="AW127" s="2" t="s">
        <v>35</v>
      </c>
      <c r="AX127" s="2">
        <v>398156</v>
      </c>
      <c r="AY127" s="2" t="s">
        <v>482</v>
      </c>
      <c r="AZ127" s="2" t="e" cm="1">
        <f t="array" aca="1" ref="AZ127" ca="1">_xlfn.IFS(AX127&gt;$BE$5,"Q5",AX127&gt;$BE$4,"Q4",AX127&gt;$BE$3,"Q3",AX127&gt;$BE$2,"Q2",AX127&gt;200,"Q1")</f>
        <v>#NAME?</v>
      </c>
      <c r="BA127" s="2" t="s">
        <v>736</v>
      </c>
      <c r="BB127" s="2" t="e" cm="1">
        <f t="array" aca="1" ref="BB127" ca="1">_xlfn.IFS(AX127&gt;$BI$10,"Q10",AX127&gt;$BI$9,"Q9",AX127&gt;$BI$8,"Q8",AX127&gt;$BI$7,"Q7",AX127&gt;$BI$6,"Q6",AX127&gt;$BI$5,"Q5",AX127&gt;$BI$4,"Q4",AX127&gt;$BI$3,"Q3",AX127&gt;$BI$2,"Q2",AX127&gt;200,"Q1")</f>
        <v>#NAME?</v>
      </c>
      <c r="BC127" s="2" t="s">
        <v>774</v>
      </c>
    </row>
    <row r="128" spans="1:55" s="12" customFormat="1" x14ac:dyDescent="0.35">
      <c r="A128" s="2" t="s">
        <v>714</v>
      </c>
      <c r="B128" s="2" t="s">
        <v>656</v>
      </c>
      <c r="C128" s="2" t="s">
        <v>657</v>
      </c>
      <c r="D128" s="2" t="s">
        <v>284</v>
      </c>
      <c r="E128" s="2" t="s">
        <v>79</v>
      </c>
      <c r="F128" s="2" t="s">
        <v>129</v>
      </c>
      <c r="G128" s="2" t="s">
        <v>790</v>
      </c>
      <c r="H128" s="2">
        <v>7.6840000000000006E-2</v>
      </c>
      <c r="I128" s="2">
        <v>52764</v>
      </c>
      <c r="J128" s="2" t="s">
        <v>36</v>
      </c>
      <c r="K128" s="2" t="s">
        <v>35</v>
      </c>
      <c r="L128" s="2" t="s">
        <v>670</v>
      </c>
      <c r="M128" s="2" t="s">
        <v>670</v>
      </c>
      <c r="N128" s="2" t="s">
        <v>35</v>
      </c>
      <c r="O128" s="2" t="s">
        <v>35</v>
      </c>
      <c r="P128" s="2" t="s">
        <v>35</v>
      </c>
      <c r="Q128" s="2" t="s">
        <v>35</v>
      </c>
      <c r="R128" s="2" t="s">
        <v>700</v>
      </c>
      <c r="S128" s="17" t="s">
        <v>704</v>
      </c>
      <c r="T128" s="2">
        <v>1959</v>
      </c>
      <c r="U128" s="2" t="s">
        <v>103</v>
      </c>
      <c r="V128" s="2" t="s">
        <v>698</v>
      </c>
      <c r="W128" s="2" t="s">
        <v>287</v>
      </c>
      <c r="X128" s="2" t="s">
        <v>676</v>
      </c>
      <c r="Y128" s="2" t="s">
        <v>674</v>
      </c>
      <c r="Z128" s="2" t="s">
        <v>134</v>
      </c>
      <c r="AA128" s="2" t="s">
        <v>486</v>
      </c>
      <c r="AB128" s="2" t="s">
        <v>695</v>
      </c>
      <c r="AC128" s="2" t="s">
        <v>695</v>
      </c>
      <c r="AD128" s="2"/>
      <c r="AE128" s="2" t="s">
        <v>502</v>
      </c>
      <c r="AF128" s="2" t="s">
        <v>700</v>
      </c>
      <c r="AG128" s="2" t="s">
        <v>145</v>
      </c>
      <c r="AH128" s="2" t="s">
        <v>35</v>
      </c>
      <c r="AI128" s="2" t="s">
        <v>35</v>
      </c>
      <c r="AJ128" s="2" t="s">
        <v>55</v>
      </c>
      <c r="AK128" s="2" t="s">
        <v>55</v>
      </c>
      <c r="AL128" s="2" t="s">
        <v>40</v>
      </c>
      <c r="AM128" s="2" t="s">
        <v>103</v>
      </c>
      <c r="AN128" s="2" t="s">
        <v>677</v>
      </c>
      <c r="AO128" s="2" t="s">
        <v>118</v>
      </c>
      <c r="AP128" s="2" t="s">
        <v>681</v>
      </c>
      <c r="AQ128" s="2" t="s">
        <v>681</v>
      </c>
      <c r="AR128" s="2" t="s">
        <v>42</v>
      </c>
      <c r="AS128" s="2" t="s">
        <v>42</v>
      </c>
      <c r="AT128" s="2" t="s">
        <v>658</v>
      </c>
      <c r="AU128" s="2" t="s">
        <v>682</v>
      </c>
      <c r="AV128" s="2" t="s">
        <v>141</v>
      </c>
      <c r="AW128" s="2" t="s">
        <v>694</v>
      </c>
      <c r="AX128" s="2">
        <v>339800</v>
      </c>
      <c r="AY128" s="2" t="s">
        <v>482</v>
      </c>
      <c r="AZ128" s="2" t="e" cm="1">
        <f t="array" aca="1" ref="AZ128" ca="1">_xlfn.IFS(AX128&gt;$BE$5,"Q5",AX128&gt;$BE$4,"Q4",AX128&gt;$BE$3,"Q3",AX128&gt;$BE$2,"Q2",AX128&gt;200,"Q1")</f>
        <v>#NAME?</v>
      </c>
      <c r="BA128" s="2" t="s">
        <v>736</v>
      </c>
      <c r="BB128" s="2" t="e" cm="1">
        <f t="array" aca="1" ref="BB128" ca="1">_xlfn.IFS(AX128&gt;$BI$10,"Q10",AX128&gt;$BI$9,"Q9",AX128&gt;$BI$8,"Q8",AX128&gt;$BI$7,"Q7",AX128&gt;$BI$6,"Q6",AX128&gt;$BI$5,"Q5",AX128&gt;$BI$4,"Q4",AX128&gt;$BI$3,"Q3",AX128&gt;$BI$2,"Q2",AX128&gt;200,"Q1")</f>
        <v>#NAME?</v>
      </c>
      <c r="BC128" s="2" t="s">
        <v>774</v>
      </c>
    </row>
    <row r="129" spans="1:55" s="12" customFormat="1" x14ac:dyDescent="0.35">
      <c r="A129" s="2" t="s">
        <v>714</v>
      </c>
      <c r="B129" s="2" t="s">
        <v>659</v>
      </c>
      <c r="C129" s="2" t="s">
        <v>660</v>
      </c>
      <c r="D129" s="2" t="s">
        <v>485</v>
      </c>
      <c r="E129" s="2" t="s">
        <v>79</v>
      </c>
      <c r="F129" s="2" t="s">
        <v>34</v>
      </c>
      <c r="G129" s="2" t="s">
        <v>786</v>
      </c>
      <c r="H129" s="2">
        <v>0.37019999999999997</v>
      </c>
      <c r="I129" s="2">
        <v>23865</v>
      </c>
      <c r="J129" s="2" t="s">
        <v>35</v>
      </c>
      <c r="K129" s="2" t="s">
        <v>35</v>
      </c>
      <c r="L129" s="2" t="s">
        <v>35</v>
      </c>
      <c r="M129" s="2" t="s">
        <v>700</v>
      </c>
      <c r="N129" s="2" t="s">
        <v>35</v>
      </c>
      <c r="O129" s="2" t="s">
        <v>35</v>
      </c>
      <c r="P129" s="2" t="s">
        <v>35</v>
      </c>
      <c r="Q129" s="2" t="s">
        <v>35</v>
      </c>
      <c r="R129" s="2" t="s">
        <v>700</v>
      </c>
      <c r="S129" s="17" t="s">
        <v>703</v>
      </c>
      <c r="T129" s="2">
        <v>1977</v>
      </c>
      <c r="U129" s="2" t="s">
        <v>599</v>
      </c>
      <c r="V129" s="2" t="s">
        <v>673</v>
      </c>
      <c r="W129" s="2" t="s">
        <v>287</v>
      </c>
      <c r="X129" s="2" t="s">
        <v>675</v>
      </c>
      <c r="Y129" s="2" t="s">
        <v>674</v>
      </c>
      <c r="Z129" s="2" t="s">
        <v>37</v>
      </c>
      <c r="AA129" s="2" t="s">
        <v>486</v>
      </c>
      <c r="AB129" s="2" t="s">
        <v>695</v>
      </c>
      <c r="AC129" s="2" t="s">
        <v>695</v>
      </c>
      <c r="AD129" s="2"/>
      <c r="AE129" s="2" t="s">
        <v>661</v>
      </c>
      <c r="AF129" s="2" t="s">
        <v>766</v>
      </c>
      <c r="AG129" s="2" t="s">
        <v>35</v>
      </c>
      <c r="AH129" s="2" t="s">
        <v>35</v>
      </c>
      <c r="AI129" s="2" t="s">
        <v>35</v>
      </c>
      <c r="AJ129" s="2" t="s">
        <v>498</v>
      </c>
      <c r="AK129" s="2" t="s">
        <v>39</v>
      </c>
      <c r="AL129" s="2" t="s">
        <v>40</v>
      </c>
      <c r="AM129" s="2" t="s">
        <v>584</v>
      </c>
      <c r="AN129" s="2" t="s">
        <v>677</v>
      </c>
      <c r="AO129" s="2" t="s">
        <v>180</v>
      </c>
      <c r="AP129" s="2" t="s">
        <v>683</v>
      </c>
      <c r="AQ129" s="2" t="s">
        <v>347</v>
      </c>
      <c r="AR129" s="2" t="s">
        <v>42</v>
      </c>
      <c r="AS129" s="2" t="s">
        <v>42</v>
      </c>
      <c r="AT129" s="2" t="s">
        <v>491</v>
      </c>
      <c r="AU129" s="2" t="s">
        <v>700</v>
      </c>
      <c r="AV129" s="2" t="s">
        <v>491</v>
      </c>
      <c r="AW129" s="2" t="s">
        <v>35</v>
      </c>
      <c r="AX129" s="2">
        <v>666158</v>
      </c>
      <c r="AY129" s="2" t="s">
        <v>482</v>
      </c>
      <c r="AZ129" s="2" t="e" cm="1">
        <f t="array" aca="1" ref="AZ129" ca="1">_xlfn.IFS(AX129&gt;$BE$5,"Q5",AX129&gt;$BE$4,"Q4",AX129&gt;$BE$3,"Q3",AX129&gt;$BE$2,"Q2",AX129&gt;200,"Q1")</f>
        <v>#NAME?</v>
      </c>
      <c r="BA129" s="2" t="s">
        <v>736</v>
      </c>
      <c r="BB129" s="2" t="e" cm="1">
        <f t="array" aca="1" ref="BB129" ca="1">_xlfn.IFS(AX129&gt;$BI$10,"Q10",AX129&gt;$BI$9,"Q9",AX129&gt;$BI$8,"Q8",AX129&gt;$BI$7,"Q7",AX129&gt;$BI$6,"Q6",AX129&gt;$BI$5,"Q5",AX129&gt;$BI$4,"Q4",AX129&gt;$BI$3,"Q3",AX129&gt;$BI$2,"Q2",AX129&gt;200,"Q1")</f>
        <v>#NAME?</v>
      </c>
      <c r="BC129" s="2" t="s">
        <v>775</v>
      </c>
    </row>
    <row r="130" spans="1:55" s="12" customFormat="1" x14ac:dyDescent="0.35">
      <c r="A130" s="2" t="s">
        <v>714</v>
      </c>
      <c r="B130" s="2" t="s">
        <v>662</v>
      </c>
      <c r="C130" s="2" t="s">
        <v>663</v>
      </c>
      <c r="D130" s="2" t="s">
        <v>284</v>
      </c>
      <c r="E130" s="2" t="s">
        <v>79</v>
      </c>
      <c r="F130" s="2" t="s">
        <v>115</v>
      </c>
      <c r="G130" s="2" t="s">
        <v>789</v>
      </c>
      <c r="H130" s="2">
        <v>0.24873000000000001</v>
      </c>
      <c r="I130" s="2">
        <v>36661</v>
      </c>
      <c r="J130" s="2" t="s">
        <v>36</v>
      </c>
      <c r="K130" s="2" t="s">
        <v>35</v>
      </c>
      <c r="L130" s="2" t="s">
        <v>670</v>
      </c>
      <c r="M130" s="2" t="s">
        <v>670</v>
      </c>
      <c r="N130" s="2" t="s">
        <v>35</v>
      </c>
      <c r="O130" s="2" t="s">
        <v>35</v>
      </c>
      <c r="P130" s="2" t="s">
        <v>35</v>
      </c>
      <c r="Q130" s="2" t="s">
        <v>35</v>
      </c>
      <c r="R130" s="2" t="s">
        <v>700</v>
      </c>
      <c r="S130" s="17" t="s">
        <v>717</v>
      </c>
      <c r="T130" s="2">
        <v>1949</v>
      </c>
      <c r="U130" s="2" t="s">
        <v>378</v>
      </c>
      <c r="V130" s="2" t="s">
        <v>719</v>
      </c>
      <c r="W130" s="2" t="s">
        <v>275</v>
      </c>
      <c r="X130" s="2" t="s">
        <v>676</v>
      </c>
      <c r="Y130" s="2" t="s">
        <v>674</v>
      </c>
      <c r="Z130" s="2" t="s">
        <v>104</v>
      </c>
      <c r="AA130" s="2" t="s">
        <v>478</v>
      </c>
      <c r="AB130" s="2" t="s">
        <v>417</v>
      </c>
      <c r="AC130" s="2" t="s">
        <v>417</v>
      </c>
      <c r="AD130" s="2"/>
      <c r="AE130" s="2" t="s">
        <v>502</v>
      </c>
      <c r="AF130" s="2" t="s">
        <v>700</v>
      </c>
      <c r="AG130" s="2" t="s">
        <v>145</v>
      </c>
      <c r="AH130" s="2" t="s">
        <v>35</v>
      </c>
      <c r="AI130" s="2" t="s">
        <v>35</v>
      </c>
      <c r="AJ130" s="2" t="s">
        <v>498</v>
      </c>
      <c r="AK130" s="2" t="s">
        <v>39</v>
      </c>
      <c r="AL130" s="2" t="s">
        <v>64</v>
      </c>
      <c r="AM130" s="2" t="s">
        <v>275</v>
      </c>
      <c r="AN130" s="2" t="s">
        <v>678</v>
      </c>
      <c r="AO130" s="2" t="s">
        <v>168</v>
      </c>
      <c r="AP130" s="2" t="s">
        <v>679</v>
      </c>
      <c r="AQ130" s="2" t="s">
        <v>288</v>
      </c>
      <c r="AR130" s="2" t="s">
        <v>42</v>
      </c>
      <c r="AS130" s="2" t="s">
        <v>42</v>
      </c>
      <c r="AT130" s="2" t="s">
        <v>491</v>
      </c>
      <c r="AU130" s="2" t="s">
        <v>700</v>
      </c>
      <c r="AV130" s="2" t="s">
        <v>491</v>
      </c>
      <c r="AW130" s="2" t="s">
        <v>35</v>
      </c>
      <c r="AX130" s="2">
        <v>349000</v>
      </c>
      <c r="AY130" s="2" t="s">
        <v>482</v>
      </c>
      <c r="AZ130" s="2" t="e" cm="1">
        <f t="array" aca="1" ref="AZ130" ca="1">_xlfn.IFS(AX130&gt;$BE$5,"Q5",AX130&gt;$BE$4,"Q4",AX130&gt;$BE$3,"Q3",AX130&gt;$BE$2,"Q2",AX130&gt;200,"Q1")</f>
        <v>#NAME?</v>
      </c>
      <c r="BA130" s="2" t="s">
        <v>736</v>
      </c>
      <c r="BB130" s="2" t="e" cm="1">
        <f t="array" aca="1" ref="BB130" ca="1">_xlfn.IFS(AX130&gt;$BI$10,"Q10",AX130&gt;$BI$9,"Q9",AX130&gt;$BI$8,"Q8",AX130&gt;$BI$7,"Q7",AX130&gt;$BI$6,"Q6",AX130&gt;$BI$5,"Q5",AX130&gt;$BI$4,"Q4",AX130&gt;$BI$3,"Q3",AX130&gt;$BI$2,"Q2",AX130&gt;200,"Q1")</f>
        <v>#NAME?</v>
      </c>
      <c r="BC130" s="2" t="s">
        <v>774</v>
      </c>
    </row>
    <row r="131" spans="1:55" s="12" customFormat="1" x14ac:dyDescent="0.35">
      <c r="A131" s="2" t="s">
        <v>714</v>
      </c>
      <c r="B131" s="2" t="s">
        <v>664</v>
      </c>
      <c r="C131" s="2" t="s">
        <v>665</v>
      </c>
      <c r="D131" s="2" t="s">
        <v>284</v>
      </c>
      <c r="E131" s="2" t="s">
        <v>79</v>
      </c>
      <c r="F131" s="2" t="s">
        <v>34</v>
      </c>
      <c r="G131" s="2" t="s">
        <v>786</v>
      </c>
      <c r="H131" s="2">
        <v>0.37019999999999997</v>
      </c>
      <c r="I131" s="2">
        <v>56181</v>
      </c>
      <c r="J131" s="2" t="s">
        <v>35</v>
      </c>
      <c r="K131" s="2" t="s">
        <v>35</v>
      </c>
      <c r="L131" s="2" t="s">
        <v>35</v>
      </c>
      <c r="M131" s="2" t="s">
        <v>700</v>
      </c>
      <c r="N131" s="2" t="s">
        <v>35</v>
      </c>
      <c r="O131" s="2" t="s">
        <v>35</v>
      </c>
      <c r="P131" s="2" t="s">
        <v>35</v>
      </c>
      <c r="Q131" s="2" t="s">
        <v>670</v>
      </c>
      <c r="R131" s="2" t="s">
        <v>670</v>
      </c>
      <c r="S131" s="17" t="s">
        <v>705</v>
      </c>
      <c r="T131" s="2">
        <v>1953</v>
      </c>
      <c r="U131" s="2" t="s">
        <v>581</v>
      </c>
      <c r="V131" s="2" t="s">
        <v>699</v>
      </c>
      <c r="W131" s="2" t="s">
        <v>584</v>
      </c>
      <c r="X131" s="2" t="s">
        <v>675</v>
      </c>
      <c r="Y131" s="2" t="s">
        <v>674</v>
      </c>
      <c r="Z131" s="2" t="s">
        <v>134</v>
      </c>
      <c r="AA131" s="2" t="s">
        <v>430</v>
      </c>
      <c r="AB131" s="2" t="s">
        <v>430</v>
      </c>
      <c r="AC131" s="2" t="s">
        <v>797</v>
      </c>
      <c r="AD131" s="2"/>
      <c r="AE131" s="2" t="s">
        <v>666</v>
      </c>
      <c r="AF131" s="2" t="s">
        <v>407</v>
      </c>
      <c r="AG131" s="2" t="s">
        <v>35</v>
      </c>
      <c r="AH131" s="2" t="s">
        <v>35</v>
      </c>
      <c r="AI131" s="2" t="s">
        <v>35</v>
      </c>
      <c r="AJ131" s="2" t="s">
        <v>498</v>
      </c>
      <c r="AK131" s="2" t="s">
        <v>39</v>
      </c>
      <c r="AL131" s="2" t="s">
        <v>40</v>
      </c>
      <c r="AM131" s="2" t="s">
        <v>193</v>
      </c>
      <c r="AN131" s="2" t="s">
        <v>677</v>
      </c>
      <c r="AO131" s="2" t="s">
        <v>667</v>
      </c>
      <c r="AP131" s="2" t="s">
        <v>680</v>
      </c>
      <c r="AQ131" s="2" t="s">
        <v>680</v>
      </c>
      <c r="AR131" s="2" t="s">
        <v>126</v>
      </c>
      <c r="AS131" s="2" t="s">
        <v>688</v>
      </c>
      <c r="AT131" s="2" t="s">
        <v>491</v>
      </c>
      <c r="AU131" s="2" t="s">
        <v>700</v>
      </c>
      <c r="AV131" s="2" t="s">
        <v>491</v>
      </c>
      <c r="AW131" s="2" t="s">
        <v>35</v>
      </c>
      <c r="AX131" s="2">
        <v>140480</v>
      </c>
      <c r="AY131" s="2" t="s">
        <v>482</v>
      </c>
      <c r="AZ131" s="2" t="e" cm="1">
        <f t="array" aca="1" ref="AZ131" ca="1">_xlfn.IFS(AX131&gt;$BE$5,"Q5",AX131&gt;$BE$4,"Q4",AX131&gt;$BE$3,"Q3",AX131&gt;$BE$2,"Q2",AX131&gt;200,"Q1")</f>
        <v>#NAME?</v>
      </c>
      <c r="BA131" s="2" t="s">
        <v>734</v>
      </c>
      <c r="BB131" s="2" t="e" cm="1">
        <f t="array" aca="1" ref="BB131" ca="1">_xlfn.IFS(AX131&gt;$BI$10,"Q10",AX131&gt;$BI$9,"Q9",AX131&gt;$BI$8,"Q8",AX131&gt;$BI$7,"Q7",AX131&gt;$BI$6,"Q6",AX131&gt;$BI$5,"Q5",AX131&gt;$BI$4,"Q4",AX131&gt;$BI$3,"Q3",AX131&gt;$BI$2,"Q2",AX131&gt;200,"Q1")</f>
        <v>#NAME?</v>
      </c>
      <c r="BC131" s="2" t="s">
        <v>771</v>
      </c>
    </row>
  </sheetData>
  <autoFilter ref="A1:BC13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8"/>
  <sheetViews>
    <sheetView topLeftCell="A235" workbookViewId="0">
      <selection activeCell="A787" sqref="A787"/>
    </sheetView>
  </sheetViews>
  <sheetFormatPr baseColWidth="10" defaultRowHeight="14.5" x14ac:dyDescent="0.35"/>
  <cols>
    <col min="1" max="1" width="30" customWidth="1"/>
  </cols>
  <sheetData>
    <row r="1" spans="1:3" ht="15" thickBot="1" x14ac:dyDescent="0.4">
      <c r="A1" s="3" t="s">
        <v>24</v>
      </c>
      <c r="B1" s="3"/>
      <c r="C1" s="3"/>
    </row>
    <row r="2" spans="1:3" ht="25.5" thickBot="1" x14ac:dyDescent="0.4">
      <c r="A2" s="4" t="s">
        <v>801</v>
      </c>
      <c r="B2" s="4" t="s">
        <v>802</v>
      </c>
      <c r="C2" s="4" t="s">
        <v>803</v>
      </c>
    </row>
    <row r="3" spans="1:3" x14ac:dyDescent="0.35">
      <c r="A3" s="5" t="s">
        <v>485</v>
      </c>
      <c r="B3" s="6">
        <v>36</v>
      </c>
      <c r="C3" s="7">
        <v>27.692307692307693</v>
      </c>
    </row>
    <row r="4" spans="1:3" x14ac:dyDescent="0.35">
      <c r="A4" s="5" t="s">
        <v>284</v>
      </c>
      <c r="B4" s="6">
        <v>94</v>
      </c>
      <c r="C4" s="7">
        <v>72.307692307692307</v>
      </c>
    </row>
    <row r="5" spans="1:3" x14ac:dyDescent="0.35">
      <c r="A5" s="5"/>
      <c r="B5" s="6"/>
      <c r="C5" s="7"/>
    </row>
    <row r="6" spans="1:3" ht="15" thickBot="1" x14ac:dyDescent="0.4">
      <c r="A6" s="5" t="s">
        <v>804</v>
      </c>
      <c r="B6" s="6">
        <v>130</v>
      </c>
      <c r="C6" s="7">
        <v>100</v>
      </c>
    </row>
    <row r="7" spans="1:3" x14ac:dyDescent="0.35">
      <c r="A7" s="8"/>
      <c r="B7" s="8"/>
      <c r="C7" s="8"/>
    </row>
    <row r="8" spans="1:3" ht="15" thickBot="1" x14ac:dyDescent="0.4">
      <c r="A8" s="3" t="s">
        <v>2</v>
      </c>
      <c r="B8" s="3"/>
      <c r="C8" s="3"/>
    </row>
    <row r="9" spans="1:3" ht="25.5" thickBot="1" x14ac:dyDescent="0.4">
      <c r="A9" s="4" t="s">
        <v>801</v>
      </c>
      <c r="B9" s="4" t="s">
        <v>802</v>
      </c>
      <c r="C9" s="4" t="s">
        <v>803</v>
      </c>
    </row>
    <row r="10" spans="1:3" x14ac:dyDescent="0.35">
      <c r="A10" s="5" t="s">
        <v>33</v>
      </c>
      <c r="B10" s="6">
        <v>2</v>
      </c>
      <c r="C10" s="7">
        <v>1.5384615384615385</v>
      </c>
    </row>
    <row r="11" spans="1:3" x14ac:dyDescent="0.35">
      <c r="A11" s="5" t="s">
        <v>52</v>
      </c>
      <c r="B11" s="6">
        <v>5</v>
      </c>
      <c r="C11" s="7">
        <v>3.8461538461538463</v>
      </c>
    </row>
    <row r="12" spans="1:3" x14ac:dyDescent="0.35">
      <c r="A12" s="5" t="s">
        <v>89</v>
      </c>
      <c r="B12" s="6">
        <v>2</v>
      </c>
      <c r="C12" s="7">
        <v>1.5384615384615385</v>
      </c>
    </row>
    <row r="13" spans="1:3" x14ac:dyDescent="0.35">
      <c r="A13" s="5" t="s">
        <v>102</v>
      </c>
      <c r="B13" s="6">
        <v>6</v>
      </c>
      <c r="C13" s="7">
        <v>4.6153846153846159</v>
      </c>
    </row>
    <row r="14" spans="1:3" x14ac:dyDescent="0.35">
      <c r="A14" s="5" t="s">
        <v>144</v>
      </c>
      <c r="B14" s="6">
        <v>3</v>
      </c>
      <c r="C14" s="7">
        <v>2.3076923076923079</v>
      </c>
    </row>
    <row r="15" spans="1:3" x14ac:dyDescent="0.35">
      <c r="A15" s="5" t="s">
        <v>160</v>
      </c>
      <c r="B15" s="6">
        <v>6</v>
      </c>
      <c r="C15" s="7">
        <v>4.6153846153846159</v>
      </c>
    </row>
    <row r="16" spans="1:3" x14ac:dyDescent="0.35">
      <c r="A16" s="5" t="s">
        <v>193</v>
      </c>
      <c r="B16" s="6">
        <v>4</v>
      </c>
      <c r="C16" s="7">
        <v>3.0769230769230771</v>
      </c>
    </row>
    <row r="17" spans="1:3" x14ac:dyDescent="0.35">
      <c r="A17" s="5" t="s">
        <v>210</v>
      </c>
      <c r="B17" s="6">
        <v>5</v>
      </c>
      <c r="C17" s="7">
        <v>3.8461538461538463</v>
      </c>
    </row>
    <row r="18" spans="1:3" x14ac:dyDescent="0.35">
      <c r="A18" s="5" t="s">
        <v>151</v>
      </c>
      <c r="B18" s="6">
        <v>2</v>
      </c>
      <c r="C18" s="7">
        <v>1.5384615384615385</v>
      </c>
    </row>
    <row r="19" spans="1:3" x14ac:dyDescent="0.35">
      <c r="A19" s="5" t="s">
        <v>242</v>
      </c>
      <c r="B19" s="6">
        <v>3</v>
      </c>
      <c r="C19" s="7">
        <v>2.3076923076923079</v>
      </c>
    </row>
    <row r="20" spans="1:3" x14ac:dyDescent="0.35">
      <c r="A20" s="5" t="s">
        <v>234</v>
      </c>
      <c r="B20" s="6">
        <v>4</v>
      </c>
      <c r="C20" s="7">
        <v>3.0769230769230771</v>
      </c>
    </row>
    <row r="21" spans="1:3" x14ac:dyDescent="0.35">
      <c r="A21" s="5" t="s">
        <v>268</v>
      </c>
      <c r="B21" s="6">
        <v>5</v>
      </c>
      <c r="C21" s="7">
        <v>3.8461538461538463</v>
      </c>
    </row>
    <row r="22" spans="1:3" x14ac:dyDescent="0.35">
      <c r="A22" s="5" t="s">
        <v>198</v>
      </c>
      <c r="B22" s="6">
        <v>7</v>
      </c>
      <c r="C22" s="7">
        <v>5.384615384615385</v>
      </c>
    </row>
    <row r="23" spans="1:3" x14ac:dyDescent="0.35">
      <c r="A23" s="5" t="s">
        <v>188</v>
      </c>
      <c r="B23" s="6">
        <v>5</v>
      </c>
      <c r="C23" s="7">
        <v>3.8461538461538463</v>
      </c>
    </row>
    <row r="24" spans="1:3" x14ac:dyDescent="0.35">
      <c r="A24" s="5" t="s">
        <v>79</v>
      </c>
      <c r="B24" s="6">
        <v>36</v>
      </c>
      <c r="C24" s="7">
        <v>27.692307692307693</v>
      </c>
    </row>
    <row r="25" spans="1:3" x14ac:dyDescent="0.35">
      <c r="A25" s="5" t="s">
        <v>560</v>
      </c>
      <c r="B25" s="6">
        <v>4</v>
      </c>
      <c r="C25" s="7">
        <v>3.0769230769230771</v>
      </c>
    </row>
    <row r="26" spans="1:3" x14ac:dyDescent="0.35">
      <c r="A26" s="5" t="s">
        <v>351</v>
      </c>
      <c r="B26" s="6">
        <v>4</v>
      </c>
      <c r="C26" s="7">
        <v>3.0769230769230771</v>
      </c>
    </row>
    <row r="27" spans="1:3" x14ac:dyDescent="0.35">
      <c r="A27" s="5" t="s">
        <v>369</v>
      </c>
      <c r="B27" s="6">
        <v>1</v>
      </c>
      <c r="C27" s="7">
        <v>0.76923076923076927</v>
      </c>
    </row>
    <row r="28" spans="1:3" x14ac:dyDescent="0.35">
      <c r="A28" s="5" t="s">
        <v>374</v>
      </c>
      <c r="B28" s="6">
        <v>2</v>
      </c>
      <c r="C28" s="7">
        <v>1.5384615384615385</v>
      </c>
    </row>
    <row r="29" spans="1:3" x14ac:dyDescent="0.35">
      <c r="A29" s="5" t="s">
        <v>382</v>
      </c>
      <c r="B29" s="6">
        <v>2</v>
      </c>
      <c r="C29" s="7">
        <v>1.5384615384615385</v>
      </c>
    </row>
    <row r="30" spans="1:3" x14ac:dyDescent="0.35">
      <c r="A30" s="5" t="s">
        <v>390</v>
      </c>
      <c r="B30" s="6">
        <v>7</v>
      </c>
      <c r="C30" s="7">
        <v>5.384615384615385</v>
      </c>
    </row>
    <row r="31" spans="1:3" x14ac:dyDescent="0.35">
      <c r="A31" s="5" t="s">
        <v>103</v>
      </c>
      <c r="B31" s="6">
        <v>5</v>
      </c>
      <c r="C31" s="7">
        <v>3.8461538461538463</v>
      </c>
    </row>
    <row r="32" spans="1:3" x14ac:dyDescent="0.35">
      <c r="A32" s="5" t="s">
        <v>437</v>
      </c>
      <c r="B32" s="6">
        <v>4</v>
      </c>
      <c r="C32" s="7">
        <v>3.0769230769230771</v>
      </c>
    </row>
    <row r="33" spans="1:3" x14ac:dyDescent="0.35">
      <c r="A33" s="5" t="s">
        <v>378</v>
      </c>
      <c r="B33" s="6">
        <v>2</v>
      </c>
      <c r="C33" s="7">
        <v>1.5384615384615385</v>
      </c>
    </row>
    <row r="34" spans="1:3" x14ac:dyDescent="0.35">
      <c r="A34" s="5" t="s">
        <v>459</v>
      </c>
      <c r="B34" s="6">
        <v>2</v>
      </c>
      <c r="C34" s="7">
        <v>1.5384615384615385</v>
      </c>
    </row>
    <row r="35" spans="1:3" x14ac:dyDescent="0.35">
      <c r="A35" s="5" t="s">
        <v>468</v>
      </c>
      <c r="B35" s="6">
        <v>2</v>
      </c>
      <c r="C35" s="7">
        <v>1.5384615384615385</v>
      </c>
    </row>
    <row r="36" spans="1:3" x14ac:dyDescent="0.35">
      <c r="A36" s="5"/>
      <c r="B36" s="6"/>
      <c r="C36" s="7"/>
    </row>
    <row r="37" spans="1:3" ht="15" thickBot="1" x14ac:dyDescent="0.4">
      <c r="A37" s="5" t="s">
        <v>804</v>
      </c>
      <c r="B37" s="6">
        <v>130</v>
      </c>
      <c r="C37" s="7">
        <v>100</v>
      </c>
    </row>
    <row r="38" spans="1:3" x14ac:dyDescent="0.35">
      <c r="A38" s="8"/>
      <c r="B38" s="8"/>
      <c r="C38" s="8"/>
    </row>
    <row r="39" spans="1:3" ht="15" thickBot="1" x14ac:dyDescent="0.4">
      <c r="A39" s="3" t="s">
        <v>3</v>
      </c>
      <c r="B39" s="3"/>
      <c r="C39" s="3"/>
    </row>
    <row r="40" spans="1:3" ht="25.5" thickBot="1" x14ac:dyDescent="0.4">
      <c r="A40" s="4" t="s">
        <v>801</v>
      </c>
      <c r="B40" s="4" t="s">
        <v>802</v>
      </c>
      <c r="C40" s="4" t="s">
        <v>803</v>
      </c>
    </row>
    <row r="41" spans="1:3" x14ac:dyDescent="0.35">
      <c r="A41" s="5" t="s">
        <v>129</v>
      </c>
      <c r="B41" s="6">
        <v>5</v>
      </c>
      <c r="C41" s="7">
        <v>3.8461538461538463</v>
      </c>
    </row>
    <row r="42" spans="1:3" x14ac:dyDescent="0.35">
      <c r="A42" s="5" t="s">
        <v>77</v>
      </c>
      <c r="B42" s="6">
        <v>9</v>
      </c>
      <c r="C42" s="7">
        <v>6.9230769230769234</v>
      </c>
    </row>
    <row r="43" spans="1:3" x14ac:dyDescent="0.35">
      <c r="A43" s="5" t="s">
        <v>476</v>
      </c>
      <c r="B43" s="6">
        <v>5</v>
      </c>
      <c r="C43" s="7">
        <v>3.8461538461538463</v>
      </c>
    </row>
    <row r="44" spans="1:3" x14ac:dyDescent="0.35">
      <c r="A44" s="5" t="s">
        <v>61</v>
      </c>
      <c r="B44" s="6">
        <v>20</v>
      </c>
      <c r="C44" s="7">
        <v>15.384615384615385</v>
      </c>
    </row>
    <row r="45" spans="1:3" x14ac:dyDescent="0.35">
      <c r="A45" s="5" t="s">
        <v>34</v>
      </c>
      <c r="B45" s="6">
        <v>73</v>
      </c>
      <c r="C45" s="7">
        <v>56.153846153846153</v>
      </c>
    </row>
    <row r="46" spans="1:3" x14ac:dyDescent="0.35">
      <c r="A46" s="5" t="s">
        <v>115</v>
      </c>
      <c r="B46" s="6">
        <v>18</v>
      </c>
      <c r="C46" s="7">
        <v>13.846153846153847</v>
      </c>
    </row>
    <row r="47" spans="1:3" x14ac:dyDescent="0.35">
      <c r="A47" s="5"/>
      <c r="B47" s="6"/>
      <c r="C47" s="7"/>
    </row>
    <row r="48" spans="1:3" ht="15" thickBot="1" x14ac:dyDescent="0.4">
      <c r="A48" s="5" t="s">
        <v>804</v>
      </c>
      <c r="B48" s="6">
        <v>130</v>
      </c>
      <c r="C48" s="7">
        <v>100</v>
      </c>
    </row>
    <row r="49" spans="1:3" x14ac:dyDescent="0.35">
      <c r="A49" s="8"/>
      <c r="B49" s="8"/>
      <c r="C49" s="8"/>
    </row>
    <row r="50" spans="1:3" ht="15" thickBot="1" x14ac:dyDescent="0.4">
      <c r="A50" s="13" t="s">
        <v>785</v>
      </c>
      <c r="B50" s="13"/>
      <c r="C50" s="13"/>
    </row>
    <row r="51" spans="1:3" ht="25.5" thickBot="1" x14ac:dyDescent="0.4">
      <c r="A51" s="4" t="s">
        <v>801</v>
      </c>
      <c r="B51" s="4" t="s">
        <v>802</v>
      </c>
      <c r="C51" s="4" t="s">
        <v>803</v>
      </c>
    </row>
    <row r="52" spans="1:3" x14ac:dyDescent="0.35">
      <c r="A52" s="5" t="s">
        <v>790</v>
      </c>
      <c r="B52" s="6">
        <v>5</v>
      </c>
      <c r="C52" s="7">
        <v>3.8461538461538463</v>
      </c>
    </row>
    <row r="53" spans="1:3" x14ac:dyDescent="0.35">
      <c r="A53" s="5" t="s">
        <v>791</v>
      </c>
      <c r="B53" s="6">
        <v>5</v>
      </c>
      <c r="C53" s="7">
        <v>3.8461538461538463</v>
      </c>
    </row>
    <row r="54" spans="1:3" x14ac:dyDescent="0.35">
      <c r="A54" s="5" t="s">
        <v>788</v>
      </c>
      <c r="B54" s="6">
        <v>9</v>
      </c>
      <c r="C54" s="7">
        <v>6.9230769230769234</v>
      </c>
    </row>
    <row r="55" spans="1:3" x14ac:dyDescent="0.35">
      <c r="A55" s="5" t="s">
        <v>787</v>
      </c>
      <c r="B55" s="6">
        <v>20</v>
      </c>
      <c r="C55" s="7">
        <v>15.384615384615385</v>
      </c>
    </row>
    <row r="56" spans="1:3" x14ac:dyDescent="0.35">
      <c r="A56" s="5" t="s">
        <v>786</v>
      </c>
      <c r="B56" s="6">
        <v>73</v>
      </c>
      <c r="C56" s="7">
        <v>56.153846153846153</v>
      </c>
    </row>
    <row r="57" spans="1:3" x14ac:dyDescent="0.35">
      <c r="A57" s="5" t="s">
        <v>789</v>
      </c>
      <c r="B57" s="6">
        <v>18</v>
      </c>
      <c r="C57" s="7">
        <v>13.846153846153847</v>
      </c>
    </row>
    <row r="58" spans="1:3" x14ac:dyDescent="0.35">
      <c r="A58" s="5"/>
      <c r="B58" s="6"/>
      <c r="C58" s="7"/>
    </row>
    <row r="59" spans="1:3" ht="15" thickBot="1" x14ac:dyDescent="0.4">
      <c r="A59" s="5" t="s">
        <v>804</v>
      </c>
      <c r="B59" s="6">
        <v>130</v>
      </c>
      <c r="C59" s="7">
        <v>100</v>
      </c>
    </row>
    <row r="60" spans="1:3" x14ac:dyDescent="0.35">
      <c r="A60" s="8"/>
      <c r="B60" s="8"/>
      <c r="C60" s="8"/>
    </row>
    <row r="61" spans="1:3" ht="15" thickBot="1" x14ac:dyDescent="0.4">
      <c r="A61" s="3" t="s">
        <v>6</v>
      </c>
      <c r="B61" s="3"/>
      <c r="C61" s="3"/>
    </row>
    <row r="62" spans="1:3" ht="25.5" thickBot="1" x14ac:dyDescent="0.4">
      <c r="A62" s="4" t="s">
        <v>801</v>
      </c>
      <c r="B62" s="4" t="s">
        <v>802</v>
      </c>
      <c r="C62" s="4" t="s">
        <v>803</v>
      </c>
    </row>
    <row r="63" spans="1:3" x14ac:dyDescent="0.35">
      <c r="A63" s="5" t="s">
        <v>35</v>
      </c>
      <c r="B63" s="6">
        <v>51</v>
      </c>
      <c r="C63" s="7">
        <v>39.230769230769234</v>
      </c>
    </row>
    <row r="64" spans="1:3" x14ac:dyDescent="0.35">
      <c r="A64" s="5" t="s">
        <v>36</v>
      </c>
      <c r="B64" s="6">
        <v>79</v>
      </c>
      <c r="C64" s="7">
        <v>60.769230769230766</v>
      </c>
    </row>
    <row r="65" spans="1:3" x14ac:dyDescent="0.35">
      <c r="A65" s="5"/>
      <c r="B65" s="6"/>
      <c r="C65" s="7"/>
    </row>
    <row r="66" spans="1:3" ht="15" thickBot="1" x14ac:dyDescent="0.4">
      <c r="A66" s="5" t="s">
        <v>804</v>
      </c>
      <c r="B66" s="6">
        <v>130</v>
      </c>
      <c r="C66" s="7">
        <v>100</v>
      </c>
    </row>
    <row r="67" spans="1:3" x14ac:dyDescent="0.35">
      <c r="A67" s="8"/>
      <c r="B67" s="8"/>
      <c r="C67" s="8"/>
    </row>
    <row r="68" spans="1:3" ht="15" thickBot="1" x14ac:dyDescent="0.4">
      <c r="A68" s="14" t="s">
        <v>25</v>
      </c>
      <c r="B68" s="14"/>
      <c r="C68" s="14"/>
    </row>
    <row r="69" spans="1:3" ht="25.5" thickBot="1" x14ac:dyDescent="0.4">
      <c r="A69" s="4" t="s">
        <v>801</v>
      </c>
      <c r="B69" s="4" t="s">
        <v>802</v>
      </c>
      <c r="C69" s="4" t="s">
        <v>803</v>
      </c>
    </row>
    <row r="70" spans="1:3" x14ac:dyDescent="0.35">
      <c r="A70" s="5" t="s">
        <v>670</v>
      </c>
      <c r="B70" s="6">
        <v>1</v>
      </c>
      <c r="C70" s="7">
        <v>0.76923076923076927</v>
      </c>
    </row>
    <row r="71" spans="1:3" x14ac:dyDescent="0.35">
      <c r="A71" s="5" t="s">
        <v>35</v>
      </c>
      <c r="B71" s="6">
        <v>123</v>
      </c>
      <c r="C71" s="7">
        <v>94.615384615384613</v>
      </c>
    </row>
    <row r="72" spans="1:3" x14ac:dyDescent="0.35">
      <c r="A72" s="5" t="s">
        <v>671</v>
      </c>
      <c r="B72" s="6">
        <v>6</v>
      </c>
      <c r="C72" s="7">
        <v>4.6153846153846159</v>
      </c>
    </row>
    <row r="73" spans="1:3" x14ac:dyDescent="0.35">
      <c r="A73" s="5"/>
      <c r="B73" s="6"/>
      <c r="C73" s="7"/>
    </row>
    <row r="74" spans="1:3" ht="15" thickBot="1" x14ac:dyDescent="0.4">
      <c r="A74" s="5" t="s">
        <v>804</v>
      </c>
      <c r="B74" s="6">
        <v>130</v>
      </c>
      <c r="C74" s="7">
        <v>100</v>
      </c>
    </row>
    <row r="75" spans="1:3" x14ac:dyDescent="0.35">
      <c r="A75" s="8"/>
      <c r="B75" s="8"/>
      <c r="C75" s="8"/>
    </row>
    <row r="76" spans="1:3" ht="15" thickBot="1" x14ac:dyDescent="0.4">
      <c r="A76" s="14" t="s">
        <v>26</v>
      </c>
      <c r="B76" s="14"/>
      <c r="C76" s="14"/>
    </row>
    <row r="77" spans="1:3" ht="25.5" thickBot="1" x14ac:dyDescent="0.4">
      <c r="A77" s="4" t="s">
        <v>801</v>
      </c>
      <c r="B77" s="4" t="s">
        <v>802</v>
      </c>
      <c r="C77" s="4" t="s">
        <v>803</v>
      </c>
    </row>
    <row r="78" spans="1:3" x14ac:dyDescent="0.35">
      <c r="A78" s="5" t="s">
        <v>670</v>
      </c>
      <c r="B78" s="6">
        <v>34</v>
      </c>
      <c r="C78" s="7">
        <v>26.153846153846157</v>
      </c>
    </row>
    <row r="79" spans="1:3" x14ac:dyDescent="0.35">
      <c r="A79" s="5" t="s">
        <v>35</v>
      </c>
      <c r="B79" s="6">
        <v>74</v>
      </c>
      <c r="C79" s="7">
        <v>56.92307692307692</v>
      </c>
    </row>
    <row r="80" spans="1:3" x14ac:dyDescent="0.35">
      <c r="A80" s="5" t="s">
        <v>671</v>
      </c>
      <c r="B80" s="6">
        <v>21</v>
      </c>
      <c r="C80" s="7">
        <v>16.153846153846153</v>
      </c>
    </row>
    <row r="81" spans="1:3" x14ac:dyDescent="0.35">
      <c r="A81" s="5"/>
      <c r="B81" s="6"/>
      <c r="C81" s="7"/>
    </row>
    <row r="82" spans="1:3" ht="15" thickBot="1" x14ac:dyDescent="0.4">
      <c r="A82" s="5" t="s">
        <v>804</v>
      </c>
      <c r="B82" s="6">
        <v>129</v>
      </c>
      <c r="C82" s="7">
        <v>99.230769230769226</v>
      </c>
    </row>
    <row r="83" spans="1:3" x14ac:dyDescent="0.35">
      <c r="A83" s="8"/>
      <c r="B83" s="8"/>
      <c r="C83" s="8"/>
    </row>
    <row r="84" spans="1:3" ht="15" thickBot="1" x14ac:dyDescent="0.4">
      <c r="A84" s="13" t="s">
        <v>805</v>
      </c>
      <c r="B84" s="13"/>
      <c r="C84" s="13"/>
    </row>
    <row r="85" spans="1:3" ht="25.5" thickBot="1" x14ac:dyDescent="0.4">
      <c r="A85" s="4" t="s">
        <v>801</v>
      </c>
      <c r="B85" s="4" t="s">
        <v>802</v>
      </c>
      <c r="C85" s="4" t="s">
        <v>803</v>
      </c>
    </row>
    <row r="86" spans="1:3" x14ac:dyDescent="0.35">
      <c r="A86" s="5" t="s">
        <v>670</v>
      </c>
      <c r="B86" s="6">
        <v>34</v>
      </c>
      <c r="C86" s="7">
        <v>26.153846153846157</v>
      </c>
    </row>
    <row r="87" spans="1:3" x14ac:dyDescent="0.35">
      <c r="A87" s="5" t="s">
        <v>700</v>
      </c>
      <c r="B87" s="6">
        <v>73</v>
      </c>
      <c r="C87" s="7">
        <v>56.153846153846153</v>
      </c>
    </row>
    <row r="88" spans="1:3" x14ac:dyDescent="0.35">
      <c r="A88" s="5" t="s">
        <v>671</v>
      </c>
      <c r="B88" s="6">
        <v>23</v>
      </c>
      <c r="C88" s="7">
        <v>17.692307692307693</v>
      </c>
    </row>
    <row r="89" spans="1:3" x14ac:dyDescent="0.35">
      <c r="A89" s="5"/>
      <c r="B89" s="6"/>
      <c r="C89" s="7"/>
    </row>
    <row r="90" spans="1:3" ht="15" thickBot="1" x14ac:dyDescent="0.4">
      <c r="A90" s="5" t="s">
        <v>804</v>
      </c>
      <c r="B90" s="6">
        <v>130</v>
      </c>
      <c r="C90" s="7">
        <v>100</v>
      </c>
    </row>
    <row r="91" spans="1:3" x14ac:dyDescent="0.35">
      <c r="A91" s="8"/>
      <c r="B91" s="8"/>
      <c r="C91" s="8"/>
    </row>
    <row r="92" spans="1:3" ht="15" thickBot="1" x14ac:dyDescent="0.4">
      <c r="A92" s="3" t="s">
        <v>27</v>
      </c>
      <c r="B92" s="3"/>
      <c r="C92" s="3"/>
    </row>
    <row r="93" spans="1:3" ht="25.5" thickBot="1" x14ac:dyDescent="0.4">
      <c r="A93" s="4" t="s">
        <v>801</v>
      </c>
      <c r="B93" s="4" t="s">
        <v>802</v>
      </c>
      <c r="C93" s="4" t="s">
        <v>803</v>
      </c>
    </row>
    <row r="94" spans="1:3" x14ac:dyDescent="0.35">
      <c r="A94" s="5" t="s">
        <v>670</v>
      </c>
      <c r="B94" s="6">
        <v>3</v>
      </c>
      <c r="C94" s="7">
        <v>2.3076923076923079</v>
      </c>
    </row>
    <row r="95" spans="1:3" x14ac:dyDescent="0.35">
      <c r="A95" s="5" t="s">
        <v>35</v>
      </c>
      <c r="B95" s="6">
        <v>104</v>
      </c>
      <c r="C95" s="7">
        <v>80</v>
      </c>
    </row>
    <row r="96" spans="1:3" x14ac:dyDescent="0.35">
      <c r="A96" s="5" t="s">
        <v>671</v>
      </c>
      <c r="B96" s="6">
        <v>23</v>
      </c>
      <c r="C96" s="7">
        <v>17.692307692307693</v>
      </c>
    </row>
    <row r="97" spans="1:3" x14ac:dyDescent="0.35">
      <c r="A97" s="5"/>
      <c r="B97" s="6"/>
      <c r="C97" s="7"/>
    </row>
    <row r="98" spans="1:3" ht="15" thickBot="1" x14ac:dyDescent="0.4">
      <c r="A98" s="5" t="s">
        <v>804</v>
      </c>
      <c r="B98" s="6">
        <v>130</v>
      </c>
      <c r="C98" s="7">
        <v>100</v>
      </c>
    </row>
    <row r="99" spans="1:3" x14ac:dyDescent="0.35">
      <c r="A99" s="8"/>
      <c r="B99" s="8"/>
      <c r="C99" s="8"/>
    </row>
    <row r="100" spans="1:3" ht="15" thickBot="1" x14ac:dyDescent="0.4">
      <c r="A100" s="3" t="s">
        <v>28</v>
      </c>
      <c r="B100" s="3"/>
      <c r="C100" s="3"/>
    </row>
    <row r="101" spans="1:3" ht="25.5" thickBot="1" x14ac:dyDescent="0.4">
      <c r="A101" s="4" t="s">
        <v>801</v>
      </c>
      <c r="B101" s="4" t="s">
        <v>802</v>
      </c>
      <c r="C101" s="4" t="s">
        <v>803</v>
      </c>
    </row>
    <row r="102" spans="1:3" x14ac:dyDescent="0.35">
      <c r="A102" s="5" t="s">
        <v>670</v>
      </c>
      <c r="B102" s="6">
        <v>3</v>
      </c>
      <c r="C102" s="7">
        <v>2.3076923076923079</v>
      </c>
    </row>
    <row r="103" spans="1:3" x14ac:dyDescent="0.35">
      <c r="A103" s="5" t="s">
        <v>35</v>
      </c>
      <c r="B103" s="6">
        <v>122</v>
      </c>
      <c r="C103" s="7">
        <v>93.84615384615384</v>
      </c>
    </row>
    <row r="104" spans="1:3" x14ac:dyDescent="0.35">
      <c r="A104" s="5" t="s">
        <v>671</v>
      </c>
      <c r="B104" s="6">
        <v>5</v>
      </c>
      <c r="C104" s="7">
        <v>3.8461538461538463</v>
      </c>
    </row>
    <row r="105" spans="1:3" x14ac:dyDescent="0.35">
      <c r="A105" s="5"/>
      <c r="B105" s="6"/>
      <c r="C105" s="7"/>
    </row>
    <row r="106" spans="1:3" ht="15" thickBot="1" x14ac:dyDescent="0.4">
      <c r="A106" s="5" t="s">
        <v>804</v>
      </c>
      <c r="B106" s="6">
        <v>130</v>
      </c>
      <c r="C106" s="7">
        <v>100</v>
      </c>
    </row>
    <row r="107" spans="1:3" x14ac:dyDescent="0.35">
      <c r="A107" s="8"/>
      <c r="B107" s="8"/>
      <c r="C107" s="8"/>
    </row>
    <row r="108" spans="1:3" ht="15" thickBot="1" x14ac:dyDescent="0.4">
      <c r="A108" s="3" t="s">
        <v>806</v>
      </c>
      <c r="B108" s="3"/>
      <c r="C108" s="3"/>
    </row>
    <row r="109" spans="1:3" ht="25.5" thickBot="1" x14ac:dyDescent="0.4">
      <c r="A109" s="4" t="s">
        <v>801</v>
      </c>
      <c r="B109" s="4" t="s">
        <v>802</v>
      </c>
      <c r="C109" s="4" t="s">
        <v>803</v>
      </c>
    </row>
    <row r="110" spans="1:3" x14ac:dyDescent="0.35">
      <c r="A110" s="5" t="s">
        <v>670</v>
      </c>
      <c r="B110" s="6">
        <v>15</v>
      </c>
      <c r="C110" s="7">
        <v>11.538461538461538</v>
      </c>
    </row>
    <row r="111" spans="1:3" x14ac:dyDescent="0.35">
      <c r="A111" s="5" t="s">
        <v>35</v>
      </c>
      <c r="B111" s="6">
        <v>99</v>
      </c>
      <c r="C111" s="7">
        <v>76.153846153846146</v>
      </c>
    </row>
    <row r="112" spans="1:3" x14ac:dyDescent="0.35">
      <c r="A112" s="5" t="s">
        <v>671</v>
      </c>
      <c r="B112" s="6">
        <v>16</v>
      </c>
      <c r="C112" s="7">
        <v>12.307692307692308</v>
      </c>
    </row>
    <row r="113" spans="1:3" x14ac:dyDescent="0.35">
      <c r="A113" s="5"/>
      <c r="B113" s="6"/>
      <c r="C113" s="7"/>
    </row>
    <row r="114" spans="1:3" ht="15" thickBot="1" x14ac:dyDescent="0.4">
      <c r="A114" s="5" t="s">
        <v>804</v>
      </c>
      <c r="B114" s="6">
        <v>130</v>
      </c>
      <c r="C114" s="7">
        <v>100</v>
      </c>
    </row>
    <row r="115" spans="1:3" x14ac:dyDescent="0.35">
      <c r="A115" s="8"/>
      <c r="B115" s="8"/>
      <c r="C115" s="8"/>
    </row>
    <row r="116" spans="1:3" ht="15" thickBot="1" x14ac:dyDescent="0.4">
      <c r="A116" s="3" t="s">
        <v>30</v>
      </c>
      <c r="B116" s="3"/>
      <c r="C116" s="3"/>
    </row>
    <row r="117" spans="1:3" ht="25.5" thickBot="1" x14ac:dyDescent="0.4">
      <c r="A117" s="4" t="s">
        <v>801</v>
      </c>
      <c r="B117" s="4" t="s">
        <v>802</v>
      </c>
      <c r="C117" s="4" t="s">
        <v>803</v>
      </c>
    </row>
    <row r="118" spans="1:3" x14ac:dyDescent="0.35">
      <c r="A118" s="5" t="s">
        <v>670</v>
      </c>
      <c r="B118" s="6">
        <v>22</v>
      </c>
      <c r="C118" s="7">
        <v>16.923076923076923</v>
      </c>
    </row>
    <row r="119" spans="1:3" x14ac:dyDescent="0.35">
      <c r="A119" s="5" t="s">
        <v>35</v>
      </c>
      <c r="B119" s="6">
        <v>97</v>
      </c>
      <c r="C119" s="7">
        <v>74.615384615384613</v>
      </c>
    </row>
    <row r="120" spans="1:3" x14ac:dyDescent="0.35">
      <c r="A120" s="5" t="s">
        <v>671</v>
      </c>
      <c r="B120" s="6">
        <v>11</v>
      </c>
      <c r="C120" s="7">
        <v>8.4615384615384617</v>
      </c>
    </row>
    <row r="121" spans="1:3" x14ac:dyDescent="0.35">
      <c r="A121" s="5"/>
      <c r="B121" s="6"/>
      <c r="C121" s="7"/>
    </row>
    <row r="122" spans="1:3" ht="15" thickBot="1" x14ac:dyDescent="0.4">
      <c r="A122" s="5" t="s">
        <v>804</v>
      </c>
      <c r="B122" s="6">
        <v>130</v>
      </c>
      <c r="C122" s="7">
        <v>100</v>
      </c>
    </row>
    <row r="123" spans="1:3" x14ac:dyDescent="0.35">
      <c r="A123" s="8"/>
      <c r="B123" s="8"/>
      <c r="C123" s="8"/>
    </row>
    <row r="124" spans="1:3" ht="15" thickBot="1" x14ac:dyDescent="0.4">
      <c r="A124" s="13" t="s">
        <v>798</v>
      </c>
      <c r="B124" s="13"/>
      <c r="C124" s="13"/>
    </row>
    <row r="125" spans="1:3" ht="25.5" thickBot="1" x14ac:dyDescent="0.4">
      <c r="A125" s="4" t="s">
        <v>801</v>
      </c>
      <c r="B125" s="4" t="s">
        <v>802</v>
      </c>
      <c r="C125" s="4" t="s">
        <v>803</v>
      </c>
    </row>
    <row r="126" spans="1:3" x14ac:dyDescent="0.35">
      <c r="A126" s="5" t="s">
        <v>670</v>
      </c>
      <c r="B126" s="6">
        <v>35</v>
      </c>
      <c r="C126" s="7">
        <v>26.923076923076923</v>
      </c>
    </row>
    <row r="127" spans="1:3" x14ac:dyDescent="0.35">
      <c r="A127" s="5" t="s">
        <v>700</v>
      </c>
      <c r="B127" s="6">
        <v>62</v>
      </c>
      <c r="C127" s="7">
        <v>47.692307692307693</v>
      </c>
    </row>
    <row r="128" spans="1:3" x14ac:dyDescent="0.35">
      <c r="A128" s="5" t="s">
        <v>671</v>
      </c>
      <c r="B128" s="6">
        <v>33</v>
      </c>
      <c r="C128" s="7">
        <v>25.384615384615383</v>
      </c>
    </row>
    <row r="129" spans="1:3" x14ac:dyDescent="0.35">
      <c r="A129" s="5"/>
      <c r="B129" s="6"/>
      <c r="C129" s="7"/>
    </row>
    <row r="130" spans="1:3" ht="15" thickBot="1" x14ac:dyDescent="0.4">
      <c r="A130" s="5" t="s">
        <v>804</v>
      </c>
      <c r="B130" s="6">
        <v>130</v>
      </c>
      <c r="C130" s="7">
        <v>100</v>
      </c>
    </row>
    <row r="131" spans="1:3" x14ac:dyDescent="0.35">
      <c r="A131" s="8"/>
      <c r="B131" s="8"/>
      <c r="C131" s="8"/>
    </row>
    <row r="132" spans="1:3" ht="15" thickBot="1" x14ac:dyDescent="0.4">
      <c r="A132" s="13" t="s">
        <v>701</v>
      </c>
      <c r="B132" s="13"/>
      <c r="C132" s="13"/>
    </row>
    <row r="133" spans="1:3" ht="25.5" thickBot="1" x14ac:dyDescent="0.4">
      <c r="A133" s="4" t="s">
        <v>801</v>
      </c>
      <c r="B133" s="4" t="s">
        <v>802</v>
      </c>
      <c r="C133" s="4" t="s">
        <v>803</v>
      </c>
    </row>
    <row r="134" spans="1:3" x14ac:dyDescent="0.35">
      <c r="A134" s="5" t="s">
        <v>717</v>
      </c>
      <c r="B134" s="6">
        <v>8</v>
      </c>
      <c r="C134" s="7">
        <v>6.1538461538461542</v>
      </c>
    </row>
    <row r="135" spans="1:3" x14ac:dyDescent="0.35">
      <c r="A135" s="5" t="s">
        <v>718</v>
      </c>
      <c r="B135" s="6">
        <v>13</v>
      </c>
      <c r="C135" s="7">
        <v>10</v>
      </c>
    </row>
    <row r="136" spans="1:3" x14ac:dyDescent="0.35">
      <c r="A136" s="5" t="s">
        <v>705</v>
      </c>
      <c r="B136" s="6">
        <v>12</v>
      </c>
      <c r="C136" s="7">
        <v>9.2307692307692317</v>
      </c>
    </row>
    <row r="137" spans="1:3" x14ac:dyDescent="0.35">
      <c r="A137" s="5" t="s">
        <v>704</v>
      </c>
      <c r="B137" s="6">
        <v>17</v>
      </c>
      <c r="C137" s="7">
        <v>13.076923076923078</v>
      </c>
    </row>
    <row r="138" spans="1:3" x14ac:dyDescent="0.35">
      <c r="A138" s="5" t="s">
        <v>707</v>
      </c>
      <c r="B138" s="6">
        <v>19</v>
      </c>
      <c r="C138" s="7">
        <v>14.615384615384617</v>
      </c>
    </row>
    <row r="139" spans="1:3" x14ac:dyDescent="0.35">
      <c r="A139" s="5" t="s">
        <v>706</v>
      </c>
      <c r="B139" s="6">
        <v>21</v>
      </c>
      <c r="C139" s="7">
        <v>16.153846153846153</v>
      </c>
    </row>
    <row r="140" spans="1:3" x14ac:dyDescent="0.35">
      <c r="A140" s="5" t="s">
        <v>702</v>
      </c>
      <c r="B140" s="6">
        <v>20</v>
      </c>
      <c r="C140" s="7">
        <v>15.384615384615385</v>
      </c>
    </row>
    <row r="141" spans="1:3" x14ac:dyDescent="0.35">
      <c r="A141" s="5" t="s">
        <v>703</v>
      </c>
      <c r="B141" s="6">
        <v>20</v>
      </c>
      <c r="C141" s="7">
        <v>15.384615384615385</v>
      </c>
    </row>
    <row r="142" spans="1:3" x14ac:dyDescent="0.35">
      <c r="A142" s="5"/>
      <c r="B142" s="6"/>
      <c r="C142" s="7"/>
    </row>
    <row r="143" spans="1:3" ht="15" thickBot="1" x14ac:dyDescent="0.4">
      <c r="A143" s="5" t="s">
        <v>804</v>
      </c>
      <c r="B143" s="6">
        <v>130</v>
      </c>
      <c r="C143" s="7">
        <v>100</v>
      </c>
    </row>
    <row r="144" spans="1:3" x14ac:dyDescent="0.35">
      <c r="A144" s="8"/>
      <c r="B144" s="8"/>
      <c r="C144" s="8"/>
    </row>
    <row r="145" spans="1:3" ht="15" thickBot="1" x14ac:dyDescent="0.4">
      <c r="A145" s="3" t="s">
        <v>8</v>
      </c>
      <c r="B145" s="3"/>
      <c r="C145" s="3"/>
    </row>
    <row r="146" spans="1:3" ht="25.5" thickBot="1" x14ac:dyDescent="0.4">
      <c r="A146" s="4" t="s">
        <v>801</v>
      </c>
      <c r="B146" s="4" t="s">
        <v>802</v>
      </c>
      <c r="C146" s="4" t="s">
        <v>803</v>
      </c>
    </row>
    <row r="147" spans="1:3" x14ac:dyDescent="0.35">
      <c r="A147" s="5" t="s">
        <v>33</v>
      </c>
      <c r="B147" s="6">
        <v>3</v>
      </c>
      <c r="C147" s="7">
        <v>2.3076923076923079</v>
      </c>
    </row>
    <row r="148" spans="1:3" x14ac:dyDescent="0.35">
      <c r="A148" s="5" t="s">
        <v>52</v>
      </c>
      <c r="B148" s="6">
        <v>4</v>
      </c>
      <c r="C148" s="7">
        <v>3.0769230769230771</v>
      </c>
    </row>
    <row r="149" spans="1:3" x14ac:dyDescent="0.35">
      <c r="A149" s="5" t="s">
        <v>89</v>
      </c>
      <c r="B149" s="6">
        <v>3</v>
      </c>
      <c r="C149" s="7">
        <v>2.3076923076923079</v>
      </c>
    </row>
    <row r="150" spans="1:3" x14ac:dyDescent="0.35">
      <c r="A150" s="5" t="s">
        <v>102</v>
      </c>
      <c r="B150" s="6">
        <v>5</v>
      </c>
      <c r="C150" s="7">
        <v>3.8461538461538463</v>
      </c>
    </row>
    <row r="151" spans="1:3" x14ac:dyDescent="0.35">
      <c r="A151" s="5" t="s">
        <v>144</v>
      </c>
      <c r="B151" s="6">
        <v>5</v>
      </c>
      <c r="C151" s="7">
        <v>3.8461538461538463</v>
      </c>
    </row>
    <row r="152" spans="1:3" x14ac:dyDescent="0.35">
      <c r="A152" s="5" t="s">
        <v>318</v>
      </c>
      <c r="B152" s="6">
        <v>2</v>
      </c>
      <c r="C152" s="7">
        <v>1.5384615384615385</v>
      </c>
    </row>
    <row r="153" spans="1:3" x14ac:dyDescent="0.35">
      <c r="A153" s="5" t="s">
        <v>306</v>
      </c>
      <c r="B153" s="6">
        <v>2</v>
      </c>
      <c r="C153" s="7">
        <v>1.5384615384615385</v>
      </c>
    </row>
    <row r="154" spans="1:3" x14ac:dyDescent="0.35">
      <c r="A154" s="5" t="s">
        <v>160</v>
      </c>
      <c r="B154" s="6">
        <v>7</v>
      </c>
      <c r="C154" s="7">
        <v>5.384615384615385</v>
      </c>
    </row>
    <row r="155" spans="1:3" x14ac:dyDescent="0.35">
      <c r="A155" s="5" t="s">
        <v>193</v>
      </c>
      <c r="B155" s="6">
        <v>3</v>
      </c>
      <c r="C155" s="7">
        <v>2.3076923076923079</v>
      </c>
    </row>
    <row r="156" spans="1:3" x14ac:dyDescent="0.35">
      <c r="A156" s="5" t="s">
        <v>581</v>
      </c>
      <c r="B156" s="6">
        <v>8</v>
      </c>
      <c r="C156" s="7">
        <v>6.1538461538461542</v>
      </c>
    </row>
    <row r="157" spans="1:3" x14ac:dyDescent="0.35">
      <c r="A157" s="5" t="s">
        <v>411</v>
      </c>
      <c r="B157" s="6">
        <v>1</v>
      </c>
      <c r="C157" s="7">
        <v>0.76923076923076927</v>
      </c>
    </row>
    <row r="158" spans="1:3" x14ac:dyDescent="0.35">
      <c r="A158" s="5" t="s">
        <v>345</v>
      </c>
      <c r="B158" s="6">
        <v>1</v>
      </c>
      <c r="C158" s="7">
        <v>0.76923076923076927</v>
      </c>
    </row>
    <row r="159" spans="1:3" x14ac:dyDescent="0.35">
      <c r="A159" s="5" t="s">
        <v>210</v>
      </c>
      <c r="B159" s="6">
        <v>5</v>
      </c>
      <c r="C159" s="7">
        <v>3.8461538461538463</v>
      </c>
    </row>
    <row r="160" spans="1:3" x14ac:dyDescent="0.35">
      <c r="A160" s="5" t="s">
        <v>352</v>
      </c>
      <c r="B160" s="6">
        <v>1</v>
      </c>
      <c r="C160" s="7">
        <v>0.76923076923076927</v>
      </c>
    </row>
    <row r="161" spans="1:3" x14ac:dyDescent="0.35">
      <c r="A161" s="5" t="s">
        <v>151</v>
      </c>
      <c r="B161" s="6">
        <v>3</v>
      </c>
      <c r="C161" s="7">
        <v>2.3076923076923079</v>
      </c>
    </row>
    <row r="162" spans="1:3" x14ac:dyDescent="0.35">
      <c r="A162" s="5" t="s">
        <v>242</v>
      </c>
      <c r="B162" s="6">
        <v>3</v>
      </c>
      <c r="C162" s="7">
        <v>2.3076923076923079</v>
      </c>
    </row>
    <row r="163" spans="1:3" x14ac:dyDescent="0.35">
      <c r="A163" s="5" t="s">
        <v>234</v>
      </c>
      <c r="B163" s="6">
        <v>4</v>
      </c>
      <c r="C163" s="7">
        <v>3.0769230769230771</v>
      </c>
    </row>
    <row r="164" spans="1:3" x14ac:dyDescent="0.35">
      <c r="A164" s="5" t="s">
        <v>599</v>
      </c>
      <c r="B164" s="6">
        <v>6</v>
      </c>
      <c r="C164" s="7">
        <v>4.6153846153846159</v>
      </c>
    </row>
    <row r="165" spans="1:3" x14ac:dyDescent="0.35">
      <c r="A165" s="5" t="s">
        <v>268</v>
      </c>
      <c r="B165" s="6">
        <v>4</v>
      </c>
      <c r="C165" s="7">
        <v>3.0769230769230771</v>
      </c>
    </row>
    <row r="166" spans="1:3" x14ac:dyDescent="0.35">
      <c r="A166" s="5" t="s">
        <v>198</v>
      </c>
      <c r="B166" s="6">
        <v>5</v>
      </c>
      <c r="C166" s="7">
        <v>3.8461538461538463</v>
      </c>
    </row>
    <row r="167" spans="1:3" x14ac:dyDescent="0.35">
      <c r="A167" s="5" t="s">
        <v>188</v>
      </c>
      <c r="B167" s="6">
        <v>6</v>
      </c>
      <c r="C167" s="7">
        <v>4.6153846153846159</v>
      </c>
    </row>
    <row r="168" spans="1:3" x14ac:dyDescent="0.35">
      <c r="A168" s="5" t="s">
        <v>651</v>
      </c>
      <c r="B168" s="6">
        <v>2</v>
      </c>
      <c r="C168" s="7">
        <v>1.5384615384615385</v>
      </c>
    </row>
    <row r="169" spans="1:3" x14ac:dyDescent="0.35">
      <c r="A169" s="5" t="s">
        <v>560</v>
      </c>
      <c r="B169" s="6">
        <v>4</v>
      </c>
      <c r="C169" s="7">
        <v>3.0769230769230771</v>
      </c>
    </row>
    <row r="170" spans="1:3" x14ac:dyDescent="0.35">
      <c r="A170" s="5" t="s">
        <v>323</v>
      </c>
      <c r="B170" s="6">
        <v>1</v>
      </c>
      <c r="C170" s="7">
        <v>0.76923076923076927</v>
      </c>
    </row>
    <row r="171" spans="1:3" x14ac:dyDescent="0.35">
      <c r="A171" s="5" t="s">
        <v>351</v>
      </c>
      <c r="B171" s="6">
        <v>3</v>
      </c>
      <c r="C171" s="7">
        <v>2.3076923076923079</v>
      </c>
    </row>
    <row r="172" spans="1:3" x14ac:dyDescent="0.35">
      <c r="A172" s="5" t="s">
        <v>275</v>
      </c>
      <c r="B172" s="6">
        <v>9</v>
      </c>
      <c r="C172" s="7">
        <v>6.9230769230769234</v>
      </c>
    </row>
    <row r="173" spans="1:3" x14ac:dyDescent="0.35">
      <c r="A173" s="5" t="s">
        <v>374</v>
      </c>
      <c r="B173" s="6">
        <v>1</v>
      </c>
      <c r="C173" s="7">
        <v>0.76923076923076927</v>
      </c>
    </row>
    <row r="174" spans="1:3" x14ac:dyDescent="0.35">
      <c r="A174" s="5" t="s">
        <v>382</v>
      </c>
      <c r="B174" s="6">
        <v>3</v>
      </c>
      <c r="C174" s="7">
        <v>2.3076923076923079</v>
      </c>
    </row>
    <row r="175" spans="1:3" x14ac:dyDescent="0.35">
      <c r="A175" s="5" t="s">
        <v>390</v>
      </c>
      <c r="B175" s="6">
        <v>5</v>
      </c>
      <c r="C175" s="7">
        <v>3.8461538461538463</v>
      </c>
    </row>
    <row r="176" spans="1:3" x14ac:dyDescent="0.35">
      <c r="A176" s="5" t="s">
        <v>103</v>
      </c>
      <c r="B176" s="6">
        <v>8</v>
      </c>
      <c r="C176" s="7">
        <v>6.1538461538461542</v>
      </c>
    </row>
    <row r="177" spans="1:3" x14ac:dyDescent="0.35">
      <c r="A177" s="5" t="s">
        <v>672</v>
      </c>
      <c r="B177" s="6">
        <v>1</v>
      </c>
      <c r="C177" s="7">
        <v>0.76923076923076927</v>
      </c>
    </row>
    <row r="178" spans="1:3" x14ac:dyDescent="0.35">
      <c r="A178" s="5" t="s">
        <v>477</v>
      </c>
      <c r="B178" s="6">
        <v>2</v>
      </c>
      <c r="C178" s="7">
        <v>1.5384615384615385</v>
      </c>
    </row>
    <row r="179" spans="1:3" x14ac:dyDescent="0.35">
      <c r="A179" s="5" t="s">
        <v>437</v>
      </c>
      <c r="B179" s="6">
        <v>3</v>
      </c>
      <c r="C179" s="7">
        <v>2.3076923076923079</v>
      </c>
    </row>
    <row r="180" spans="1:3" x14ac:dyDescent="0.35">
      <c r="A180" s="5" t="s">
        <v>287</v>
      </c>
      <c r="B180" s="6">
        <v>1</v>
      </c>
      <c r="C180" s="7">
        <v>0.76923076923076927</v>
      </c>
    </row>
    <row r="181" spans="1:3" x14ac:dyDescent="0.35">
      <c r="A181" s="5" t="s">
        <v>378</v>
      </c>
      <c r="B181" s="6">
        <v>3</v>
      </c>
      <c r="C181" s="7">
        <v>2.3076923076923079</v>
      </c>
    </row>
    <row r="182" spans="1:3" x14ac:dyDescent="0.35">
      <c r="A182" s="5" t="s">
        <v>459</v>
      </c>
      <c r="B182" s="6">
        <v>2</v>
      </c>
      <c r="C182" s="7">
        <v>1.5384615384615385</v>
      </c>
    </row>
    <row r="183" spans="1:3" x14ac:dyDescent="0.35">
      <c r="A183" s="5" t="s">
        <v>468</v>
      </c>
      <c r="B183" s="6">
        <v>1</v>
      </c>
      <c r="C183" s="7">
        <v>0.76923076923076927</v>
      </c>
    </row>
    <row r="184" spans="1:3" x14ac:dyDescent="0.35">
      <c r="A184" s="5"/>
      <c r="B184" s="6"/>
      <c r="C184" s="7"/>
    </row>
    <row r="185" spans="1:3" ht="15" thickBot="1" x14ac:dyDescent="0.4">
      <c r="A185" s="5" t="s">
        <v>804</v>
      </c>
      <c r="B185" s="6">
        <v>130</v>
      </c>
      <c r="C185" s="7">
        <v>100</v>
      </c>
    </row>
    <row r="186" spans="1:3" x14ac:dyDescent="0.35">
      <c r="A186" s="8"/>
      <c r="B186" s="8"/>
      <c r="C186" s="8"/>
    </row>
    <row r="187" spans="1:3" ht="15" thickBot="1" x14ac:dyDescent="0.4">
      <c r="A187" s="13" t="s">
        <v>669</v>
      </c>
      <c r="B187" s="13"/>
      <c r="C187" s="13"/>
    </row>
    <row r="188" spans="1:3" ht="25.5" thickBot="1" x14ac:dyDescent="0.4">
      <c r="A188" s="4" t="s">
        <v>801</v>
      </c>
      <c r="B188" s="4" t="s">
        <v>802</v>
      </c>
      <c r="C188" s="4" t="s">
        <v>803</v>
      </c>
    </row>
    <row r="189" spans="1:3" x14ac:dyDescent="0.35">
      <c r="A189" s="5" t="s">
        <v>719</v>
      </c>
      <c r="B189" s="6">
        <v>36</v>
      </c>
      <c r="C189" s="7">
        <v>27.692307692307693</v>
      </c>
    </row>
    <row r="190" spans="1:3" x14ac:dyDescent="0.35">
      <c r="A190" s="5" t="s">
        <v>699</v>
      </c>
      <c r="B190" s="6">
        <v>18</v>
      </c>
      <c r="C190" s="7">
        <v>13.846153846153847</v>
      </c>
    </row>
    <row r="191" spans="1:3" x14ac:dyDescent="0.35">
      <c r="A191" s="5" t="s">
        <v>673</v>
      </c>
      <c r="B191" s="6">
        <v>20</v>
      </c>
      <c r="C191" s="7">
        <v>15.384615384615385</v>
      </c>
    </row>
    <row r="192" spans="1:3" x14ac:dyDescent="0.35">
      <c r="A192" s="5" t="s">
        <v>697</v>
      </c>
      <c r="B192" s="6">
        <v>10</v>
      </c>
      <c r="C192" s="7">
        <v>7.6923076923076925</v>
      </c>
    </row>
    <row r="193" spans="1:3" x14ac:dyDescent="0.35">
      <c r="A193" s="5" t="s">
        <v>698</v>
      </c>
      <c r="B193" s="6">
        <v>46</v>
      </c>
      <c r="C193" s="7">
        <v>35.384615384615387</v>
      </c>
    </row>
    <row r="194" spans="1:3" x14ac:dyDescent="0.35">
      <c r="A194" s="5"/>
      <c r="B194" s="6"/>
      <c r="C194" s="7"/>
    </row>
    <row r="195" spans="1:3" ht="15" thickBot="1" x14ac:dyDescent="0.4">
      <c r="A195" s="5" t="s">
        <v>804</v>
      </c>
      <c r="B195" s="6">
        <v>130</v>
      </c>
      <c r="C195" s="7">
        <v>100</v>
      </c>
    </row>
    <row r="196" spans="1:3" x14ac:dyDescent="0.35">
      <c r="A196" s="8"/>
      <c r="B196" s="8"/>
      <c r="C196" s="8"/>
    </row>
    <row r="197" spans="1:3" ht="15" thickBot="1" x14ac:dyDescent="0.4">
      <c r="A197" s="3" t="s">
        <v>9</v>
      </c>
      <c r="B197" s="3"/>
      <c r="C197" s="3"/>
    </row>
    <row r="198" spans="1:3" ht="25.5" thickBot="1" x14ac:dyDescent="0.4">
      <c r="A198" s="4" t="s">
        <v>801</v>
      </c>
      <c r="B198" s="4" t="s">
        <v>802</v>
      </c>
      <c r="C198" s="4" t="s">
        <v>803</v>
      </c>
    </row>
    <row r="199" spans="1:3" x14ac:dyDescent="0.35">
      <c r="A199" s="5" t="s">
        <v>33</v>
      </c>
      <c r="B199" s="6">
        <v>2</v>
      </c>
      <c r="C199" s="7">
        <v>1.5384615384615385</v>
      </c>
    </row>
    <row r="200" spans="1:3" x14ac:dyDescent="0.35">
      <c r="A200" s="5" t="s">
        <v>52</v>
      </c>
      <c r="B200" s="6">
        <v>5</v>
      </c>
      <c r="C200" s="7">
        <v>3.8461538461538463</v>
      </c>
    </row>
    <row r="201" spans="1:3" x14ac:dyDescent="0.35">
      <c r="A201" s="5" t="s">
        <v>89</v>
      </c>
      <c r="B201" s="6">
        <v>2</v>
      </c>
      <c r="C201" s="7">
        <v>1.5384615384615385</v>
      </c>
    </row>
    <row r="202" spans="1:3" x14ac:dyDescent="0.35">
      <c r="A202" s="5" t="s">
        <v>102</v>
      </c>
      <c r="B202" s="6">
        <v>6</v>
      </c>
      <c r="C202" s="7">
        <v>4.6153846153846159</v>
      </c>
    </row>
    <row r="203" spans="1:3" x14ac:dyDescent="0.35">
      <c r="A203" s="5" t="s">
        <v>144</v>
      </c>
      <c r="B203" s="6">
        <v>4</v>
      </c>
      <c r="C203" s="7">
        <v>3.0769230769230771</v>
      </c>
    </row>
    <row r="204" spans="1:3" x14ac:dyDescent="0.35">
      <c r="A204" s="5" t="s">
        <v>306</v>
      </c>
      <c r="B204" s="6">
        <v>2</v>
      </c>
      <c r="C204" s="7">
        <v>1.5384615384615385</v>
      </c>
    </row>
    <row r="205" spans="1:3" x14ac:dyDescent="0.35">
      <c r="A205" s="5" t="s">
        <v>160</v>
      </c>
      <c r="B205" s="6">
        <v>6</v>
      </c>
      <c r="C205" s="7">
        <v>4.6153846153846159</v>
      </c>
    </row>
    <row r="206" spans="1:3" x14ac:dyDescent="0.35">
      <c r="A206" s="5" t="s">
        <v>193</v>
      </c>
      <c r="B206" s="6">
        <v>4</v>
      </c>
      <c r="C206" s="7">
        <v>3.0769230769230771</v>
      </c>
    </row>
    <row r="207" spans="1:3" x14ac:dyDescent="0.35">
      <c r="A207" s="5" t="s">
        <v>210</v>
      </c>
      <c r="B207" s="6">
        <v>5</v>
      </c>
      <c r="C207" s="7">
        <v>3.8461538461538463</v>
      </c>
    </row>
    <row r="208" spans="1:3" x14ac:dyDescent="0.35">
      <c r="A208" s="5" t="s">
        <v>151</v>
      </c>
      <c r="B208" s="6">
        <v>2</v>
      </c>
      <c r="C208" s="7">
        <v>1.5384615384615385</v>
      </c>
    </row>
    <row r="209" spans="1:3" x14ac:dyDescent="0.35">
      <c r="A209" s="5" t="s">
        <v>242</v>
      </c>
      <c r="B209" s="6">
        <v>3</v>
      </c>
      <c r="C209" s="7">
        <v>2.3076923076923079</v>
      </c>
    </row>
    <row r="210" spans="1:3" x14ac:dyDescent="0.35">
      <c r="A210" s="5" t="s">
        <v>234</v>
      </c>
      <c r="B210" s="6">
        <v>5</v>
      </c>
      <c r="C210" s="7">
        <v>3.8461538461538463</v>
      </c>
    </row>
    <row r="211" spans="1:3" x14ac:dyDescent="0.35">
      <c r="A211" s="5" t="s">
        <v>268</v>
      </c>
      <c r="B211" s="6">
        <v>5</v>
      </c>
      <c r="C211" s="7">
        <v>3.8461538461538463</v>
      </c>
    </row>
    <row r="212" spans="1:3" x14ac:dyDescent="0.35">
      <c r="A212" s="5" t="s">
        <v>198</v>
      </c>
      <c r="B212" s="6">
        <v>8</v>
      </c>
      <c r="C212" s="7">
        <v>6.1538461538461542</v>
      </c>
    </row>
    <row r="213" spans="1:3" x14ac:dyDescent="0.35">
      <c r="A213" s="5" t="s">
        <v>188</v>
      </c>
      <c r="B213" s="6">
        <v>5</v>
      </c>
      <c r="C213" s="7">
        <v>3.8461538461538463</v>
      </c>
    </row>
    <row r="214" spans="1:3" x14ac:dyDescent="0.35">
      <c r="A214" s="5" t="s">
        <v>595</v>
      </c>
      <c r="B214" s="6">
        <v>1</v>
      </c>
      <c r="C214" s="7">
        <v>0.76923076923076927</v>
      </c>
    </row>
    <row r="215" spans="1:3" x14ac:dyDescent="0.35">
      <c r="A215" s="5" t="s">
        <v>79</v>
      </c>
      <c r="B215" s="6">
        <v>1</v>
      </c>
      <c r="C215" s="7">
        <v>0.76923076923076927</v>
      </c>
    </row>
    <row r="216" spans="1:3" x14ac:dyDescent="0.35">
      <c r="A216" s="5" t="s">
        <v>560</v>
      </c>
      <c r="B216" s="6">
        <v>4</v>
      </c>
      <c r="C216" s="7">
        <v>3.0769230769230771</v>
      </c>
    </row>
    <row r="217" spans="1:3" x14ac:dyDescent="0.35">
      <c r="A217" s="5" t="s">
        <v>351</v>
      </c>
      <c r="B217" s="6">
        <v>4</v>
      </c>
      <c r="C217" s="7">
        <v>3.0769230769230771</v>
      </c>
    </row>
    <row r="218" spans="1:3" x14ac:dyDescent="0.35">
      <c r="A218" s="5" t="s">
        <v>652</v>
      </c>
      <c r="B218" s="6">
        <v>1</v>
      </c>
      <c r="C218" s="7">
        <v>0.76923076923076927</v>
      </c>
    </row>
    <row r="219" spans="1:3" x14ac:dyDescent="0.35">
      <c r="A219" s="5" t="s">
        <v>369</v>
      </c>
      <c r="B219" s="6">
        <v>1</v>
      </c>
      <c r="C219" s="7">
        <v>0.76923076923076927</v>
      </c>
    </row>
    <row r="220" spans="1:3" x14ac:dyDescent="0.35">
      <c r="A220" s="5" t="s">
        <v>584</v>
      </c>
      <c r="B220" s="6">
        <v>1</v>
      </c>
      <c r="C220" s="7">
        <v>0.76923076923076927</v>
      </c>
    </row>
    <row r="221" spans="1:3" x14ac:dyDescent="0.35">
      <c r="A221" s="5" t="s">
        <v>275</v>
      </c>
      <c r="B221" s="6">
        <v>9</v>
      </c>
      <c r="C221" s="7">
        <v>6.9230769230769234</v>
      </c>
    </row>
    <row r="222" spans="1:3" x14ac:dyDescent="0.35">
      <c r="A222" s="5" t="s">
        <v>374</v>
      </c>
      <c r="B222" s="6">
        <v>2</v>
      </c>
      <c r="C222" s="7">
        <v>1.5384615384615385</v>
      </c>
    </row>
    <row r="223" spans="1:3" x14ac:dyDescent="0.35">
      <c r="A223" s="5" t="s">
        <v>382</v>
      </c>
      <c r="B223" s="6">
        <v>2</v>
      </c>
      <c r="C223" s="7">
        <v>1.5384615384615385</v>
      </c>
    </row>
    <row r="224" spans="1:3" x14ac:dyDescent="0.35">
      <c r="A224" s="5" t="s">
        <v>390</v>
      </c>
      <c r="B224" s="6">
        <v>7</v>
      </c>
      <c r="C224" s="7">
        <v>5.384615384615385</v>
      </c>
    </row>
    <row r="225" spans="1:4" x14ac:dyDescent="0.35">
      <c r="A225" s="5" t="s">
        <v>103</v>
      </c>
      <c r="B225" s="6">
        <v>5</v>
      </c>
      <c r="C225" s="7">
        <v>3.8461538461538463</v>
      </c>
    </row>
    <row r="226" spans="1:4" x14ac:dyDescent="0.35">
      <c r="A226" s="5" t="s">
        <v>592</v>
      </c>
      <c r="B226" s="6">
        <v>3</v>
      </c>
      <c r="C226" s="7">
        <v>2.3076923076923079</v>
      </c>
    </row>
    <row r="227" spans="1:4" x14ac:dyDescent="0.35">
      <c r="A227" s="5" t="s">
        <v>477</v>
      </c>
      <c r="B227" s="6">
        <v>4</v>
      </c>
      <c r="C227" s="7">
        <v>3.0769230769230771</v>
      </c>
    </row>
    <row r="228" spans="1:4" x14ac:dyDescent="0.35">
      <c r="A228" s="5" t="s">
        <v>437</v>
      </c>
      <c r="B228" s="6">
        <v>3</v>
      </c>
      <c r="C228" s="7">
        <v>2.3076923076923079</v>
      </c>
    </row>
    <row r="229" spans="1:4" x14ac:dyDescent="0.35">
      <c r="A229" s="5" t="s">
        <v>647</v>
      </c>
      <c r="B229" s="6">
        <v>2</v>
      </c>
      <c r="C229" s="7">
        <v>1.5384615384615385</v>
      </c>
    </row>
    <row r="230" spans="1:4" x14ac:dyDescent="0.35">
      <c r="A230" s="5" t="s">
        <v>287</v>
      </c>
      <c r="B230" s="6">
        <v>10</v>
      </c>
      <c r="C230" s="7">
        <v>7.6923076923076925</v>
      </c>
    </row>
    <row r="231" spans="1:4" x14ac:dyDescent="0.35">
      <c r="A231" s="5" t="s">
        <v>340</v>
      </c>
      <c r="B231" s="6">
        <v>1</v>
      </c>
      <c r="C231" s="7">
        <v>0.76923076923076927</v>
      </c>
    </row>
    <row r="232" spans="1:4" x14ac:dyDescent="0.35">
      <c r="A232" s="5" t="s">
        <v>378</v>
      </c>
      <c r="B232" s="6">
        <v>2</v>
      </c>
      <c r="C232" s="7">
        <v>1.5384615384615385</v>
      </c>
    </row>
    <row r="233" spans="1:4" x14ac:dyDescent="0.35">
      <c r="A233" s="5" t="s">
        <v>459</v>
      </c>
      <c r="B233" s="6">
        <v>2</v>
      </c>
      <c r="C233" s="7">
        <v>1.5384615384615385</v>
      </c>
    </row>
    <row r="234" spans="1:4" x14ac:dyDescent="0.35">
      <c r="A234" s="5" t="s">
        <v>468</v>
      </c>
      <c r="B234" s="6">
        <v>1</v>
      </c>
      <c r="C234" s="7">
        <v>0.76923076923076927</v>
      </c>
    </row>
    <row r="235" spans="1:4" x14ac:dyDescent="0.35">
      <c r="A235" s="5"/>
      <c r="B235" s="6"/>
      <c r="C235" s="7"/>
    </row>
    <row r="236" spans="1:4" ht="15" thickBot="1" x14ac:dyDescent="0.4">
      <c r="A236" s="5" t="s">
        <v>804</v>
      </c>
      <c r="B236" s="6">
        <v>130</v>
      </c>
      <c r="C236" s="7">
        <v>100</v>
      </c>
    </row>
    <row r="237" spans="1:4" x14ac:dyDescent="0.35">
      <c r="A237" s="8"/>
      <c r="B237" s="8"/>
      <c r="C237" s="8"/>
    </row>
    <row r="238" spans="1:4" ht="15" thickBot="1" x14ac:dyDescent="0.4">
      <c r="A238" s="13" t="s">
        <v>675</v>
      </c>
      <c r="B238" s="13"/>
      <c r="C238" s="13"/>
      <c r="D238" t="s">
        <v>816</v>
      </c>
    </row>
    <row r="239" spans="1:4" ht="25.5" thickBot="1" x14ac:dyDescent="0.4">
      <c r="A239" s="4" t="s">
        <v>801</v>
      </c>
      <c r="B239" s="4" t="s">
        <v>802</v>
      </c>
      <c r="C239" s="4" t="s">
        <v>803</v>
      </c>
    </row>
    <row r="240" spans="1:4" x14ac:dyDescent="0.35">
      <c r="A240" s="5" t="s">
        <v>676</v>
      </c>
      <c r="B240" s="6">
        <v>38</v>
      </c>
      <c r="C240" s="7">
        <v>29.230769230769234</v>
      </c>
    </row>
    <row r="241" spans="1:4" x14ac:dyDescent="0.35">
      <c r="A241" s="5" t="s">
        <v>675</v>
      </c>
      <c r="B241" s="6">
        <v>92</v>
      </c>
      <c r="C241" s="7">
        <v>70.769230769230774</v>
      </c>
    </row>
    <row r="242" spans="1:4" x14ac:dyDescent="0.35">
      <c r="A242" s="5"/>
      <c r="B242" s="6"/>
      <c r="C242" s="7"/>
    </row>
    <row r="243" spans="1:4" ht="15" thickBot="1" x14ac:dyDescent="0.4">
      <c r="A243" s="5" t="s">
        <v>804</v>
      </c>
      <c r="B243" s="6">
        <v>130</v>
      </c>
      <c r="C243" s="7">
        <v>100</v>
      </c>
    </row>
    <row r="244" spans="1:4" x14ac:dyDescent="0.35">
      <c r="A244" s="8"/>
      <c r="B244" s="8"/>
      <c r="C244" s="8"/>
    </row>
    <row r="245" spans="1:4" ht="15" thickBot="1" x14ac:dyDescent="0.4">
      <c r="A245" s="13" t="s">
        <v>674</v>
      </c>
      <c r="B245" s="13"/>
      <c r="C245" s="13"/>
      <c r="D245" t="s">
        <v>817</v>
      </c>
    </row>
    <row r="246" spans="1:4" ht="25.5" thickBot="1" x14ac:dyDescent="0.4">
      <c r="A246" s="4" t="s">
        <v>801</v>
      </c>
      <c r="B246" s="4" t="s">
        <v>802</v>
      </c>
      <c r="C246" s="4" t="s">
        <v>803</v>
      </c>
    </row>
    <row r="247" spans="1:4" x14ac:dyDescent="0.35">
      <c r="A247" s="5" t="s">
        <v>676</v>
      </c>
      <c r="B247" s="6">
        <v>3</v>
      </c>
      <c r="C247" s="7">
        <v>2.3076923076923079</v>
      </c>
    </row>
    <row r="248" spans="1:4" x14ac:dyDescent="0.35">
      <c r="A248" s="5" t="s">
        <v>674</v>
      </c>
      <c r="B248" s="6">
        <v>127</v>
      </c>
      <c r="C248" s="7">
        <v>97.692307692307693</v>
      </c>
    </row>
    <row r="249" spans="1:4" x14ac:dyDescent="0.35">
      <c r="A249" s="5"/>
      <c r="B249" s="6"/>
      <c r="C249" s="7"/>
    </row>
    <row r="250" spans="1:4" ht="15" thickBot="1" x14ac:dyDescent="0.4">
      <c r="A250" s="5" t="s">
        <v>804</v>
      </c>
      <c r="B250" s="6">
        <v>130</v>
      </c>
      <c r="C250" s="7">
        <v>100</v>
      </c>
    </row>
    <row r="251" spans="1:4" x14ac:dyDescent="0.35">
      <c r="A251" s="8"/>
      <c r="B251" s="8"/>
      <c r="C251" s="8"/>
    </row>
    <row r="252" spans="1:4" ht="15" thickBot="1" x14ac:dyDescent="0.4">
      <c r="A252" s="13" t="s">
        <v>10</v>
      </c>
      <c r="B252" s="13"/>
      <c r="C252" s="13"/>
    </row>
    <row r="253" spans="1:4" ht="25.5" thickBot="1" x14ac:dyDescent="0.4">
      <c r="A253" s="4" t="s">
        <v>801</v>
      </c>
      <c r="B253" s="4" t="s">
        <v>802</v>
      </c>
      <c r="C253" s="4" t="s">
        <v>803</v>
      </c>
    </row>
    <row r="254" spans="1:4" x14ac:dyDescent="0.35">
      <c r="A254" s="5" t="s">
        <v>104</v>
      </c>
      <c r="B254" s="6">
        <v>32</v>
      </c>
      <c r="C254" s="7">
        <v>24.615384615384617</v>
      </c>
    </row>
    <row r="255" spans="1:4" x14ac:dyDescent="0.35">
      <c r="A255" s="5" t="s">
        <v>134</v>
      </c>
      <c r="B255" s="6">
        <v>23</v>
      </c>
      <c r="C255" s="7">
        <v>17.692307692307693</v>
      </c>
    </row>
    <row r="256" spans="1:4" x14ac:dyDescent="0.35">
      <c r="A256" s="5" t="s">
        <v>35</v>
      </c>
      <c r="B256" s="6">
        <v>16</v>
      </c>
      <c r="C256" s="7">
        <v>12.307692307692308</v>
      </c>
    </row>
    <row r="257" spans="1:3" x14ac:dyDescent="0.35">
      <c r="A257" s="5" t="s">
        <v>172</v>
      </c>
      <c r="B257" s="6">
        <v>27</v>
      </c>
      <c r="C257" s="7">
        <v>20.76923076923077</v>
      </c>
    </row>
    <row r="258" spans="1:3" x14ac:dyDescent="0.35">
      <c r="A258" s="5" t="s">
        <v>37</v>
      </c>
      <c r="B258" s="6">
        <v>32</v>
      </c>
      <c r="C258" s="7">
        <v>24.615384615384617</v>
      </c>
    </row>
    <row r="259" spans="1:3" x14ac:dyDescent="0.35">
      <c r="A259" s="5"/>
      <c r="B259" s="6"/>
      <c r="C259" s="7"/>
    </row>
    <row r="260" spans="1:3" ht="15" thickBot="1" x14ac:dyDescent="0.4">
      <c r="A260" s="5" t="s">
        <v>804</v>
      </c>
      <c r="B260" s="6">
        <v>130</v>
      </c>
      <c r="C260" s="7">
        <v>100</v>
      </c>
    </row>
    <row r="261" spans="1:3" x14ac:dyDescent="0.35">
      <c r="A261" s="8"/>
      <c r="B261" s="8"/>
      <c r="C261" s="8"/>
    </row>
    <row r="262" spans="1:3" ht="15" thickBot="1" x14ac:dyDescent="0.4">
      <c r="A262" s="3" t="s">
        <v>11</v>
      </c>
      <c r="B262" s="3"/>
      <c r="C262" s="3"/>
    </row>
    <row r="263" spans="1:3" ht="25.5" thickBot="1" x14ac:dyDescent="0.4">
      <c r="A263" s="4" t="s">
        <v>801</v>
      </c>
      <c r="B263" s="4" t="s">
        <v>802</v>
      </c>
      <c r="C263" s="4" t="s">
        <v>803</v>
      </c>
    </row>
    <row r="264" spans="1:3" x14ac:dyDescent="0.35">
      <c r="A264" s="5" t="s">
        <v>236</v>
      </c>
      <c r="B264" s="6">
        <v>8</v>
      </c>
      <c r="C264" s="7">
        <v>6.1538461538461542</v>
      </c>
    </row>
    <row r="265" spans="1:3" x14ac:dyDescent="0.35">
      <c r="A265" s="5" t="s">
        <v>161</v>
      </c>
      <c r="B265" s="6">
        <v>1</v>
      </c>
      <c r="C265" s="7">
        <v>0.76923076923076927</v>
      </c>
    </row>
    <row r="266" spans="1:3" x14ac:dyDescent="0.35">
      <c r="A266" s="5" t="s">
        <v>285</v>
      </c>
      <c r="B266" s="6">
        <v>4</v>
      </c>
      <c r="C266" s="7">
        <v>3.0769230769230771</v>
      </c>
    </row>
    <row r="267" spans="1:3" x14ac:dyDescent="0.35">
      <c r="A267" s="5" t="s">
        <v>501</v>
      </c>
      <c r="B267" s="6">
        <v>3</v>
      </c>
      <c r="C267" s="7">
        <v>2.3076923076923079</v>
      </c>
    </row>
    <row r="268" spans="1:3" x14ac:dyDescent="0.35">
      <c r="A268" s="5" t="s">
        <v>228</v>
      </c>
      <c r="B268" s="6">
        <v>1</v>
      </c>
      <c r="C268" s="7">
        <v>0.76923076923076927</v>
      </c>
    </row>
    <row r="269" spans="1:3" x14ac:dyDescent="0.35">
      <c r="A269" s="5" t="s">
        <v>199</v>
      </c>
      <c r="B269" s="6">
        <v>1</v>
      </c>
      <c r="C269" s="7">
        <v>0.76923076923076927</v>
      </c>
    </row>
    <row r="270" spans="1:3" x14ac:dyDescent="0.35">
      <c r="A270" s="5" t="s">
        <v>486</v>
      </c>
      <c r="B270" s="6">
        <v>6</v>
      </c>
      <c r="C270" s="7">
        <v>4.6153846153846159</v>
      </c>
    </row>
    <row r="271" spans="1:3" x14ac:dyDescent="0.35">
      <c r="A271" s="5" t="s">
        <v>518</v>
      </c>
      <c r="B271" s="6">
        <v>3</v>
      </c>
      <c r="C271" s="7">
        <v>2.3076923076923079</v>
      </c>
    </row>
    <row r="272" spans="1:3" x14ac:dyDescent="0.35">
      <c r="A272" s="5" t="s">
        <v>726</v>
      </c>
      <c r="B272" s="6">
        <v>1</v>
      </c>
      <c r="C272" s="7">
        <v>0.76923076923076927</v>
      </c>
    </row>
    <row r="273" spans="1:3" x14ac:dyDescent="0.35">
      <c r="A273" s="5" t="s">
        <v>90</v>
      </c>
      <c r="B273" s="6">
        <v>1</v>
      </c>
      <c r="C273" s="7">
        <v>0.76923076923076927</v>
      </c>
    </row>
    <row r="274" spans="1:3" x14ac:dyDescent="0.35">
      <c r="A274" s="5" t="s">
        <v>438</v>
      </c>
      <c r="B274" s="6">
        <v>2</v>
      </c>
      <c r="C274" s="7">
        <v>1.5384615384615385</v>
      </c>
    </row>
    <row r="275" spans="1:3" x14ac:dyDescent="0.35">
      <c r="A275" s="5" t="s">
        <v>566</v>
      </c>
      <c r="B275" s="6">
        <v>1</v>
      </c>
      <c r="C275" s="7">
        <v>0.76923076923076927</v>
      </c>
    </row>
    <row r="276" spans="1:3" x14ac:dyDescent="0.35">
      <c r="A276" s="5" t="s">
        <v>239</v>
      </c>
      <c r="B276" s="6">
        <v>1</v>
      </c>
      <c r="C276" s="7">
        <v>0.76923076923076927</v>
      </c>
    </row>
    <row r="277" spans="1:3" x14ac:dyDescent="0.35">
      <c r="A277" s="5" t="s">
        <v>328</v>
      </c>
      <c r="B277" s="6">
        <v>2</v>
      </c>
      <c r="C277" s="7">
        <v>1.5384615384615385</v>
      </c>
    </row>
    <row r="278" spans="1:3" x14ac:dyDescent="0.35">
      <c r="A278" s="5" t="s">
        <v>417</v>
      </c>
      <c r="B278" s="6">
        <v>1</v>
      </c>
      <c r="C278" s="7">
        <v>0.76923076923076927</v>
      </c>
    </row>
    <row r="279" spans="1:3" x14ac:dyDescent="0.35">
      <c r="A279" s="5" t="s">
        <v>526</v>
      </c>
      <c r="B279" s="6">
        <v>1</v>
      </c>
      <c r="C279" s="7">
        <v>0.76923076923076927</v>
      </c>
    </row>
    <row r="280" spans="1:3" x14ac:dyDescent="0.35">
      <c r="A280" s="5" t="s">
        <v>796</v>
      </c>
      <c r="B280" s="6">
        <v>1</v>
      </c>
      <c r="C280" s="7">
        <v>0.76923076923076927</v>
      </c>
    </row>
    <row r="281" spans="1:3" x14ac:dyDescent="0.35">
      <c r="A281" s="5" t="s">
        <v>793</v>
      </c>
      <c r="B281" s="6">
        <v>1</v>
      </c>
      <c r="C281" s="7">
        <v>0.76923076923076927</v>
      </c>
    </row>
    <row r="282" spans="1:3" x14ac:dyDescent="0.35">
      <c r="A282" s="5" t="s">
        <v>110</v>
      </c>
      <c r="B282" s="6">
        <v>1</v>
      </c>
      <c r="C282" s="7">
        <v>0.76923076923076927</v>
      </c>
    </row>
    <row r="283" spans="1:3" x14ac:dyDescent="0.35">
      <c r="A283" s="5" t="s">
        <v>792</v>
      </c>
      <c r="B283" s="6">
        <v>1</v>
      </c>
      <c r="C283" s="7">
        <v>0.76923076923076927</v>
      </c>
    </row>
    <row r="284" spans="1:3" x14ac:dyDescent="0.35">
      <c r="A284" s="5" t="s">
        <v>262</v>
      </c>
      <c r="B284" s="6">
        <v>1</v>
      </c>
      <c r="C284" s="7">
        <v>0.76923076923076927</v>
      </c>
    </row>
    <row r="285" spans="1:3" x14ac:dyDescent="0.35">
      <c r="A285" s="5" t="s">
        <v>293</v>
      </c>
      <c r="B285" s="6">
        <v>1</v>
      </c>
      <c r="C285" s="7">
        <v>0.76923076923076927</v>
      </c>
    </row>
    <row r="286" spans="1:3" x14ac:dyDescent="0.35">
      <c r="A286" s="5" t="s">
        <v>600</v>
      </c>
      <c r="B286" s="6">
        <v>1</v>
      </c>
      <c r="C286" s="7">
        <v>0.76923076923076927</v>
      </c>
    </row>
    <row r="287" spans="1:3" x14ac:dyDescent="0.35">
      <c r="A287" s="5" t="s">
        <v>730</v>
      </c>
      <c r="B287" s="6">
        <v>1</v>
      </c>
      <c r="C287" s="7">
        <v>0.76923076923076927</v>
      </c>
    </row>
    <row r="288" spans="1:3" x14ac:dyDescent="0.35">
      <c r="A288" s="5" t="s">
        <v>307</v>
      </c>
      <c r="B288" s="6">
        <v>1</v>
      </c>
      <c r="C288" s="7">
        <v>0.76923076923076927</v>
      </c>
    </row>
    <row r="289" spans="1:3" x14ac:dyDescent="0.35">
      <c r="A289" s="5" t="s">
        <v>507</v>
      </c>
      <c r="B289" s="6">
        <v>1</v>
      </c>
      <c r="C289" s="7">
        <v>0.76923076923076927</v>
      </c>
    </row>
    <row r="290" spans="1:3" x14ac:dyDescent="0.35">
      <c r="A290" s="5" t="s">
        <v>370</v>
      </c>
      <c r="B290" s="6">
        <v>1</v>
      </c>
      <c r="C290" s="7">
        <v>0.76923076923076927</v>
      </c>
    </row>
    <row r="291" spans="1:3" x14ac:dyDescent="0.35">
      <c r="A291" s="5" t="s">
        <v>135</v>
      </c>
      <c r="B291" s="6">
        <v>1</v>
      </c>
      <c r="C291" s="7">
        <v>0.76923076923076927</v>
      </c>
    </row>
    <row r="292" spans="1:3" x14ac:dyDescent="0.35">
      <c r="A292" s="5" t="s">
        <v>738</v>
      </c>
      <c r="B292" s="6">
        <v>1</v>
      </c>
      <c r="C292" s="7">
        <v>0.76923076923076927</v>
      </c>
    </row>
    <row r="293" spans="1:3" x14ac:dyDescent="0.35">
      <c r="A293" s="5" t="s">
        <v>38</v>
      </c>
      <c r="B293" s="6">
        <v>1</v>
      </c>
      <c r="C293" s="7">
        <v>0.76923076923076927</v>
      </c>
    </row>
    <row r="294" spans="1:3" x14ac:dyDescent="0.35">
      <c r="A294" s="5" t="s">
        <v>582</v>
      </c>
      <c r="B294" s="6">
        <v>1</v>
      </c>
      <c r="C294" s="7">
        <v>0.76923076923076927</v>
      </c>
    </row>
    <row r="295" spans="1:3" x14ac:dyDescent="0.35">
      <c r="A295" s="5" t="s">
        <v>547</v>
      </c>
      <c r="B295" s="6">
        <v>1</v>
      </c>
      <c r="C295" s="7">
        <v>0.76923076923076927</v>
      </c>
    </row>
    <row r="296" spans="1:3" x14ac:dyDescent="0.35">
      <c r="A296" s="5" t="s">
        <v>357</v>
      </c>
      <c r="B296" s="6">
        <v>2</v>
      </c>
      <c r="C296" s="7">
        <v>1.5384615384615385</v>
      </c>
    </row>
    <row r="297" spans="1:3" x14ac:dyDescent="0.35">
      <c r="A297" s="5" t="s">
        <v>183</v>
      </c>
      <c r="B297" s="6">
        <v>1</v>
      </c>
      <c r="C297" s="7">
        <v>0.76923076923076927</v>
      </c>
    </row>
    <row r="298" spans="1:3" x14ac:dyDescent="0.35">
      <c r="A298" s="5" t="s">
        <v>593</v>
      </c>
      <c r="B298" s="6">
        <v>1</v>
      </c>
      <c r="C298" s="7">
        <v>0.76923076923076927</v>
      </c>
    </row>
    <row r="299" spans="1:3" x14ac:dyDescent="0.35">
      <c r="A299" s="5" t="s">
        <v>708</v>
      </c>
      <c r="B299" s="6">
        <v>1</v>
      </c>
      <c r="C299" s="7">
        <v>0.76923076923076927</v>
      </c>
    </row>
    <row r="300" spans="1:3" x14ac:dyDescent="0.35">
      <c r="A300" s="5" t="s">
        <v>636</v>
      </c>
      <c r="B300" s="6">
        <v>1</v>
      </c>
      <c r="C300" s="7">
        <v>0.76923076923076927</v>
      </c>
    </row>
    <row r="301" spans="1:3" x14ac:dyDescent="0.35">
      <c r="A301" s="5" t="s">
        <v>257</v>
      </c>
      <c r="B301" s="6">
        <v>1</v>
      </c>
      <c r="C301" s="7">
        <v>0.76923076923076927</v>
      </c>
    </row>
    <row r="302" spans="1:3" x14ac:dyDescent="0.35">
      <c r="A302" s="5" t="s">
        <v>794</v>
      </c>
      <c r="B302" s="6">
        <v>1</v>
      </c>
      <c r="C302" s="7">
        <v>0.76923076923076927</v>
      </c>
    </row>
    <row r="303" spans="1:3" x14ac:dyDescent="0.35">
      <c r="A303" s="5" t="s">
        <v>116</v>
      </c>
      <c r="B303" s="6">
        <v>1</v>
      </c>
      <c r="C303" s="7">
        <v>0.76923076923076927</v>
      </c>
    </row>
    <row r="304" spans="1:3" x14ac:dyDescent="0.35">
      <c r="A304" s="5" t="s">
        <v>391</v>
      </c>
      <c r="B304" s="6">
        <v>4</v>
      </c>
      <c r="C304" s="7">
        <v>3.0769230769230771</v>
      </c>
    </row>
    <row r="305" spans="1:3" x14ac:dyDescent="0.35">
      <c r="A305" s="5" t="s">
        <v>478</v>
      </c>
      <c r="B305" s="6">
        <v>2</v>
      </c>
      <c r="C305" s="7">
        <v>1.5384615384615385</v>
      </c>
    </row>
    <row r="306" spans="1:3" x14ac:dyDescent="0.35">
      <c r="A306" s="5" t="s">
        <v>386</v>
      </c>
      <c r="B306" s="6">
        <v>1</v>
      </c>
      <c r="C306" s="7">
        <v>0.76923076923076927</v>
      </c>
    </row>
    <row r="307" spans="1:3" x14ac:dyDescent="0.35">
      <c r="A307" s="5" t="s">
        <v>43</v>
      </c>
      <c r="B307" s="6">
        <v>3</v>
      </c>
      <c r="C307" s="7">
        <v>2.3076923076923079</v>
      </c>
    </row>
    <row r="308" spans="1:3" x14ac:dyDescent="0.35">
      <c r="A308" s="5" t="s">
        <v>35</v>
      </c>
      <c r="B308" s="6">
        <v>8</v>
      </c>
      <c r="C308" s="7">
        <v>6.1538461538461542</v>
      </c>
    </row>
    <row r="309" spans="1:3" x14ac:dyDescent="0.35">
      <c r="A309" s="5" t="s">
        <v>86</v>
      </c>
      <c r="B309" s="6">
        <v>5</v>
      </c>
      <c r="C309" s="7">
        <v>3.8461538461538463</v>
      </c>
    </row>
    <row r="310" spans="1:3" x14ac:dyDescent="0.35">
      <c r="A310" s="5" t="s">
        <v>206</v>
      </c>
      <c r="B310" s="6">
        <v>1</v>
      </c>
      <c r="C310" s="7">
        <v>0.76923076923076927</v>
      </c>
    </row>
    <row r="311" spans="1:3" x14ac:dyDescent="0.35">
      <c r="A311" s="5" t="s">
        <v>155</v>
      </c>
      <c r="B311" s="6">
        <v>8</v>
      </c>
      <c r="C311" s="7">
        <v>6.1538461538461542</v>
      </c>
    </row>
    <row r="312" spans="1:3" x14ac:dyDescent="0.35">
      <c r="A312" s="5" t="s">
        <v>62</v>
      </c>
      <c r="B312" s="6">
        <v>1</v>
      </c>
      <c r="C312" s="7">
        <v>0.76923076923076927</v>
      </c>
    </row>
    <row r="313" spans="1:3" x14ac:dyDescent="0.35">
      <c r="A313" s="5" t="s">
        <v>603</v>
      </c>
      <c r="B313" s="6">
        <v>4</v>
      </c>
      <c r="C313" s="7">
        <v>3.0769230769230771</v>
      </c>
    </row>
    <row r="314" spans="1:3" x14ac:dyDescent="0.35">
      <c r="A314" s="5" t="s">
        <v>611</v>
      </c>
      <c r="B314" s="6">
        <v>1</v>
      </c>
      <c r="C314" s="7">
        <v>0.76923076923076927</v>
      </c>
    </row>
    <row r="315" spans="1:3" x14ac:dyDescent="0.35">
      <c r="A315" s="5" t="s">
        <v>314</v>
      </c>
      <c r="B315" s="6">
        <v>1</v>
      </c>
      <c r="C315" s="7">
        <v>0.76923076923076927</v>
      </c>
    </row>
    <row r="316" spans="1:3" x14ac:dyDescent="0.35">
      <c r="A316" s="5" t="s">
        <v>335</v>
      </c>
      <c r="B316" s="6">
        <v>2</v>
      </c>
      <c r="C316" s="7">
        <v>1.5384615384615385</v>
      </c>
    </row>
    <row r="317" spans="1:3" x14ac:dyDescent="0.35">
      <c r="A317" s="5" t="s">
        <v>123</v>
      </c>
      <c r="B317" s="6">
        <v>1</v>
      </c>
      <c r="C317" s="7">
        <v>0.76923076923076927</v>
      </c>
    </row>
    <row r="318" spans="1:3" x14ac:dyDescent="0.35">
      <c r="A318" s="5" t="s">
        <v>246</v>
      </c>
      <c r="B318" s="6">
        <v>4</v>
      </c>
      <c r="C318" s="7">
        <v>3.0769230769230771</v>
      </c>
    </row>
    <row r="319" spans="1:3" x14ac:dyDescent="0.35">
      <c r="A319" s="5" t="s">
        <v>576</v>
      </c>
      <c r="B319" s="6">
        <v>1</v>
      </c>
      <c r="C319" s="7">
        <v>0.76923076923076927</v>
      </c>
    </row>
    <row r="320" spans="1:3" x14ac:dyDescent="0.35">
      <c r="A320" s="5" t="s">
        <v>302</v>
      </c>
      <c r="B320" s="6">
        <v>2</v>
      </c>
      <c r="C320" s="7">
        <v>1.5384615384615385</v>
      </c>
    </row>
    <row r="321" spans="1:3" x14ac:dyDescent="0.35">
      <c r="A321" s="5" t="s">
        <v>497</v>
      </c>
      <c r="B321" s="6">
        <v>1</v>
      </c>
      <c r="C321" s="7">
        <v>0.76923076923076927</v>
      </c>
    </row>
    <row r="322" spans="1:3" x14ac:dyDescent="0.35">
      <c r="A322" s="5" t="s">
        <v>430</v>
      </c>
      <c r="B322" s="6">
        <v>2</v>
      </c>
      <c r="C322" s="7">
        <v>1.5384615384615385</v>
      </c>
    </row>
    <row r="323" spans="1:3" x14ac:dyDescent="0.35">
      <c r="A323" s="5" t="s">
        <v>807</v>
      </c>
      <c r="B323" s="6">
        <v>1</v>
      </c>
      <c r="C323" s="7">
        <v>0.76923076923076927</v>
      </c>
    </row>
    <row r="324" spans="1:3" x14ac:dyDescent="0.35">
      <c r="A324" s="5" t="s">
        <v>534</v>
      </c>
      <c r="B324" s="6">
        <v>1</v>
      </c>
      <c r="C324" s="7">
        <v>0.76923076923076927</v>
      </c>
    </row>
    <row r="325" spans="1:3" x14ac:dyDescent="0.35">
      <c r="A325" s="5" t="s">
        <v>269</v>
      </c>
      <c r="B325" s="6">
        <v>1</v>
      </c>
      <c r="C325" s="7">
        <v>0.76923076923076927</v>
      </c>
    </row>
    <row r="326" spans="1:3" x14ac:dyDescent="0.35">
      <c r="A326" s="5" t="s">
        <v>727</v>
      </c>
      <c r="B326" s="6">
        <v>2</v>
      </c>
      <c r="C326" s="7">
        <v>1.5384615384615385</v>
      </c>
    </row>
    <row r="327" spans="1:3" x14ac:dyDescent="0.35">
      <c r="A327" s="5" t="s">
        <v>276</v>
      </c>
      <c r="B327" s="6">
        <v>5</v>
      </c>
      <c r="C327" s="7">
        <v>3.8461538461538463</v>
      </c>
    </row>
    <row r="328" spans="1:3" x14ac:dyDescent="0.35">
      <c r="A328" s="5" t="s">
        <v>53</v>
      </c>
      <c r="B328" s="6">
        <v>2</v>
      </c>
      <c r="C328" s="7">
        <v>1.5384615384615385</v>
      </c>
    </row>
    <row r="329" spans="1:3" x14ac:dyDescent="0.35">
      <c r="A329" s="5" t="s">
        <v>383</v>
      </c>
      <c r="B329" s="6">
        <v>1</v>
      </c>
      <c r="C329" s="7">
        <v>0.76923076923076927</v>
      </c>
    </row>
    <row r="330" spans="1:3" x14ac:dyDescent="0.35">
      <c r="A330" s="5" t="s">
        <v>769</v>
      </c>
      <c r="B330" s="6">
        <v>1</v>
      </c>
      <c r="C330" s="7">
        <v>0.76923076923076927</v>
      </c>
    </row>
    <row r="331" spans="1:3" x14ac:dyDescent="0.35">
      <c r="A331" s="5" t="s">
        <v>211</v>
      </c>
      <c r="B331" s="6">
        <v>1</v>
      </c>
      <c r="C331" s="7">
        <v>0.76923076923076927</v>
      </c>
    </row>
    <row r="332" spans="1:3" x14ac:dyDescent="0.35">
      <c r="A332" s="5" t="s">
        <v>173</v>
      </c>
      <c r="B332" s="6">
        <v>1</v>
      </c>
      <c r="C332" s="7">
        <v>0.76923076923076927</v>
      </c>
    </row>
    <row r="333" spans="1:3" x14ac:dyDescent="0.35">
      <c r="A333" s="5"/>
      <c r="B333" s="6"/>
      <c r="C333" s="7"/>
    </row>
    <row r="334" spans="1:3" ht="15" thickBot="1" x14ac:dyDescent="0.4">
      <c r="A334" s="5" t="s">
        <v>804</v>
      </c>
      <c r="B334" s="6">
        <v>130</v>
      </c>
      <c r="C334" s="7">
        <v>100</v>
      </c>
    </row>
    <row r="335" spans="1:3" x14ac:dyDescent="0.35">
      <c r="A335" s="8"/>
      <c r="B335" s="8"/>
      <c r="C335" s="8"/>
    </row>
    <row r="336" spans="1:3" ht="15" thickBot="1" x14ac:dyDescent="0.4">
      <c r="A336" s="13" t="s">
        <v>696</v>
      </c>
      <c r="B336" s="13"/>
      <c r="C336" s="13"/>
    </row>
    <row r="337" spans="1:3" ht="25.5" thickBot="1" x14ac:dyDescent="0.4">
      <c r="A337" s="4" t="s">
        <v>801</v>
      </c>
      <c r="B337" s="4" t="s">
        <v>802</v>
      </c>
      <c r="C337" s="4" t="s">
        <v>803</v>
      </c>
    </row>
    <row r="338" spans="1:3" x14ac:dyDescent="0.35">
      <c r="A338" s="5" t="s">
        <v>236</v>
      </c>
      <c r="B338" s="6">
        <v>17</v>
      </c>
      <c r="C338" s="7">
        <v>13.076923076923078</v>
      </c>
    </row>
    <row r="339" spans="1:3" x14ac:dyDescent="0.35">
      <c r="A339" s="5" t="s">
        <v>720</v>
      </c>
      <c r="B339" s="6">
        <v>3</v>
      </c>
      <c r="C339" s="7">
        <v>2.3076923076923079</v>
      </c>
    </row>
    <row r="340" spans="1:3" x14ac:dyDescent="0.35">
      <c r="A340" s="5" t="s">
        <v>567</v>
      </c>
      <c r="B340" s="6">
        <v>2</v>
      </c>
      <c r="C340" s="7">
        <v>1.5384615384615385</v>
      </c>
    </row>
    <row r="341" spans="1:3" x14ac:dyDescent="0.35">
      <c r="A341" s="5" t="s">
        <v>438</v>
      </c>
      <c r="B341" s="6">
        <v>10</v>
      </c>
      <c r="C341" s="7">
        <v>7.6923076923076925</v>
      </c>
    </row>
    <row r="342" spans="1:3" x14ac:dyDescent="0.35">
      <c r="A342" s="5" t="s">
        <v>417</v>
      </c>
      <c r="B342" s="6">
        <v>6</v>
      </c>
      <c r="C342" s="7">
        <v>4.6153846153846159</v>
      </c>
    </row>
    <row r="343" spans="1:3" x14ac:dyDescent="0.35">
      <c r="A343" s="5" t="s">
        <v>455</v>
      </c>
      <c r="B343" s="6">
        <v>4</v>
      </c>
      <c r="C343" s="7">
        <v>3.0769230769230771</v>
      </c>
    </row>
    <row r="344" spans="1:3" x14ac:dyDescent="0.35">
      <c r="A344" s="5" t="s">
        <v>739</v>
      </c>
      <c r="B344" s="6">
        <v>8</v>
      </c>
      <c r="C344" s="7">
        <v>6.1538461538461542</v>
      </c>
    </row>
    <row r="345" spans="1:3" x14ac:dyDescent="0.35">
      <c r="A345" s="5" t="s">
        <v>357</v>
      </c>
      <c r="B345" s="6">
        <v>5</v>
      </c>
      <c r="C345" s="7">
        <v>3.8461538461538463</v>
      </c>
    </row>
    <row r="346" spans="1:3" x14ac:dyDescent="0.35">
      <c r="A346" s="5" t="s">
        <v>709</v>
      </c>
      <c r="B346" s="6">
        <v>14</v>
      </c>
      <c r="C346" s="7">
        <v>10.76923076923077</v>
      </c>
    </row>
    <row r="347" spans="1:3" x14ac:dyDescent="0.35">
      <c r="A347" s="5" t="s">
        <v>35</v>
      </c>
      <c r="B347" s="6">
        <v>16</v>
      </c>
      <c r="C347" s="7">
        <v>12.307692307692308</v>
      </c>
    </row>
    <row r="348" spans="1:3" x14ac:dyDescent="0.35">
      <c r="A348" s="5" t="s">
        <v>155</v>
      </c>
      <c r="B348" s="6">
        <v>14</v>
      </c>
      <c r="C348" s="7">
        <v>10.76923076923077</v>
      </c>
    </row>
    <row r="349" spans="1:3" x14ac:dyDescent="0.35">
      <c r="A349" s="5" t="s">
        <v>690</v>
      </c>
      <c r="B349" s="6">
        <v>4</v>
      </c>
      <c r="C349" s="7">
        <v>3.0769230769230771</v>
      </c>
    </row>
    <row r="350" spans="1:3" x14ac:dyDescent="0.35">
      <c r="A350" s="5" t="s">
        <v>728</v>
      </c>
      <c r="B350" s="6">
        <v>10</v>
      </c>
      <c r="C350" s="7">
        <v>7.6923076923076925</v>
      </c>
    </row>
    <row r="351" spans="1:3" x14ac:dyDescent="0.35">
      <c r="A351" s="5" t="s">
        <v>430</v>
      </c>
      <c r="B351" s="6">
        <v>4</v>
      </c>
      <c r="C351" s="7">
        <v>3.0769230769230771</v>
      </c>
    </row>
    <row r="352" spans="1:3" x14ac:dyDescent="0.35">
      <c r="A352" s="5" t="s">
        <v>729</v>
      </c>
      <c r="B352" s="6">
        <v>2</v>
      </c>
      <c r="C352" s="7">
        <v>1.5384615384615385</v>
      </c>
    </row>
    <row r="353" spans="1:4" x14ac:dyDescent="0.35">
      <c r="A353" s="5" t="s">
        <v>276</v>
      </c>
      <c r="B353" s="6">
        <v>11</v>
      </c>
      <c r="C353" s="7">
        <v>8.4615384615384617</v>
      </c>
    </row>
    <row r="354" spans="1:4" x14ac:dyDescent="0.35">
      <c r="A354" s="5"/>
      <c r="B354" s="6"/>
      <c r="C354" s="7"/>
    </row>
    <row r="355" spans="1:4" ht="15" thickBot="1" x14ac:dyDescent="0.4">
      <c r="A355" s="5" t="s">
        <v>804</v>
      </c>
      <c r="B355" s="6">
        <v>130</v>
      </c>
      <c r="C355" s="7">
        <v>100</v>
      </c>
    </row>
    <row r="356" spans="1:4" x14ac:dyDescent="0.35">
      <c r="A356" s="8"/>
      <c r="B356" s="8"/>
      <c r="C356" s="8"/>
    </row>
    <row r="357" spans="1:4" ht="15" thickBot="1" x14ac:dyDescent="0.4">
      <c r="A357" s="13" t="s">
        <v>808</v>
      </c>
      <c r="B357" s="13"/>
      <c r="C357" s="13"/>
      <c r="D357" t="s">
        <v>818</v>
      </c>
    </row>
    <row r="358" spans="1:4" ht="25.5" thickBot="1" x14ac:dyDescent="0.4">
      <c r="A358" s="4" t="s">
        <v>801</v>
      </c>
      <c r="B358" s="4" t="s">
        <v>802</v>
      </c>
      <c r="C358" s="4" t="s">
        <v>803</v>
      </c>
    </row>
    <row r="359" spans="1:4" x14ac:dyDescent="0.35">
      <c r="A359" s="5" t="s">
        <v>236</v>
      </c>
      <c r="B359" s="6">
        <v>17</v>
      </c>
      <c r="C359" s="7">
        <v>13.076923076923078</v>
      </c>
    </row>
    <row r="360" spans="1:4" x14ac:dyDescent="0.35">
      <c r="A360" s="5" t="s">
        <v>720</v>
      </c>
      <c r="B360" s="6">
        <v>3</v>
      </c>
      <c r="C360" s="7">
        <v>2.3076923076923079</v>
      </c>
      <c r="D360" t="s">
        <v>823</v>
      </c>
    </row>
    <row r="361" spans="1:4" x14ac:dyDescent="0.35">
      <c r="A361" s="5" t="s">
        <v>567</v>
      </c>
      <c r="B361" s="6">
        <v>2</v>
      </c>
      <c r="C361" s="7">
        <v>1.5384615384615385</v>
      </c>
    </row>
    <row r="362" spans="1:4" x14ac:dyDescent="0.35">
      <c r="A362" s="5" t="s">
        <v>438</v>
      </c>
      <c r="B362" s="6">
        <v>10</v>
      </c>
      <c r="C362" s="7">
        <v>7.6923076923076925</v>
      </c>
    </row>
    <row r="363" spans="1:4" x14ac:dyDescent="0.35">
      <c r="A363" s="5" t="s">
        <v>417</v>
      </c>
      <c r="B363" s="6">
        <v>6</v>
      </c>
      <c r="C363" s="7">
        <v>4.6153846153846159</v>
      </c>
    </row>
    <row r="364" spans="1:4" x14ac:dyDescent="0.35">
      <c r="A364" s="5" t="s">
        <v>455</v>
      </c>
      <c r="B364" s="6">
        <v>4</v>
      </c>
      <c r="C364" s="7">
        <v>3.0769230769230771</v>
      </c>
    </row>
    <row r="365" spans="1:4" x14ac:dyDescent="0.35">
      <c r="A365" s="5" t="s">
        <v>739</v>
      </c>
      <c r="B365" s="6">
        <v>8</v>
      </c>
      <c r="C365" s="7">
        <v>6.1538461538461542</v>
      </c>
    </row>
    <row r="366" spans="1:4" x14ac:dyDescent="0.35">
      <c r="A366" s="5" t="s">
        <v>357</v>
      </c>
      <c r="B366" s="6">
        <v>5</v>
      </c>
      <c r="C366" s="7">
        <v>3.8461538461538463</v>
      </c>
    </row>
    <row r="367" spans="1:4" x14ac:dyDescent="0.35">
      <c r="A367" s="5" t="s">
        <v>709</v>
      </c>
      <c r="B367" s="6">
        <v>7</v>
      </c>
      <c r="C367" s="7">
        <v>5.384615384615385</v>
      </c>
    </row>
    <row r="368" spans="1:4" x14ac:dyDescent="0.35">
      <c r="A368" s="5" t="s">
        <v>35</v>
      </c>
      <c r="B368" s="6">
        <v>16</v>
      </c>
      <c r="C368" s="7">
        <v>12.307692307692308</v>
      </c>
    </row>
    <row r="369" spans="1:4" x14ac:dyDescent="0.35">
      <c r="A369" s="5" t="s">
        <v>155</v>
      </c>
      <c r="B369" s="6">
        <v>14</v>
      </c>
      <c r="C369" s="7">
        <v>10.76923076923077</v>
      </c>
    </row>
    <row r="370" spans="1:4" x14ac:dyDescent="0.35">
      <c r="A370" s="5" t="s">
        <v>690</v>
      </c>
      <c r="B370" s="6">
        <v>4</v>
      </c>
      <c r="C370" s="7">
        <v>3.0769230769230771</v>
      </c>
      <c r="D370" t="s">
        <v>819</v>
      </c>
    </row>
    <row r="371" spans="1:4" x14ac:dyDescent="0.35">
      <c r="A371" s="5" t="s">
        <v>795</v>
      </c>
      <c r="B371" s="6">
        <v>7</v>
      </c>
      <c r="C371" s="7">
        <v>5.384615384615385</v>
      </c>
      <c r="D371" t="s">
        <v>820</v>
      </c>
    </row>
    <row r="372" spans="1:4" x14ac:dyDescent="0.35">
      <c r="A372" s="5" t="s">
        <v>728</v>
      </c>
      <c r="B372" s="6">
        <v>10</v>
      </c>
      <c r="C372" s="7">
        <v>7.6923076923076925</v>
      </c>
      <c r="D372" t="s">
        <v>821</v>
      </c>
    </row>
    <row r="373" spans="1:4" x14ac:dyDescent="0.35">
      <c r="A373" s="5" t="s">
        <v>430</v>
      </c>
      <c r="B373" s="6">
        <v>4</v>
      </c>
      <c r="C373" s="7">
        <v>3.0769230769230771</v>
      </c>
    </row>
    <row r="374" spans="1:4" x14ac:dyDescent="0.35">
      <c r="A374" s="5" t="s">
        <v>729</v>
      </c>
      <c r="B374" s="6">
        <v>2</v>
      </c>
      <c r="C374" s="7">
        <v>1.5384615384615385</v>
      </c>
      <c r="D374" t="s">
        <v>822</v>
      </c>
    </row>
    <row r="375" spans="1:4" x14ac:dyDescent="0.35">
      <c r="A375" s="5" t="s">
        <v>276</v>
      </c>
      <c r="B375" s="6">
        <v>11</v>
      </c>
      <c r="C375" s="7">
        <v>8.4615384615384617</v>
      </c>
    </row>
    <row r="376" spans="1:4" x14ac:dyDescent="0.35">
      <c r="A376" s="5"/>
      <c r="B376" s="6"/>
      <c r="C376" s="7"/>
    </row>
    <row r="377" spans="1:4" ht="15" thickBot="1" x14ac:dyDescent="0.4">
      <c r="A377" s="5" t="s">
        <v>804</v>
      </c>
      <c r="B377" s="6">
        <v>130</v>
      </c>
      <c r="C377" s="7">
        <v>100</v>
      </c>
    </row>
    <row r="378" spans="1:4" x14ac:dyDescent="0.35">
      <c r="A378" s="8"/>
      <c r="B378" s="8"/>
      <c r="C378" s="8"/>
    </row>
    <row r="379" spans="1:4" ht="15" thickBot="1" x14ac:dyDescent="0.4">
      <c r="A379" s="15" t="s">
        <v>740</v>
      </c>
      <c r="B379" s="15"/>
      <c r="C379" s="15"/>
    </row>
    <row r="380" spans="1:4" ht="25.5" thickBot="1" x14ac:dyDescent="0.4">
      <c r="A380" s="4" t="s">
        <v>801</v>
      </c>
      <c r="B380" s="4" t="s">
        <v>802</v>
      </c>
      <c r="C380" s="4" t="s">
        <v>803</v>
      </c>
    </row>
    <row r="381" spans="1:4" x14ac:dyDescent="0.35">
      <c r="A381" s="5" t="s">
        <v>742</v>
      </c>
      <c r="B381" s="6">
        <v>5</v>
      </c>
      <c r="C381" s="7">
        <v>3.8461538461538463</v>
      </c>
    </row>
    <row r="382" spans="1:4" x14ac:dyDescent="0.35">
      <c r="A382" s="5" t="s">
        <v>746</v>
      </c>
      <c r="B382" s="6">
        <v>1</v>
      </c>
      <c r="C382" s="7">
        <v>0.76923076923076927</v>
      </c>
    </row>
    <row r="383" spans="1:4" x14ac:dyDescent="0.35">
      <c r="A383" s="5" t="s">
        <v>743</v>
      </c>
      <c r="B383" s="6">
        <v>2</v>
      </c>
      <c r="C383" s="7">
        <v>1.5384615384615385</v>
      </c>
    </row>
    <row r="384" spans="1:4" x14ac:dyDescent="0.35">
      <c r="A384" s="5" t="s">
        <v>741</v>
      </c>
      <c r="B384" s="6">
        <v>1</v>
      </c>
      <c r="C384" s="7">
        <v>0.76923076923076927</v>
      </c>
    </row>
    <row r="385" spans="1:3" x14ac:dyDescent="0.35">
      <c r="A385" s="5" t="s">
        <v>744</v>
      </c>
      <c r="B385" s="6">
        <v>2</v>
      </c>
      <c r="C385" s="7">
        <v>1.5384615384615385</v>
      </c>
    </row>
    <row r="386" spans="1:3" x14ac:dyDescent="0.35">
      <c r="A386" s="5" t="s">
        <v>745</v>
      </c>
      <c r="B386" s="6">
        <v>1</v>
      </c>
      <c r="C386" s="7">
        <v>0.76923076923076927</v>
      </c>
    </row>
    <row r="387" spans="1:3" x14ac:dyDescent="0.35">
      <c r="A387" s="5"/>
      <c r="B387" s="6"/>
      <c r="C387" s="7"/>
    </row>
    <row r="388" spans="1:3" ht="15" thickBot="1" x14ac:dyDescent="0.4">
      <c r="A388" s="5" t="s">
        <v>804</v>
      </c>
      <c r="B388" s="6">
        <v>12</v>
      </c>
      <c r="C388" s="7">
        <v>9.2307692307692317</v>
      </c>
    </row>
    <row r="389" spans="1:3" x14ac:dyDescent="0.35">
      <c r="A389" s="8"/>
      <c r="B389" s="8"/>
      <c r="C389" s="8"/>
    </row>
    <row r="390" spans="1:3" ht="15" thickBot="1" x14ac:dyDescent="0.4">
      <c r="A390" s="3" t="s">
        <v>12</v>
      </c>
      <c r="B390" s="3"/>
      <c r="C390" s="3"/>
    </row>
    <row r="391" spans="1:3" ht="25.5" thickBot="1" x14ac:dyDescent="0.4">
      <c r="A391" s="4" t="s">
        <v>801</v>
      </c>
      <c r="B391" s="4" t="s">
        <v>802</v>
      </c>
      <c r="C391" s="4" t="s">
        <v>803</v>
      </c>
    </row>
    <row r="392" spans="1:3" x14ac:dyDescent="0.35">
      <c r="A392" s="5" t="s">
        <v>648</v>
      </c>
      <c r="B392" s="6">
        <v>1</v>
      </c>
      <c r="C392" s="7">
        <v>0.76923076923076927</v>
      </c>
    </row>
    <row r="393" spans="1:3" x14ac:dyDescent="0.35">
      <c r="A393" s="5" t="s">
        <v>519</v>
      </c>
      <c r="B393" s="6">
        <v>1</v>
      </c>
      <c r="C393" s="7">
        <v>0.76923076923076927</v>
      </c>
    </row>
    <row r="394" spans="1:3" x14ac:dyDescent="0.35">
      <c r="A394" s="5" t="s">
        <v>757</v>
      </c>
      <c r="B394" s="6">
        <v>1</v>
      </c>
      <c r="C394" s="7">
        <v>0.76923076923076927</v>
      </c>
    </row>
    <row r="395" spans="1:3" x14ac:dyDescent="0.35">
      <c r="A395" s="5" t="s">
        <v>643</v>
      </c>
      <c r="B395" s="6">
        <v>1</v>
      </c>
      <c r="C395" s="7">
        <v>0.76923076923076927</v>
      </c>
    </row>
    <row r="396" spans="1:3" x14ac:dyDescent="0.35">
      <c r="A396" s="5" t="s">
        <v>750</v>
      </c>
      <c r="B396" s="6">
        <v>1</v>
      </c>
      <c r="C396" s="7">
        <v>0.76923076923076927</v>
      </c>
    </row>
    <row r="397" spans="1:3" x14ac:dyDescent="0.35">
      <c r="A397" s="5" t="s">
        <v>763</v>
      </c>
      <c r="B397" s="6">
        <v>1</v>
      </c>
      <c r="C397" s="7">
        <v>0.76923076923076927</v>
      </c>
    </row>
    <row r="398" spans="1:3" x14ac:dyDescent="0.35">
      <c r="A398" s="5" t="s">
        <v>759</v>
      </c>
      <c r="B398" s="6">
        <v>1</v>
      </c>
      <c r="C398" s="7">
        <v>0.76923076923076927</v>
      </c>
    </row>
    <row r="399" spans="1:3" x14ac:dyDescent="0.35">
      <c r="A399" s="5" t="s">
        <v>616</v>
      </c>
      <c r="B399" s="6">
        <v>1</v>
      </c>
      <c r="C399" s="7">
        <v>0.76923076923076927</v>
      </c>
    </row>
    <row r="400" spans="1:3" x14ac:dyDescent="0.35">
      <c r="A400" s="5" t="s">
        <v>809</v>
      </c>
      <c r="B400" s="6">
        <v>1</v>
      </c>
      <c r="C400" s="7">
        <v>0.76923076923076927</v>
      </c>
    </row>
    <row r="401" spans="1:3" x14ac:dyDescent="0.35">
      <c r="A401" s="5" t="s">
        <v>502</v>
      </c>
      <c r="B401" s="6">
        <v>11</v>
      </c>
      <c r="C401" s="7">
        <v>8.4615384615384617</v>
      </c>
    </row>
    <row r="402" spans="1:3" x14ac:dyDescent="0.35">
      <c r="A402" s="5" t="s">
        <v>620</v>
      </c>
      <c r="B402" s="6">
        <v>1</v>
      </c>
      <c r="C402" s="7">
        <v>0.76923076923076927</v>
      </c>
    </row>
    <row r="403" spans="1:3" x14ac:dyDescent="0.35">
      <c r="A403" s="5" t="s">
        <v>655</v>
      </c>
      <c r="B403" s="6">
        <v>1</v>
      </c>
      <c r="C403" s="7">
        <v>0.76923076923076927</v>
      </c>
    </row>
    <row r="404" spans="1:3" x14ac:dyDescent="0.35">
      <c r="A404" s="5" t="s">
        <v>577</v>
      </c>
      <c r="B404" s="6">
        <v>1</v>
      </c>
      <c r="C404" s="7">
        <v>0.76923076923076927</v>
      </c>
    </row>
    <row r="405" spans="1:3" x14ac:dyDescent="0.35">
      <c r="A405" s="5" t="s">
        <v>479</v>
      </c>
      <c r="B405" s="6">
        <v>1</v>
      </c>
      <c r="C405" s="7">
        <v>0.76923076923076927</v>
      </c>
    </row>
    <row r="406" spans="1:3" x14ac:dyDescent="0.35">
      <c r="A406" s="5" t="s">
        <v>588</v>
      </c>
      <c r="B406" s="6">
        <v>1</v>
      </c>
      <c r="C406" s="7">
        <v>0.76923076923076927</v>
      </c>
    </row>
    <row r="407" spans="1:3" x14ac:dyDescent="0.35">
      <c r="A407" s="5" t="s">
        <v>608</v>
      </c>
      <c r="B407" s="6">
        <v>1</v>
      </c>
      <c r="C407" s="7">
        <v>0.76923076923076927</v>
      </c>
    </row>
    <row r="408" spans="1:3" x14ac:dyDescent="0.35">
      <c r="A408" s="5" t="s">
        <v>633</v>
      </c>
      <c r="B408" s="6">
        <v>1</v>
      </c>
      <c r="C408" s="7">
        <v>0.76923076923076927</v>
      </c>
    </row>
    <row r="409" spans="1:3" x14ac:dyDescent="0.35">
      <c r="A409" s="5" t="s">
        <v>91</v>
      </c>
      <c r="B409" s="6">
        <v>1</v>
      </c>
      <c r="C409" s="7">
        <v>0.76923076923076927</v>
      </c>
    </row>
    <row r="410" spans="1:3" x14ac:dyDescent="0.35">
      <c r="A410" s="5" t="s">
        <v>54</v>
      </c>
      <c r="B410" s="6">
        <v>1</v>
      </c>
      <c r="C410" s="7">
        <v>0.76923076923076927</v>
      </c>
    </row>
    <row r="411" spans="1:3" x14ac:dyDescent="0.35">
      <c r="A411" s="5" t="s">
        <v>752</v>
      </c>
      <c r="B411" s="6">
        <v>1</v>
      </c>
      <c r="C411" s="7">
        <v>0.76923076923076927</v>
      </c>
    </row>
    <row r="412" spans="1:3" x14ac:dyDescent="0.35">
      <c r="A412" s="5" t="s">
        <v>530</v>
      </c>
      <c r="B412" s="6">
        <v>1</v>
      </c>
      <c r="C412" s="7">
        <v>0.76923076923076927</v>
      </c>
    </row>
    <row r="413" spans="1:3" x14ac:dyDescent="0.35">
      <c r="A413" s="5" t="s">
        <v>666</v>
      </c>
      <c r="B413" s="6">
        <v>1</v>
      </c>
      <c r="C413" s="7">
        <v>0.76923076923076927</v>
      </c>
    </row>
    <row r="414" spans="1:3" x14ac:dyDescent="0.35">
      <c r="A414" s="5" t="s">
        <v>572</v>
      </c>
      <c r="B414" s="6">
        <v>1</v>
      </c>
      <c r="C414" s="7">
        <v>0.76923076923076927</v>
      </c>
    </row>
    <row r="415" spans="1:3" x14ac:dyDescent="0.35">
      <c r="A415" s="5" t="s">
        <v>758</v>
      </c>
      <c r="B415" s="6">
        <v>1</v>
      </c>
      <c r="C415" s="7">
        <v>0.76923076923076927</v>
      </c>
    </row>
    <row r="416" spans="1:3" x14ac:dyDescent="0.35">
      <c r="A416" s="5" t="s">
        <v>751</v>
      </c>
      <c r="B416" s="6">
        <v>1</v>
      </c>
      <c r="C416" s="7">
        <v>0.76923076923076927</v>
      </c>
    </row>
    <row r="417" spans="1:3" x14ac:dyDescent="0.35">
      <c r="A417" s="5" t="s">
        <v>535</v>
      </c>
      <c r="B417" s="6">
        <v>1</v>
      </c>
      <c r="C417" s="7">
        <v>0.76923076923076927</v>
      </c>
    </row>
    <row r="418" spans="1:3" x14ac:dyDescent="0.35">
      <c r="A418" s="5" t="s">
        <v>761</v>
      </c>
      <c r="B418" s="6">
        <v>1</v>
      </c>
      <c r="C418" s="7">
        <v>0.76923076923076927</v>
      </c>
    </row>
    <row r="419" spans="1:3" x14ac:dyDescent="0.35">
      <c r="A419" s="5" t="s">
        <v>251</v>
      </c>
      <c r="B419" s="6">
        <v>1</v>
      </c>
      <c r="C419" s="7">
        <v>0.76923076923076927</v>
      </c>
    </row>
    <row r="420" spans="1:3" x14ac:dyDescent="0.35">
      <c r="A420" s="5" t="s">
        <v>768</v>
      </c>
      <c r="B420" s="6">
        <v>1</v>
      </c>
      <c r="C420" s="7">
        <v>0.76923076923076927</v>
      </c>
    </row>
    <row r="421" spans="1:3" x14ac:dyDescent="0.35">
      <c r="A421" s="5" t="s">
        <v>561</v>
      </c>
      <c r="B421" s="6">
        <v>1</v>
      </c>
      <c r="C421" s="7">
        <v>0.76923076923076927</v>
      </c>
    </row>
    <row r="422" spans="1:3" x14ac:dyDescent="0.35">
      <c r="A422" s="5" t="s">
        <v>71</v>
      </c>
      <c r="B422" s="6">
        <v>1</v>
      </c>
      <c r="C422" s="7">
        <v>0.76923076923076927</v>
      </c>
    </row>
    <row r="423" spans="1:3" x14ac:dyDescent="0.35">
      <c r="A423" s="5" t="s">
        <v>111</v>
      </c>
      <c r="B423" s="6">
        <v>1</v>
      </c>
      <c r="C423" s="7">
        <v>0.76923076923076927</v>
      </c>
    </row>
    <row r="424" spans="1:3" x14ac:dyDescent="0.35">
      <c r="A424" s="5" t="s">
        <v>194</v>
      </c>
      <c r="B424" s="6">
        <v>1</v>
      </c>
      <c r="C424" s="7">
        <v>0.76923076923076927</v>
      </c>
    </row>
    <row r="425" spans="1:3" x14ac:dyDescent="0.35">
      <c r="A425" s="5" t="s">
        <v>177</v>
      </c>
      <c r="B425" s="6">
        <v>1</v>
      </c>
      <c r="C425" s="7">
        <v>0.76923076923076927</v>
      </c>
    </row>
    <row r="426" spans="1:3" x14ac:dyDescent="0.35">
      <c r="A426" s="5" t="s">
        <v>187</v>
      </c>
      <c r="B426" s="6">
        <v>1</v>
      </c>
      <c r="C426" s="7">
        <v>0.76923076923076927</v>
      </c>
    </row>
    <row r="427" spans="1:3" x14ac:dyDescent="0.35">
      <c r="A427" s="5" t="s">
        <v>152</v>
      </c>
      <c r="B427" s="6">
        <v>1</v>
      </c>
      <c r="C427" s="7">
        <v>0.76923076923076927</v>
      </c>
    </row>
    <row r="428" spans="1:3" x14ac:dyDescent="0.35">
      <c r="A428" s="5" t="s">
        <v>612</v>
      </c>
      <c r="B428" s="6">
        <v>1</v>
      </c>
      <c r="C428" s="7">
        <v>0.76923076923076927</v>
      </c>
    </row>
    <row r="429" spans="1:3" x14ac:dyDescent="0.35">
      <c r="A429" s="5" t="s">
        <v>551</v>
      </c>
      <c r="B429" s="6">
        <v>1</v>
      </c>
      <c r="C429" s="7">
        <v>0.76923076923076927</v>
      </c>
    </row>
    <row r="430" spans="1:3" x14ac:dyDescent="0.35">
      <c r="A430" s="5" t="s">
        <v>748</v>
      </c>
      <c r="B430" s="6">
        <v>1</v>
      </c>
      <c r="C430" s="7">
        <v>0.76923076923076927</v>
      </c>
    </row>
    <row r="431" spans="1:3" x14ac:dyDescent="0.35">
      <c r="A431" s="5" t="s">
        <v>810</v>
      </c>
      <c r="B431" s="6">
        <v>1</v>
      </c>
      <c r="C431" s="7">
        <v>0.76923076923076927</v>
      </c>
    </row>
    <row r="432" spans="1:3" x14ac:dyDescent="0.35">
      <c r="A432" s="5" t="s">
        <v>755</v>
      </c>
      <c r="B432" s="6">
        <v>1</v>
      </c>
      <c r="C432" s="7">
        <v>0.76923076923076927</v>
      </c>
    </row>
    <row r="433" spans="1:3" x14ac:dyDescent="0.35">
      <c r="A433" s="5" t="s">
        <v>756</v>
      </c>
      <c r="B433" s="6">
        <v>1</v>
      </c>
      <c r="C433" s="7">
        <v>0.76923076923076927</v>
      </c>
    </row>
    <row r="434" spans="1:3" x14ac:dyDescent="0.35">
      <c r="A434" s="5" t="s">
        <v>764</v>
      </c>
      <c r="B434" s="6">
        <v>1</v>
      </c>
      <c r="C434" s="7">
        <v>0.76923076923076927</v>
      </c>
    </row>
    <row r="435" spans="1:3" x14ac:dyDescent="0.35">
      <c r="A435" s="5" t="s">
        <v>78</v>
      </c>
      <c r="B435" s="6">
        <v>1</v>
      </c>
      <c r="C435" s="7">
        <v>0.76923076923076927</v>
      </c>
    </row>
    <row r="436" spans="1:3" x14ac:dyDescent="0.35">
      <c r="A436" s="5" t="s">
        <v>136</v>
      </c>
      <c r="B436" s="6">
        <v>1</v>
      </c>
      <c r="C436" s="7">
        <v>0.76923076923076927</v>
      </c>
    </row>
    <row r="437" spans="1:3" x14ac:dyDescent="0.35">
      <c r="A437" s="5" t="s">
        <v>214</v>
      </c>
      <c r="B437" s="6">
        <v>1</v>
      </c>
      <c r="C437" s="7">
        <v>0.76923076923076927</v>
      </c>
    </row>
    <row r="438" spans="1:3" x14ac:dyDescent="0.35">
      <c r="A438" s="5" t="s">
        <v>583</v>
      </c>
      <c r="B438" s="6">
        <v>1</v>
      </c>
      <c r="C438" s="7">
        <v>0.76923076923076927</v>
      </c>
    </row>
    <row r="439" spans="1:3" x14ac:dyDescent="0.35">
      <c r="A439" s="5" t="s">
        <v>604</v>
      </c>
      <c r="B439" s="6">
        <v>1</v>
      </c>
      <c r="C439" s="7">
        <v>0.76923076923076927</v>
      </c>
    </row>
    <row r="440" spans="1:3" x14ac:dyDescent="0.35">
      <c r="A440" s="5" t="s">
        <v>46</v>
      </c>
      <c r="B440" s="6">
        <v>1</v>
      </c>
      <c r="C440" s="7">
        <v>0.76923076923076927</v>
      </c>
    </row>
    <row r="441" spans="1:3" x14ac:dyDescent="0.35">
      <c r="A441" s="5" t="s">
        <v>219</v>
      </c>
      <c r="B441" s="6">
        <v>1</v>
      </c>
      <c r="C441" s="7">
        <v>0.76923076923076927</v>
      </c>
    </row>
    <row r="442" spans="1:3" x14ac:dyDescent="0.35">
      <c r="A442" s="5" t="s">
        <v>146</v>
      </c>
      <c r="B442" s="6">
        <v>1</v>
      </c>
      <c r="C442" s="7">
        <v>0.76923076923076927</v>
      </c>
    </row>
    <row r="443" spans="1:3" x14ac:dyDescent="0.35">
      <c r="A443" s="5" t="s">
        <v>130</v>
      </c>
      <c r="B443" s="6">
        <v>1</v>
      </c>
      <c r="C443" s="7">
        <v>0.76923076923076927</v>
      </c>
    </row>
    <row r="444" spans="1:3" x14ac:dyDescent="0.35">
      <c r="A444" s="5" t="s">
        <v>35</v>
      </c>
      <c r="B444" s="6">
        <v>50</v>
      </c>
      <c r="C444" s="7">
        <v>38.461538461538467</v>
      </c>
    </row>
    <row r="445" spans="1:3" x14ac:dyDescent="0.35">
      <c r="A445" s="5" t="s">
        <v>491</v>
      </c>
      <c r="B445" s="6">
        <v>7</v>
      </c>
      <c r="C445" s="7">
        <v>5.384615384615385</v>
      </c>
    </row>
    <row r="446" spans="1:3" x14ac:dyDescent="0.35">
      <c r="A446" s="5" t="s">
        <v>811</v>
      </c>
      <c r="B446" s="6">
        <v>1</v>
      </c>
      <c r="C446" s="7">
        <v>0.76923076923076927</v>
      </c>
    </row>
    <row r="447" spans="1:3" x14ac:dyDescent="0.35">
      <c r="A447" s="5" t="s">
        <v>812</v>
      </c>
      <c r="B447" s="6">
        <v>1</v>
      </c>
      <c r="C447" s="7">
        <v>0.76923076923076927</v>
      </c>
    </row>
    <row r="448" spans="1:3" x14ac:dyDescent="0.35">
      <c r="A448" s="5" t="s">
        <v>749</v>
      </c>
      <c r="B448" s="6">
        <v>1</v>
      </c>
      <c r="C448" s="7">
        <v>0.76923076923076927</v>
      </c>
    </row>
    <row r="449" spans="1:3" x14ac:dyDescent="0.35">
      <c r="A449" s="5" t="s">
        <v>246</v>
      </c>
      <c r="B449" s="6">
        <v>1</v>
      </c>
      <c r="C449" s="7">
        <v>0.76923076923076927</v>
      </c>
    </row>
    <row r="450" spans="1:3" x14ac:dyDescent="0.35">
      <c r="A450" s="5" t="s">
        <v>233</v>
      </c>
      <c r="B450" s="6">
        <v>1</v>
      </c>
      <c r="C450" s="7">
        <v>0.76923076923076927</v>
      </c>
    </row>
    <row r="451" spans="1:3" x14ac:dyDescent="0.35">
      <c r="A451" s="5" t="s">
        <v>527</v>
      </c>
      <c r="B451" s="6">
        <v>2</v>
      </c>
      <c r="C451" s="7">
        <v>1.5384615384615385</v>
      </c>
    </row>
    <row r="452" spans="1:3" x14ac:dyDescent="0.35">
      <c r="A452" s="5" t="s">
        <v>487</v>
      </c>
      <c r="B452" s="6">
        <v>1</v>
      </c>
      <c r="C452" s="7">
        <v>0.76923076923076927</v>
      </c>
    </row>
    <row r="453" spans="1:3" x14ac:dyDescent="0.35">
      <c r="A453" s="5" t="s">
        <v>754</v>
      </c>
      <c r="B453" s="6">
        <v>1</v>
      </c>
      <c r="C453" s="7">
        <v>0.76923076923076927</v>
      </c>
    </row>
    <row r="454" spans="1:3" x14ac:dyDescent="0.35">
      <c r="A454" s="5" t="s">
        <v>202</v>
      </c>
      <c r="B454" s="6">
        <v>1</v>
      </c>
      <c r="C454" s="7">
        <v>0.76923076923076927</v>
      </c>
    </row>
    <row r="455" spans="1:3" x14ac:dyDescent="0.35">
      <c r="A455" s="5" t="s">
        <v>747</v>
      </c>
      <c r="B455" s="6">
        <v>1</v>
      </c>
      <c r="C455" s="7">
        <v>0.76923076923076927</v>
      </c>
    </row>
    <row r="456" spans="1:3" x14ac:dyDescent="0.35">
      <c r="A456" s="5"/>
      <c r="B456" s="6"/>
      <c r="C456" s="7"/>
    </row>
    <row r="457" spans="1:3" ht="15" thickBot="1" x14ac:dyDescent="0.4">
      <c r="A457" s="5" t="s">
        <v>804</v>
      </c>
      <c r="B457" s="6">
        <v>130</v>
      </c>
      <c r="C457" s="7">
        <v>100</v>
      </c>
    </row>
    <row r="458" spans="1:3" x14ac:dyDescent="0.35">
      <c r="A458" s="8"/>
      <c r="B458" s="8"/>
      <c r="C458" s="8"/>
    </row>
    <row r="459" spans="1:3" ht="15" thickBot="1" x14ac:dyDescent="0.4">
      <c r="A459" s="13" t="s">
        <v>710</v>
      </c>
      <c r="B459" s="13"/>
      <c r="C459" s="13"/>
    </row>
    <row r="460" spans="1:3" ht="25.5" thickBot="1" x14ac:dyDescent="0.4">
      <c r="A460" s="4" t="s">
        <v>801</v>
      </c>
      <c r="B460" s="4" t="s">
        <v>802</v>
      </c>
      <c r="C460" s="4" t="s">
        <v>803</v>
      </c>
    </row>
    <row r="461" spans="1:3" x14ac:dyDescent="0.35">
      <c r="A461" s="5" t="s">
        <v>767</v>
      </c>
      <c r="B461" s="6">
        <v>3</v>
      </c>
      <c r="C461" s="7">
        <v>2.3076923076923079</v>
      </c>
    </row>
    <row r="462" spans="1:3" x14ac:dyDescent="0.35">
      <c r="A462" s="5" t="s">
        <v>407</v>
      </c>
      <c r="B462" s="6">
        <v>5</v>
      </c>
      <c r="C462" s="7">
        <v>3.8461538461538463</v>
      </c>
    </row>
    <row r="463" spans="1:3" x14ac:dyDescent="0.35">
      <c r="A463" s="5" t="s">
        <v>813</v>
      </c>
      <c r="B463" s="6">
        <v>20</v>
      </c>
      <c r="C463" s="7">
        <v>15.384615384615385</v>
      </c>
    </row>
    <row r="464" spans="1:3" x14ac:dyDescent="0.35">
      <c r="A464" s="5" t="s">
        <v>700</v>
      </c>
      <c r="B464" s="6">
        <v>71</v>
      </c>
      <c r="C464" s="7">
        <v>54.615384615384613</v>
      </c>
    </row>
    <row r="465" spans="1:3" x14ac:dyDescent="0.35">
      <c r="A465" s="5" t="s">
        <v>814</v>
      </c>
      <c r="B465" s="6">
        <v>31</v>
      </c>
      <c r="C465" s="7">
        <v>23.846153846153847</v>
      </c>
    </row>
    <row r="466" spans="1:3" x14ac:dyDescent="0.35">
      <c r="A466" s="5"/>
      <c r="B466" s="6"/>
      <c r="C466" s="7"/>
    </row>
    <row r="467" spans="1:3" ht="15" thickBot="1" x14ac:dyDescent="0.4">
      <c r="A467" s="5" t="s">
        <v>804</v>
      </c>
      <c r="B467" s="6">
        <v>130</v>
      </c>
      <c r="C467" s="7">
        <v>100</v>
      </c>
    </row>
    <row r="468" spans="1:3" x14ac:dyDescent="0.35">
      <c r="A468" s="8"/>
      <c r="B468" s="8"/>
      <c r="C468" s="8"/>
    </row>
    <row r="469" spans="1:3" ht="15" thickBot="1" x14ac:dyDescent="0.4">
      <c r="A469" s="3" t="s">
        <v>13</v>
      </c>
      <c r="B469" s="3"/>
      <c r="C469" s="3"/>
    </row>
    <row r="470" spans="1:3" ht="25.5" thickBot="1" x14ac:dyDescent="0.4">
      <c r="A470" s="4" t="s">
        <v>801</v>
      </c>
      <c r="B470" s="4" t="s">
        <v>802</v>
      </c>
      <c r="C470" s="4" t="s">
        <v>803</v>
      </c>
    </row>
    <row r="471" spans="1:3" x14ac:dyDescent="0.35">
      <c r="A471" s="5" t="s">
        <v>35</v>
      </c>
      <c r="B471" s="6">
        <v>98</v>
      </c>
      <c r="C471" s="7">
        <v>75.384615384615387</v>
      </c>
    </row>
    <row r="472" spans="1:3" x14ac:dyDescent="0.35">
      <c r="A472" s="5" t="s">
        <v>145</v>
      </c>
      <c r="B472" s="6">
        <v>32</v>
      </c>
      <c r="C472" s="7">
        <v>24.615384615384617</v>
      </c>
    </row>
    <row r="473" spans="1:3" x14ac:dyDescent="0.35">
      <c r="A473" s="5"/>
      <c r="B473" s="6"/>
      <c r="C473" s="7"/>
    </row>
    <row r="474" spans="1:3" ht="15" thickBot="1" x14ac:dyDescent="0.4">
      <c r="A474" s="5" t="s">
        <v>804</v>
      </c>
      <c r="B474" s="6">
        <v>130</v>
      </c>
      <c r="C474" s="7">
        <v>100</v>
      </c>
    </row>
    <row r="475" spans="1:3" x14ac:dyDescent="0.35">
      <c r="A475" s="8"/>
      <c r="B475" s="8"/>
      <c r="C475" s="8"/>
    </row>
    <row r="476" spans="1:3" ht="15" thickBot="1" x14ac:dyDescent="0.4">
      <c r="A476" s="3" t="s">
        <v>14</v>
      </c>
      <c r="B476" s="3"/>
      <c r="C476" s="3"/>
    </row>
    <row r="477" spans="1:3" ht="25.5" thickBot="1" x14ac:dyDescent="0.4">
      <c r="A477" s="4" t="s">
        <v>801</v>
      </c>
      <c r="B477" s="4" t="s">
        <v>802</v>
      </c>
      <c r="C477" s="4" t="s">
        <v>803</v>
      </c>
    </row>
    <row r="478" spans="1:3" x14ac:dyDescent="0.35">
      <c r="A478" s="5" t="s">
        <v>450</v>
      </c>
      <c r="B478" s="6">
        <v>1</v>
      </c>
      <c r="C478" s="7">
        <v>0.76923076923076927</v>
      </c>
    </row>
    <row r="479" spans="1:3" x14ac:dyDescent="0.35">
      <c r="A479" s="5" t="s">
        <v>92</v>
      </c>
      <c r="B479" s="6">
        <v>1</v>
      </c>
      <c r="C479" s="7">
        <v>0.76923076923076927</v>
      </c>
    </row>
    <row r="480" spans="1:3" x14ac:dyDescent="0.35">
      <c r="A480" s="5" t="s">
        <v>270</v>
      </c>
      <c r="B480" s="6">
        <v>1</v>
      </c>
      <c r="C480" s="7">
        <v>0.76923076923076927</v>
      </c>
    </row>
    <row r="481" spans="1:3" x14ac:dyDescent="0.35">
      <c r="A481" s="5" t="s">
        <v>361</v>
      </c>
      <c r="B481" s="6">
        <v>1</v>
      </c>
      <c r="C481" s="7">
        <v>0.76923076923076927</v>
      </c>
    </row>
    <row r="482" spans="1:3" x14ac:dyDescent="0.35">
      <c r="A482" s="5" t="s">
        <v>562</v>
      </c>
      <c r="B482" s="6">
        <v>1</v>
      </c>
      <c r="C482" s="7">
        <v>0.76923076923076927</v>
      </c>
    </row>
    <row r="483" spans="1:3" x14ac:dyDescent="0.35">
      <c r="A483" s="5" t="s">
        <v>589</v>
      </c>
      <c r="B483" s="6">
        <v>1</v>
      </c>
      <c r="C483" s="7">
        <v>0.76923076923076927</v>
      </c>
    </row>
    <row r="484" spans="1:3" x14ac:dyDescent="0.35">
      <c r="A484" s="5" t="s">
        <v>536</v>
      </c>
      <c r="B484" s="6">
        <v>1</v>
      </c>
      <c r="C484" s="7">
        <v>0.76923076923076927</v>
      </c>
    </row>
    <row r="485" spans="1:3" x14ac:dyDescent="0.35">
      <c r="A485" s="5" t="s">
        <v>47</v>
      </c>
      <c r="B485" s="6">
        <v>1</v>
      </c>
      <c r="C485" s="7">
        <v>0.76923076923076927</v>
      </c>
    </row>
    <row r="486" spans="1:3" x14ac:dyDescent="0.35">
      <c r="A486" s="5" t="s">
        <v>445</v>
      </c>
      <c r="B486" s="6">
        <v>1</v>
      </c>
      <c r="C486" s="7">
        <v>0.76923076923076927</v>
      </c>
    </row>
    <row r="487" spans="1:3" x14ac:dyDescent="0.35">
      <c r="A487" s="5" t="s">
        <v>265</v>
      </c>
      <c r="B487" s="6">
        <v>1</v>
      </c>
      <c r="C487" s="7">
        <v>0.76923076923076927</v>
      </c>
    </row>
    <row r="488" spans="1:3" x14ac:dyDescent="0.35">
      <c r="A488" s="5" t="s">
        <v>117</v>
      </c>
      <c r="B488" s="6">
        <v>1</v>
      </c>
      <c r="C488" s="7">
        <v>0.76923076923076927</v>
      </c>
    </row>
    <row r="489" spans="1:3" x14ac:dyDescent="0.35">
      <c r="A489" s="5" t="s">
        <v>594</v>
      </c>
      <c r="B489" s="6">
        <v>1</v>
      </c>
      <c r="C489" s="7">
        <v>0.76923076923076927</v>
      </c>
    </row>
    <row r="490" spans="1:3" x14ac:dyDescent="0.35">
      <c r="A490" s="5" t="s">
        <v>358</v>
      </c>
      <c r="B490" s="6">
        <v>1</v>
      </c>
      <c r="C490" s="7">
        <v>0.76923076923076927</v>
      </c>
    </row>
    <row r="491" spans="1:3" x14ac:dyDescent="0.35">
      <c r="A491" s="5" t="s">
        <v>439</v>
      </c>
      <c r="B491" s="6">
        <v>1</v>
      </c>
      <c r="C491" s="7">
        <v>0.76923076923076927</v>
      </c>
    </row>
    <row r="492" spans="1:3" x14ac:dyDescent="0.35">
      <c r="A492" s="5" t="s">
        <v>456</v>
      </c>
      <c r="B492" s="6">
        <v>1</v>
      </c>
      <c r="C492" s="7">
        <v>0.76923076923076927</v>
      </c>
    </row>
    <row r="493" spans="1:3" x14ac:dyDescent="0.35">
      <c r="A493" s="5" t="s">
        <v>503</v>
      </c>
      <c r="B493" s="6">
        <v>1</v>
      </c>
      <c r="C493" s="7">
        <v>0.76923076923076927</v>
      </c>
    </row>
    <row r="494" spans="1:3" x14ac:dyDescent="0.35">
      <c r="A494" s="5" t="s">
        <v>448</v>
      </c>
      <c r="B494" s="6">
        <v>1</v>
      </c>
      <c r="C494" s="7">
        <v>0.76923076923076927</v>
      </c>
    </row>
    <row r="495" spans="1:3" x14ac:dyDescent="0.35">
      <c r="A495" s="5" t="s">
        <v>520</v>
      </c>
      <c r="B495" s="6">
        <v>1</v>
      </c>
      <c r="C495" s="7">
        <v>0.76923076923076927</v>
      </c>
    </row>
    <row r="496" spans="1:3" x14ac:dyDescent="0.35">
      <c r="A496" s="5" t="s">
        <v>472</v>
      </c>
      <c r="B496" s="6">
        <v>1</v>
      </c>
      <c r="C496" s="7">
        <v>0.76923076923076927</v>
      </c>
    </row>
    <row r="497" spans="1:3" x14ac:dyDescent="0.35">
      <c r="A497" s="5" t="s">
        <v>308</v>
      </c>
      <c r="B497" s="6">
        <v>1</v>
      </c>
      <c r="C497" s="7">
        <v>0.76923076923076927</v>
      </c>
    </row>
    <row r="498" spans="1:3" x14ac:dyDescent="0.35">
      <c r="A498" s="5" t="s">
        <v>392</v>
      </c>
      <c r="B498" s="6">
        <v>1</v>
      </c>
      <c r="C498" s="7">
        <v>0.76923076923076927</v>
      </c>
    </row>
    <row r="499" spans="1:3" x14ac:dyDescent="0.35">
      <c r="A499" s="5" t="s">
        <v>513</v>
      </c>
      <c r="B499" s="6">
        <v>1</v>
      </c>
      <c r="C499" s="7">
        <v>0.76923076923076927</v>
      </c>
    </row>
    <row r="500" spans="1:3" x14ac:dyDescent="0.35">
      <c r="A500" s="5" t="s">
        <v>644</v>
      </c>
      <c r="B500" s="6">
        <v>1</v>
      </c>
      <c r="C500" s="7">
        <v>0.76923076923076927</v>
      </c>
    </row>
    <row r="501" spans="1:3" x14ac:dyDescent="0.35">
      <c r="A501" s="5" t="s">
        <v>215</v>
      </c>
      <c r="B501" s="6">
        <v>1</v>
      </c>
      <c r="C501" s="7">
        <v>0.76923076923076927</v>
      </c>
    </row>
    <row r="502" spans="1:3" x14ac:dyDescent="0.35">
      <c r="A502" s="5" t="s">
        <v>731</v>
      </c>
      <c r="B502" s="6">
        <v>1</v>
      </c>
      <c r="C502" s="7">
        <v>0.76923076923076927</v>
      </c>
    </row>
    <row r="503" spans="1:3" x14ac:dyDescent="0.35">
      <c r="A503" s="5" t="s">
        <v>229</v>
      </c>
      <c r="B503" s="6">
        <v>1</v>
      </c>
      <c r="C503" s="7">
        <v>0.76923076923076927</v>
      </c>
    </row>
    <row r="504" spans="1:3" x14ac:dyDescent="0.35">
      <c r="A504" s="5" t="s">
        <v>207</v>
      </c>
      <c r="B504" s="6">
        <v>1</v>
      </c>
      <c r="C504" s="7">
        <v>0.76923076923076927</v>
      </c>
    </row>
    <row r="505" spans="1:3" x14ac:dyDescent="0.35">
      <c r="A505" s="5" t="s">
        <v>460</v>
      </c>
      <c r="B505" s="6">
        <v>1</v>
      </c>
      <c r="C505" s="7">
        <v>0.76923076923076927</v>
      </c>
    </row>
    <row r="506" spans="1:3" x14ac:dyDescent="0.35">
      <c r="A506" s="5" t="s">
        <v>63</v>
      </c>
      <c r="B506" s="6">
        <v>1</v>
      </c>
      <c r="C506" s="7">
        <v>0.76923076923076927</v>
      </c>
    </row>
    <row r="507" spans="1:3" x14ac:dyDescent="0.35">
      <c r="A507" s="5" t="s">
        <v>317</v>
      </c>
      <c r="B507" s="6">
        <v>1</v>
      </c>
      <c r="C507" s="7">
        <v>0.76923076923076927</v>
      </c>
    </row>
    <row r="508" spans="1:3" x14ac:dyDescent="0.35">
      <c r="A508" s="5" t="s">
        <v>72</v>
      </c>
      <c r="B508" s="6">
        <v>1</v>
      </c>
      <c r="C508" s="7">
        <v>0.76923076923076927</v>
      </c>
    </row>
    <row r="509" spans="1:3" x14ac:dyDescent="0.35">
      <c r="A509" s="5" t="s">
        <v>336</v>
      </c>
      <c r="B509" s="6">
        <v>1</v>
      </c>
      <c r="C509" s="7">
        <v>0.76923076923076927</v>
      </c>
    </row>
    <row r="510" spans="1:3" x14ac:dyDescent="0.35">
      <c r="A510" s="5" t="s">
        <v>346</v>
      </c>
      <c r="B510" s="6">
        <v>1</v>
      </c>
      <c r="C510" s="7">
        <v>0.76923076923076927</v>
      </c>
    </row>
    <row r="511" spans="1:3" x14ac:dyDescent="0.35">
      <c r="A511" s="5" t="s">
        <v>124</v>
      </c>
      <c r="B511" s="6">
        <v>1</v>
      </c>
      <c r="C511" s="7">
        <v>0.76923076923076927</v>
      </c>
    </row>
    <row r="512" spans="1:3" x14ac:dyDescent="0.35">
      <c r="A512" s="5" t="s">
        <v>35</v>
      </c>
      <c r="B512" s="6">
        <v>85</v>
      </c>
      <c r="C512" s="7">
        <v>65.384615384615387</v>
      </c>
    </row>
    <row r="513" spans="1:3" x14ac:dyDescent="0.35">
      <c r="A513" s="5" t="s">
        <v>433</v>
      </c>
      <c r="B513" s="6">
        <v>1</v>
      </c>
      <c r="C513" s="7">
        <v>0.76923076923076927</v>
      </c>
    </row>
    <row r="514" spans="1:3" x14ac:dyDescent="0.35">
      <c r="A514" s="5" t="s">
        <v>162</v>
      </c>
      <c r="B514" s="6">
        <v>1</v>
      </c>
      <c r="C514" s="7">
        <v>0.76923076923076927</v>
      </c>
    </row>
    <row r="515" spans="1:3" x14ac:dyDescent="0.35">
      <c r="A515" s="5" t="s">
        <v>224</v>
      </c>
      <c r="B515" s="6">
        <v>1</v>
      </c>
      <c r="C515" s="7">
        <v>0.76923076923076927</v>
      </c>
    </row>
    <row r="516" spans="1:3" x14ac:dyDescent="0.35">
      <c r="A516" s="5" t="s">
        <v>156</v>
      </c>
      <c r="B516" s="6">
        <v>1</v>
      </c>
      <c r="C516" s="7">
        <v>0.76923076923076927</v>
      </c>
    </row>
    <row r="517" spans="1:3" x14ac:dyDescent="0.35">
      <c r="A517" s="5" t="s">
        <v>403</v>
      </c>
      <c r="B517" s="6">
        <v>1</v>
      </c>
      <c r="C517" s="7">
        <v>0.76923076923076927</v>
      </c>
    </row>
    <row r="518" spans="1:3" x14ac:dyDescent="0.35">
      <c r="A518" s="5" t="s">
        <v>412</v>
      </c>
      <c r="B518" s="6">
        <v>1</v>
      </c>
      <c r="C518" s="7">
        <v>0.76923076923076927</v>
      </c>
    </row>
    <row r="519" spans="1:3" x14ac:dyDescent="0.35">
      <c r="A519" s="5" t="s">
        <v>105</v>
      </c>
      <c r="B519" s="6">
        <v>1</v>
      </c>
      <c r="C519" s="7">
        <v>0.76923076923076927</v>
      </c>
    </row>
    <row r="520" spans="1:3" x14ac:dyDescent="0.35">
      <c r="A520" s="5" t="s">
        <v>286</v>
      </c>
      <c r="B520" s="6">
        <v>1</v>
      </c>
      <c r="C520" s="7">
        <v>0.76923076923076927</v>
      </c>
    </row>
    <row r="521" spans="1:3" x14ac:dyDescent="0.35">
      <c r="A521" s="5" t="s">
        <v>552</v>
      </c>
      <c r="B521" s="6">
        <v>1</v>
      </c>
      <c r="C521" s="7">
        <v>0.76923076923076927</v>
      </c>
    </row>
    <row r="522" spans="1:3" x14ac:dyDescent="0.35">
      <c r="A522" s="5" t="s">
        <v>463</v>
      </c>
      <c r="B522" s="6">
        <v>1</v>
      </c>
      <c r="C522" s="7">
        <v>0.76923076923076927</v>
      </c>
    </row>
    <row r="523" spans="1:3" x14ac:dyDescent="0.35">
      <c r="A523" s="5" t="s">
        <v>424</v>
      </c>
      <c r="B523" s="6">
        <v>1</v>
      </c>
      <c r="C523" s="7">
        <v>0.76923076923076927</v>
      </c>
    </row>
    <row r="524" spans="1:3" x14ac:dyDescent="0.35">
      <c r="A524" s="5"/>
      <c r="B524" s="6"/>
      <c r="C524" s="7"/>
    </row>
    <row r="525" spans="1:3" ht="15" thickBot="1" x14ac:dyDescent="0.4">
      <c r="A525" s="5" t="s">
        <v>804</v>
      </c>
      <c r="B525" s="6">
        <v>130</v>
      </c>
      <c r="C525" s="7">
        <v>100</v>
      </c>
    </row>
    <row r="526" spans="1:3" x14ac:dyDescent="0.35">
      <c r="A526" s="8"/>
      <c r="B526" s="8"/>
      <c r="C526" s="8"/>
    </row>
    <row r="527" spans="1:3" ht="15" thickBot="1" x14ac:dyDescent="0.4">
      <c r="A527" s="13" t="s">
        <v>721</v>
      </c>
      <c r="B527" s="13"/>
      <c r="C527" s="13"/>
    </row>
    <row r="528" spans="1:3" ht="25.5" thickBot="1" x14ac:dyDescent="0.4">
      <c r="A528" s="4" t="s">
        <v>801</v>
      </c>
      <c r="B528" s="4" t="s">
        <v>802</v>
      </c>
      <c r="C528" s="4" t="s">
        <v>803</v>
      </c>
    </row>
    <row r="529" spans="1:4" x14ac:dyDescent="0.35">
      <c r="A529" s="5" t="s">
        <v>723</v>
      </c>
      <c r="B529" s="6">
        <v>9</v>
      </c>
      <c r="C529" s="7">
        <v>6.9230769230769234</v>
      </c>
      <c r="D529" t="s">
        <v>824</v>
      </c>
    </row>
    <row r="530" spans="1:4" x14ac:dyDescent="0.35">
      <c r="A530" s="5" t="s">
        <v>725</v>
      </c>
      <c r="B530" s="6">
        <v>8</v>
      </c>
      <c r="C530" s="7">
        <v>6.1538461538461542</v>
      </c>
      <c r="D530" t="s">
        <v>825</v>
      </c>
    </row>
    <row r="531" spans="1:4" x14ac:dyDescent="0.35">
      <c r="A531" s="5" t="s">
        <v>35</v>
      </c>
      <c r="B531" s="6">
        <v>89</v>
      </c>
      <c r="C531" s="7">
        <v>68.461538461538467</v>
      </c>
    </row>
    <row r="532" spans="1:4" x14ac:dyDescent="0.35">
      <c r="A532" s="5" t="s">
        <v>433</v>
      </c>
      <c r="B532" s="6">
        <v>6</v>
      </c>
      <c r="C532" s="7">
        <v>4.6153846153846159</v>
      </c>
    </row>
    <row r="533" spans="1:4" x14ac:dyDescent="0.35">
      <c r="A533" s="5" t="s">
        <v>724</v>
      </c>
      <c r="B533" s="6">
        <v>11</v>
      </c>
      <c r="C533" s="7">
        <v>8.4615384615384617</v>
      </c>
      <c r="D533" t="s">
        <v>826</v>
      </c>
    </row>
    <row r="534" spans="1:4" x14ac:dyDescent="0.35">
      <c r="A534" s="5" t="s">
        <v>722</v>
      </c>
      <c r="B534" s="6">
        <v>7</v>
      </c>
      <c r="C534" s="7">
        <v>5.384615384615385</v>
      </c>
      <c r="D534" t="s">
        <v>827</v>
      </c>
    </row>
    <row r="535" spans="1:4" x14ac:dyDescent="0.35">
      <c r="A535" s="5"/>
      <c r="B535" s="6"/>
      <c r="C535" s="7"/>
    </row>
    <row r="536" spans="1:4" ht="15" thickBot="1" x14ac:dyDescent="0.4">
      <c r="A536" s="5" t="s">
        <v>804</v>
      </c>
      <c r="B536" s="6">
        <v>130</v>
      </c>
      <c r="C536" s="7">
        <v>100</v>
      </c>
    </row>
    <row r="537" spans="1:4" x14ac:dyDescent="0.35">
      <c r="A537" s="8"/>
      <c r="B537" s="8"/>
      <c r="C537" s="8"/>
    </row>
    <row r="538" spans="1:4" ht="15" thickBot="1" x14ac:dyDescent="0.4">
      <c r="A538" s="3" t="s">
        <v>15</v>
      </c>
      <c r="B538" s="3"/>
      <c r="C538" s="3"/>
    </row>
    <row r="539" spans="1:4" ht="25.5" thickBot="1" x14ac:dyDescent="0.4">
      <c r="A539" s="4" t="s">
        <v>801</v>
      </c>
      <c r="B539" s="4" t="s">
        <v>802</v>
      </c>
      <c r="C539" s="4" t="s">
        <v>803</v>
      </c>
    </row>
    <row r="540" spans="1:4" x14ac:dyDescent="0.35">
      <c r="A540" s="5" t="s">
        <v>163</v>
      </c>
      <c r="B540" s="6">
        <v>2</v>
      </c>
      <c r="C540" s="7">
        <v>1.5384615384615385</v>
      </c>
    </row>
    <row r="541" spans="1:4" x14ac:dyDescent="0.35">
      <c r="A541" s="5" t="s">
        <v>567</v>
      </c>
      <c r="B541" s="6">
        <v>2</v>
      </c>
      <c r="C541" s="7">
        <v>1.5384615384615385</v>
      </c>
    </row>
    <row r="542" spans="1:4" x14ac:dyDescent="0.35">
      <c r="A542" s="5" t="s">
        <v>137</v>
      </c>
      <c r="B542" s="6">
        <v>11</v>
      </c>
      <c r="C542" s="7">
        <v>8.4615384615384617</v>
      </c>
    </row>
    <row r="543" spans="1:4" x14ac:dyDescent="0.35">
      <c r="A543" s="5" t="s">
        <v>106</v>
      </c>
      <c r="B543" s="6">
        <v>1</v>
      </c>
      <c r="C543" s="7">
        <v>0.76923076923076927</v>
      </c>
    </row>
    <row r="544" spans="1:4" x14ac:dyDescent="0.35">
      <c r="A544" s="5" t="s">
        <v>277</v>
      </c>
      <c r="B544" s="6">
        <v>16</v>
      </c>
      <c r="C544" s="7">
        <v>12.307692307692308</v>
      </c>
    </row>
    <row r="545" spans="1:3" x14ac:dyDescent="0.35">
      <c r="A545" s="5" t="s">
        <v>55</v>
      </c>
      <c r="B545" s="6">
        <v>33</v>
      </c>
      <c r="C545" s="7">
        <v>25.384615384615383</v>
      </c>
    </row>
    <row r="546" spans="1:3" x14ac:dyDescent="0.35">
      <c r="A546" s="5" t="s">
        <v>39</v>
      </c>
      <c r="B546" s="6">
        <v>34</v>
      </c>
      <c r="C546" s="7">
        <v>26.153846153846157</v>
      </c>
    </row>
    <row r="547" spans="1:3" x14ac:dyDescent="0.35">
      <c r="A547" s="5" t="s">
        <v>371</v>
      </c>
      <c r="B547" s="6">
        <v>2</v>
      </c>
      <c r="C547" s="7">
        <v>1.5384615384615385</v>
      </c>
    </row>
    <row r="548" spans="1:3" x14ac:dyDescent="0.35">
      <c r="A548" s="5" t="s">
        <v>294</v>
      </c>
      <c r="B548" s="6">
        <v>5</v>
      </c>
      <c r="C548" s="7">
        <v>3.8461538461538463</v>
      </c>
    </row>
    <row r="549" spans="1:3" x14ac:dyDescent="0.35">
      <c r="A549" s="5" t="s">
        <v>84</v>
      </c>
      <c r="B549" s="6">
        <v>3</v>
      </c>
      <c r="C549" s="7">
        <v>2.3076923076923079</v>
      </c>
    </row>
    <row r="550" spans="1:3" x14ac:dyDescent="0.35">
      <c r="A550" s="5" t="s">
        <v>498</v>
      </c>
      <c r="B550" s="6">
        <v>21</v>
      </c>
      <c r="C550" s="7">
        <v>16.153846153846153</v>
      </c>
    </row>
    <row r="551" spans="1:3" x14ac:dyDescent="0.35">
      <c r="A551" s="5"/>
      <c r="B551" s="6"/>
      <c r="C551" s="7"/>
    </row>
    <row r="552" spans="1:3" ht="15" thickBot="1" x14ac:dyDescent="0.4">
      <c r="A552" s="5" t="s">
        <v>804</v>
      </c>
      <c r="B552" s="6">
        <v>130</v>
      </c>
      <c r="C552" s="7">
        <v>100</v>
      </c>
    </row>
    <row r="553" spans="1:3" x14ac:dyDescent="0.35">
      <c r="A553" s="8"/>
      <c r="B553" s="8"/>
      <c r="C553" s="8"/>
    </row>
    <row r="554" spans="1:3" ht="15" thickBot="1" x14ac:dyDescent="0.4">
      <c r="A554" s="13" t="s">
        <v>668</v>
      </c>
      <c r="B554" s="13"/>
      <c r="C554" s="13"/>
    </row>
    <row r="555" spans="1:3" ht="25.5" thickBot="1" x14ac:dyDescent="0.4">
      <c r="A555" s="4" t="s">
        <v>801</v>
      </c>
      <c r="B555" s="4" t="s">
        <v>802</v>
      </c>
      <c r="C555" s="4" t="s">
        <v>803</v>
      </c>
    </row>
    <row r="556" spans="1:3" x14ac:dyDescent="0.35">
      <c r="A556" s="5" t="s">
        <v>137</v>
      </c>
      <c r="B556" s="6">
        <v>12</v>
      </c>
      <c r="C556" s="7">
        <v>9.2307692307692317</v>
      </c>
    </row>
    <row r="557" spans="1:3" x14ac:dyDescent="0.35">
      <c r="A557" s="5" t="s">
        <v>55</v>
      </c>
      <c r="B557" s="6">
        <v>49</v>
      </c>
      <c r="C557" s="7">
        <v>37.692307692307693</v>
      </c>
    </row>
    <row r="558" spans="1:3" x14ac:dyDescent="0.35">
      <c r="A558" s="5" t="s">
        <v>715</v>
      </c>
      <c r="B558" s="6">
        <v>14</v>
      </c>
      <c r="C558" s="7">
        <v>10.76923076923077</v>
      </c>
    </row>
    <row r="559" spans="1:3" x14ac:dyDescent="0.35">
      <c r="A559" s="5" t="s">
        <v>39</v>
      </c>
      <c r="B559" s="6">
        <v>55</v>
      </c>
      <c r="C559" s="7">
        <v>42.307692307692307</v>
      </c>
    </row>
    <row r="560" spans="1:3" x14ac:dyDescent="0.35">
      <c r="A560" s="5"/>
      <c r="B560" s="6"/>
      <c r="C560" s="7"/>
    </row>
    <row r="561" spans="1:3" ht="15" thickBot="1" x14ac:dyDescent="0.4">
      <c r="A561" s="5" t="s">
        <v>804</v>
      </c>
      <c r="B561" s="6">
        <v>130</v>
      </c>
      <c r="C561" s="7">
        <v>100</v>
      </c>
    </row>
    <row r="562" spans="1:3" x14ac:dyDescent="0.35">
      <c r="A562" s="8"/>
      <c r="B562" s="8"/>
      <c r="C562" s="8"/>
    </row>
    <row r="563" spans="1:3" ht="15" thickBot="1" x14ac:dyDescent="0.4">
      <c r="A563" s="13" t="s">
        <v>16</v>
      </c>
      <c r="B563" s="13"/>
      <c r="C563" s="13"/>
    </row>
    <row r="564" spans="1:3" ht="25.5" thickBot="1" x14ac:dyDescent="0.4">
      <c r="A564" s="4" t="s">
        <v>801</v>
      </c>
      <c r="B564" s="4" t="s">
        <v>802</v>
      </c>
      <c r="C564" s="4" t="s">
        <v>803</v>
      </c>
    </row>
    <row r="565" spans="1:3" x14ac:dyDescent="0.35">
      <c r="A565" s="5" t="s">
        <v>407</v>
      </c>
      <c r="B565" s="6">
        <v>3</v>
      </c>
      <c r="C565" s="7">
        <v>2.3076923076923079</v>
      </c>
    </row>
    <row r="566" spans="1:3" x14ac:dyDescent="0.35">
      <c r="A566" s="5" t="s">
        <v>64</v>
      </c>
      <c r="B566" s="6">
        <v>51</v>
      </c>
      <c r="C566" s="7">
        <v>39.230769230769234</v>
      </c>
    </row>
    <row r="567" spans="1:3" x14ac:dyDescent="0.35">
      <c r="A567" s="5" t="s">
        <v>40</v>
      </c>
      <c r="B567" s="6">
        <v>76</v>
      </c>
      <c r="C567" s="7">
        <v>58.461538461538467</v>
      </c>
    </row>
    <row r="568" spans="1:3" x14ac:dyDescent="0.35">
      <c r="A568" s="5"/>
      <c r="B568" s="6"/>
      <c r="C568" s="7"/>
    </row>
    <row r="569" spans="1:3" ht="15" thickBot="1" x14ac:dyDescent="0.4">
      <c r="A569" s="5" t="s">
        <v>804</v>
      </c>
      <c r="B569" s="6">
        <v>130</v>
      </c>
      <c r="C569" s="7">
        <v>100</v>
      </c>
    </row>
    <row r="570" spans="1:3" x14ac:dyDescent="0.35">
      <c r="A570" s="8"/>
      <c r="B570" s="8"/>
      <c r="C570" s="8"/>
    </row>
    <row r="571" spans="1:3" ht="15" thickBot="1" x14ac:dyDescent="0.4">
      <c r="A571" s="3" t="s">
        <v>17</v>
      </c>
      <c r="B571" s="3"/>
      <c r="C571" s="3"/>
    </row>
    <row r="572" spans="1:3" ht="25.5" thickBot="1" x14ac:dyDescent="0.4">
      <c r="A572" s="4" t="s">
        <v>801</v>
      </c>
      <c r="B572" s="4" t="s">
        <v>802</v>
      </c>
      <c r="C572" s="4" t="s">
        <v>803</v>
      </c>
    </row>
    <row r="573" spans="1:3" x14ac:dyDescent="0.35">
      <c r="A573" s="5" t="s">
        <v>329</v>
      </c>
      <c r="B573" s="6">
        <v>1</v>
      </c>
      <c r="C573" s="7">
        <v>0.76923076923076927</v>
      </c>
    </row>
    <row r="574" spans="1:3" x14ac:dyDescent="0.35">
      <c r="A574" s="5" t="s">
        <v>33</v>
      </c>
      <c r="B574" s="6">
        <v>2</v>
      </c>
      <c r="C574" s="7">
        <v>1.5384615384615385</v>
      </c>
    </row>
    <row r="575" spans="1:3" x14ac:dyDescent="0.35">
      <c r="A575" s="5" t="s">
        <v>52</v>
      </c>
      <c r="B575" s="6">
        <v>3</v>
      </c>
      <c r="C575" s="7">
        <v>2.3076923076923079</v>
      </c>
    </row>
    <row r="576" spans="1:3" x14ac:dyDescent="0.35">
      <c r="A576" s="5" t="s">
        <v>89</v>
      </c>
      <c r="B576" s="6">
        <v>1</v>
      </c>
      <c r="C576" s="7">
        <v>0.76923076923076927</v>
      </c>
    </row>
    <row r="577" spans="1:3" x14ac:dyDescent="0.35">
      <c r="A577" s="5" t="s">
        <v>102</v>
      </c>
      <c r="B577" s="6">
        <v>7</v>
      </c>
      <c r="C577" s="7">
        <v>5.384615384615385</v>
      </c>
    </row>
    <row r="578" spans="1:3" x14ac:dyDescent="0.35">
      <c r="A578" s="5" t="s">
        <v>144</v>
      </c>
      <c r="B578" s="6">
        <v>5</v>
      </c>
      <c r="C578" s="7">
        <v>3.8461538461538463</v>
      </c>
    </row>
    <row r="579" spans="1:3" x14ac:dyDescent="0.35">
      <c r="A579" s="5" t="s">
        <v>318</v>
      </c>
      <c r="B579" s="6">
        <v>2</v>
      </c>
      <c r="C579" s="7">
        <v>1.5384615384615385</v>
      </c>
    </row>
    <row r="580" spans="1:3" x14ac:dyDescent="0.35">
      <c r="A580" s="5" t="s">
        <v>306</v>
      </c>
      <c r="B580" s="6">
        <v>3</v>
      </c>
      <c r="C580" s="7">
        <v>2.3076923076923079</v>
      </c>
    </row>
    <row r="581" spans="1:3" x14ac:dyDescent="0.35">
      <c r="A581" s="5" t="s">
        <v>160</v>
      </c>
      <c r="B581" s="6">
        <v>5</v>
      </c>
      <c r="C581" s="7">
        <v>3.8461538461538463</v>
      </c>
    </row>
    <row r="582" spans="1:3" x14ac:dyDescent="0.35">
      <c r="A582" s="5" t="s">
        <v>193</v>
      </c>
      <c r="B582" s="6">
        <v>5</v>
      </c>
      <c r="C582" s="7">
        <v>3.8461538461538463</v>
      </c>
    </row>
    <row r="583" spans="1:3" x14ac:dyDescent="0.35">
      <c r="A583" s="5" t="s">
        <v>548</v>
      </c>
      <c r="B583" s="6">
        <v>3</v>
      </c>
      <c r="C583" s="7">
        <v>2.3076923076923079</v>
      </c>
    </row>
    <row r="584" spans="1:3" x14ac:dyDescent="0.35">
      <c r="A584" s="5" t="s">
        <v>411</v>
      </c>
      <c r="B584" s="6">
        <v>1</v>
      </c>
      <c r="C584" s="7">
        <v>0.76923076923076927</v>
      </c>
    </row>
    <row r="585" spans="1:3" x14ac:dyDescent="0.35">
      <c r="A585" s="5" t="s">
        <v>309</v>
      </c>
      <c r="B585" s="6">
        <v>1</v>
      </c>
      <c r="C585" s="7">
        <v>0.76923076923076927</v>
      </c>
    </row>
    <row r="586" spans="1:3" x14ac:dyDescent="0.35">
      <c r="A586" s="5" t="s">
        <v>210</v>
      </c>
      <c r="B586" s="6">
        <v>5</v>
      </c>
      <c r="C586" s="7">
        <v>3.8461538461538463</v>
      </c>
    </row>
    <row r="587" spans="1:3" x14ac:dyDescent="0.35">
      <c r="A587" s="5" t="s">
        <v>301</v>
      </c>
      <c r="B587" s="6">
        <v>1</v>
      </c>
      <c r="C587" s="7">
        <v>0.76923076923076927</v>
      </c>
    </row>
    <row r="588" spans="1:3" x14ac:dyDescent="0.35">
      <c r="A588" s="5" t="s">
        <v>242</v>
      </c>
      <c r="B588" s="6">
        <v>2</v>
      </c>
      <c r="C588" s="7">
        <v>1.5384615384615385</v>
      </c>
    </row>
    <row r="589" spans="1:3" x14ac:dyDescent="0.35">
      <c r="A589" s="5" t="s">
        <v>234</v>
      </c>
      <c r="B589" s="6">
        <v>6</v>
      </c>
      <c r="C589" s="7">
        <v>4.6153846153846159</v>
      </c>
    </row>
    <row r="590" spans="1:3" x14ac:dyDescent="0.35">
      <c r="A590" s="5" t="s">
        <v>599</v>
      </c>
      <c r="B590" s="6">
        <v>2</v>
      </c>
      <c r="C590" s="7">
        <v>1.5384615384615385</v>
      </c>
    </row>
    <row r="591" spans="1:3" x14ac:dyDescent="0.35">
      <c r="A591" s="5" t="s">
        <v>268</v>
      </c>
      <c r="B591" s="6">
        <v>4</v>
      </c>
      <c r="C591" s="7">
        <v>3.0769230769230771</v>
      </c>
    </row>
    <row r="592" spans="1:3" x14ac:dyDescent="0.35">
      <c r="A592" s="5" t="s">
        <v>444</v>
      </c>
      <c r="B592" s="6">
        <v>1</v>
      </c>
      <c r="C592" s="7">
        <v>0.76923076923076927</v>
      </c>
    </row>
    <row r="593" spans="1:3" x14ac:dyDescent="0.35">
      <c r="A593" s="5" t="s">
        <v>198</v>
      </c>
      <c r="B593" s="6">
        <v>5</v>
      </c>
      <c r="C593" s="7">
        <v>3.8461538461538463</v>
      </c>
    </row>
    <row r="594" spans="1:3" x14ac:dyDescent="0.35">
      <c r="A594" s="5" t="s">
        <v>188</v>
      </c>
      <c r="B594" s="6">
        <v>4</v>
      </c>
      <c r="C594" s="7">
        <v>3.0769230769230771</v>
      </c>
    </row>
    <row r="595" spans="1:3" x14ac:dyDescent="0.35">
      <c r="A595" s="5" t="s">
        <v>324</v>
      </c>
      <c r="B595" s="6">
        <v>1</v>
      </c>
      <c r="C595" s="7">
        <v>0.76923076923076927</v>
      </c>
    </row>
    <row r="596" spans="1:3" x14ac:dyDescent="0.35">
      <c r="A596" s="5" t="s">
        <v>595</v>
      </c>
      <c r="B596" s="6">
        <v>4</v>
      </c>
      <c r="C596" s="7">
        <v>3.0769230769230771</v>
      </c>
    </row>
    <row r="597" spans="1:3" x14ac:dyDescent="0.35">
      <c r="A597" s="5" t="s">
        <v>79</v>
      </c>
      <c r="B597" s="6">
        <v>14</v>
      </c>
      <c r="C597" s="7">
        <v>10.76923076923077</v>
      </c>
    </row>
    <row r="598" spans="1:3" x14ac:dyDescent="0.35">
      <c r="A598" s="5" t="s">
        <v>85</v>
      </c>
      <c r="B598" s="6">
        <v>4</v>
      </c>
      <c r="C598" s="7">
        <v>3.0769230769230771</v>
      </c>
    </row>
    <row r="599" spans="1:3" x14ac:dyDescent="0.35">
      <c r="A599" s="5" t="s">
        <v>351</v>
      </c>
      <c r="B599" s="6">
        <v>2</v>
      </c>
      <c r="C599" s="7">
        <v>1.5384615384615385</v>
      </c>
    </row>
    <row r="600" spans="1:3" x14ac:dyDescent="0.35">
      <c r="A600" s="5" t="s">
        <v>652</v>
      </c>
      <c r="B600" s="6">
        <v>1</v>
      </c>
      <c r="C600" s="7">
        <v>0.76923076923076927</v>
      </c>
    </row>
    <row r="601" spans="1:3" x14ac:dyDescent="0.35">
      <c r="A601" s="5" t="s">
        <v>584</v>
      </c>
      <c r="B601" s="6">
        <v>2</v>
      </c>
      <c r="C601" s="7">
        <v>1.5384615384615385</v>
      </c>
    </row>
    <row r="602" spans="1:3" x14ac:dyDescent="0.35">
      <c r="A602" s="5" t="s">
        <v>275</v>
      </c>
      <c r="B602" s="6">
        <v>2</v>
      </c>
      <c r="C602" s="7">
        <v>1.5384615384615385</v>
      </c>
    </row>
    <row r="603" spans="1:3" x14ac:dyDescent="0.35">
      <c r="A603" s="5" t="s">
        <v>374</v>
      </c>
      <c r="B603" s="6">
        <v>2</v>
      </c>
      <c r="C603" s="7">
        <v>1.5384615384615385</v>
      </c>
    </row>
    <row r="604" spans="1:3" x14ac:dyDescent="0.35">
      <c r="A604" s="5" t="s">
        <v>382</v>
      </c>
      <c r="B604" s="6">
        <v>2</v>
      </c>
      <c r="C604" s="7">
        <v>1.5384615384615385</v>
      </c>
    </row>
    <row r="605" spans="1:3" x14ac:dyDescent="0.35">
      <c r="A605" s="5" t="s">
        <v>390</v>
      </c>
      <c r="B605" s="6">
        <v>6</v>
      </c>
      <c r="C605" s="7">
        <v>4.6153846153846159</v>
      </c>
    </row>
    <row r="606" spans="1:3" x14ac:dyDescent="0.35">
      <c r="A606" s="5" t="s">
        <v>103</v>
      </c>
      <c r="B606" s="6">
        <v>6</v>
      </c>
      <c r="C606" s="7">
        <v>4.6153846153846159</v>
      </c>
    </row>
    <row r="607" spans="1:3" x14ac:dyDescent="0.35">
      <c r="A607" s="5" t="s">
        <v>477</v>
      </c>
      <c r="B607" s="6">
        <v>2</v>
      </c>
      <c r="C607" s="7">
        <v>1.5384615384615385</v>
      </c>
    </row>
    <row r="608" spans="1:3" x14ac:dyDescent="0.35">
      <c r="A608" s="5" t="s">
        <v>437</v>
      </c>
      <c r="B608" s="6">
        <v>2</v>
      </c>
      <c r="C608" s="7">
        <v>1.5384615384615385</v>
      </c>
    </row>
    <row r="609" spans="1:3" x14ac:dyDescent="0.35">
      <c r="A609" s="5" t="s">
        <v>647</v>
      </c>
      <c r="B609" s="6">
        <v>1</v>
      </c>
      <c r="C609" s="7">
        <v>0.76923076923076927</v>
      </c>
    </row>
    <row r="610" spans="1:3" x14ac:dyDescent="0.35">
      <c r="A610" s="5" t="s">
        <v>287</v>
      </c>
      <c r="B610" s="6">
        <v>5</v>
      </c>
      <c r="C610" s="7">
        <v>3.8461538461538463</v>
      </c>
    </row>
    <row r="611" spans="1:3" x14ac:dyDescent="0.35">
      <c r="A611" s="5" t="s">
        <v>378</v>
      </c>
      <c r="B611" s="6">
        <v>2</v>
      </c>
      <c r="C611" s="7">
        <v>1.5384615384615385</v>
      </c>
    </row>
    <row r="612" spans="1:3" x14ac:dyDescent="0.35">
      <c r="A612" s="5" t="s">
        <v>459</v>
      </c>
      <c r="B612" s="6">
        <v>2</v>
      </c>
      <c r="C612" s="7">
        <v>1.5384615384615385</v>
      </c>
    </row>
    <row r="613" spans="1:3" x14ac:dyDescent="0.35">
      <c r="A613" s="5" t="s">
        <v>468</v>
      </c>
      <c r="B613" s="6">
        <v>1</v>
      </c>
      <c r="C613" s="7">
        <v>0.76923076923076927</v>
      </c>
    </row>
    <row r="614" spans="1:3" x14ac:dyDescent="0.35">
      <c r="A614" s="5"/>
      <c r="B614" s="6"/>
      <c r="C614" s="7"/>
    </row>
    <row r="615" spans="1:3" ht="15" thickBot="1" x14ac:dyDescent="0.4">
      <c r="A615" s="5" t="s">
        <v>804</v>
      </c>
      <c r="B615" s="6">
        <v>130</v>
      </c>
      <c r="C615" s="7">
        <v>100</v>
      </c>
    </row>
    <row r="616" spans="1:3" x14ac:dyDescent="0.35">
      <c r="A616" s="8"/>
      <c r="B616" s="8"/>
      <c r="C616" s="8"/>
    </row>
    <row r="617" spans="1:3" ht="15" thickBot="1" x14ac:dyDescent="0.4">
      <c r="A617" s="15" t="s">
        <v>677</v>
      </c>
      <c r="B617" s="15"/>
      <c r="C617" s="15"/>
    </row>
    <row r="618" spans="1:3" ht="25.5" thickBot="1" x14ac:dyDescent="0.4">
      <c r="A618" s="4" t="s">
        <v>801</v>
      </c>
      <c r="B618" s="4" t="s">
        <v>802</v>
      </c>
      <c r="C618" s="4" t="s">
        <v>803</v>
      </c>
    </row>
    <row r="619" spans="1:3" x14ac:dyDescent="0.35">
      <c r="A619" s="5" t="s">
        <v>677</v>
      </c>
      <c r="B619" s="6">
        <v>104</v>
      </c>
      <c r="C619" s="7">
        <v>80</v>
      </c>
    </row>
    <row r="620" spans="1:3" x14ac:dyDescent="0.35">
      <c r="A620" s="5" t="s">
        <v>678</v>
      </c>
      <c r="B620" s="6">
        <v>26</v>
      </c>
      <c r="C620" s="7">
        <v>20</v>
      </c>
    </row>
    <row r="621" spans="1:3" x14ac:dyDescent="0.35">
      <c r="A621" s="5"/>
      <c r="B621" s="6"/>
      <c r="C621" s="7"/>
    </row>
    <row r="622" spans="1:3" ht="15" thickBot="1" x14ac:dyDescent="0.4">
      <c r="A622" s="5" t="s">
        <v>804</v>
      </c>
      <c r="B622" s="6">
        <v>130</v>
      </c>
      <c r="C622" s="7">
        <v>100</v>
      </c>
    </row>
    <row r="623" spans="1:3" x14ac:dyDescent="0.35">
      <c r="A623" s="8"/>
      <c r="B623" s="8"/>
      <c r="C623" s="8"/>
    </row>
    <row r="624" spans="1:3" ht="15" thickBot="1" x14ac:dyDescent="0.4">
      <c r="A624" s="3" t="s">
        <v>18</v>
      </c>
      <c r="B624" s="3"/>
      <c r="C624" s="3"/>
    </row>
    <row r="625" spans="1:3" ht="25.5" thickBot="1" x14ac:dyDescent="0.4">
      <c r="A625" s="4" t="s">
        <v>801</v>
      </c>
      <c r="B625" s="4" t="s">
        <v>802</v>
      </c>
      <c r="C625" s="4" t="s">
        <v>803</v>
      </c>
    </row>
    <row r="626" spans="1:3" x14ac:dyDescent="0.35">
      <c r="A626" s="5" t="s">
        <v>375</v>
      </c>
      <c r="B626" s="6">
        <v>1</v>
      </c>
      <c r="C626" s="7">
        <v>0.76923076923076927</v>
      </c>
    </row>
    <row r="627" spans="1:3" x14ac:dyDescent="0.35">
      <c r="A627" s="5" t="s">
        <v>624</v>
      </c>
      <c r="B627" s="6">
        <v>1</v>
      </c>
      <c r="C627" s="7">
        <v>0.76923076923076927</v>
      </c>
    </row>
    <row r="628" spans="1:3" x14ac:dyDescent="0.35">
      <c r="A628" s="5" t="s">
        <v>537</v>
      </c>
      <c r="B628" s="6">
        <v>1</v>
      </c>
      <c r="C628" s="7">
        <v>0.76923076923076927</v>
      </c>
    </row>
    <row r="629" spans="1:3" x14ac:dyDescent="0.35">
      <c r="A629" s="5" t="s">
        <v>469</v>
      </c>
      <c r="B629" s="6">
        <v>1</v>
      </c>
      <c r="C629" s="7">
        <v>0.76923076923076927</v>
      </c>
    </row>
    <row r="630" spans="1:3" x14ac:dyDescent="0.35">
      <c r="A630" s="5" t="s">
        <v>531</v>
      </c>
      <c r="B630" s="6">
        <v>1</v>
      </c>
      <c r="C630" s="7">
        <v>0.76923076923076927</v>
      </c>
    </row>
    <row r="631" spans="1:3" x14ac:dyDescent="0.35">
      <c r="A631" s="5" t="s">
        <v>573</v>
      </c>
      <c r="B631" s="6">
        <v>1</v>
      </c>
      <c r="C631" s="7">
        <v>0.76923076923076927</v>
      </c>
    </row>
    <row r="632" spans="1:3" x14ac:dyDescent="0.35">
      <c r="A632" s="5" t="s">
        <v>393</v>
      </c>
      <c r="B632" s="6">
        <v>1</v>
      </c>
      <c r="C632" s="7">
        <v>0.76923076923076927</v>
      </c>
    </row>
    <row r="633" spans="1:3" x14ac:dyDescent="0.35">
      <c r="A633" s="5" t="s">
        <v>43</v>
      </c>
      <c r="B633" s="6">
        <v>2</v>
      </c>
      <c r="C633" s="7">
        <v>1.5384615384615385</v>
      </c>
    </row>
    <row r="634" spans="1:3" x14ac:dyDescent="0.35">
      <c r="A634" s="5" t="s">
        <v>330</v>
      </c>
      <c r="B634" s="6">
        <v>1</v>
      </c>
      <c r="C634" s="7">
        <v>0.76923076923076927</v>
      </c>
    </row>
    <row r="635" spans="1:3" x14ac:dyDescent="0.35">
      <c r="A635" s="5" t="s">
        <v>35</v>
      </c>
      <c r="B635" s="6">
        <v>7</v>
      </c>
      <c r="C635" s="7">
        <v>5.384615384615385</v>
      </c>
    </row>
    <row r="636" spans="1:3" x14ac:dyDescent="0.35">
      <c r="A636" s="5" t="s">
        <v>491</v>
      </c>
      <c r="B636" s="6">
        <v>2</v>
      </c>
      <c r="C636" s="7">
        <v>1.5384615384615385</v>
      </c>
    </row>
    <row r="637" spans="1:3" x14ac:dyDescent="0.35">
      <c r="A637" s="5" t="s">
        <v>420</v>
      </c>
      <c r="B637" s="6">
        <v>1</v>
      </c>
      <c r="C637" s="7">
        <v>0.76923076923076927</v>
      </c>
    </row>
    <row r="638" spans="1:3" x14ac:dyDescent="0.35">
      <c r="A638" s="5" t="s">
        <v>168</v>
      </c>
      <c r="B638" s="6">
        <v>5</v>
      </c>
      <c r="C638" s="7">
        <v>3.8461538461538463</v>
      </c>
    </row>
    <row r="639" spans="1:3" x14ac:dyDescent="0.35">
      <c r="A639" s="5" t="s">
        <v>288</v>
      </c>
      <c r="B639" s="6">
        <v>1</v>
      </c>
      <c r="C639" s="7">
        <v>0.76923076923076927</v>
      </c>
    </row>
    <row r="640" spans="1:3" x14ac:dyDescent="0.35">
      <c r="A640" s="5" t="s">
        <v>404</v>
      </c>
      <c r="B640" s="6">
        <v>1</v>
      </c>
      <c r="C640" s="7">
        <v>0.76923076923076927</v>
      </c>
    </row>
    <row r="641" spans="1:3" x14ac:dyDescent="0.35">
      <c r="A641" s="5" t="s">
        <v>258</v>
      </c>
      <c r="B641" s="6">
        <v>1</v>
      </c>
      <c r="C641" s="7">
        <v>0.76923076923076927</v>
      </c>
    </row>
    <row r="642" spans="1:3" x14ac:dyDescent="0.35">
      <c r="A642" s="5" t="s">
        <v>397</v>
      </c>
      <c r="B642" s="6">
        <v>1</v>
      </c>
      <c r="C642" s="7">
        <v>0.76923076923076927</v>
      </c>
    </row>
    <row r="643" spans="1:3" x14ac:dyDescent="0.35">
      <c r="A643" s="5" t="s">
        <v>379</v>
      </c>
      <c r="B643" s="6">
        <v>2</v>
      </c>
      <c r="C643" s="7">
        <v>1.5384615384615385</v>
      </c>
    </row>
    <row r="644" spans="1:3" x14ac:dyDescent="0.35">
      <c r="A644" s="5" t="s">
        <v>325</v>
      </c>
      <c r="B644" s="6">
        <v>2</v>
      </c>
      <c r="C644" s="7">
        <v>1.5384615384615385</v>
      </c>
    </row>
    <row r="645" spans="1:3" x14ac:dyDescent="0.35">
      <c r="A645" s="5" t="s">
        <v>425</v>
      </c>
      <c r="B645" s="6">
        <v>2</v>
      </c>
      <c r="C645" s="7">
        <v>1.5384615384615385</v>
      </c>
    </row>
    <row r="646" spans="1:3" x14ac:dyDescent="0.35">
      <c r="A646" s="5" t="s">
        <v>353</v>
      </c>
      <c r="B646" s="6">
        <v>3</v>
      </c>
      <c r="C646" s="7">
        <v>2.3076923076923079</v>
      </c>
    </row>
    <row r="647" spans="1:3" x14ac:dyDescent="0.35">
      <c r="A647" s="5" t="s">
        <v>408</v>
      </c>
      <c r="B647" s="6">
        <v>1</v>
      </c>
      <c r="C647" s="7">
        <v>0.76923076923076927</v>
      </c>
    </row>
    <row r="648" spans="1:3" x14ac:dyDescent="0.35">
      <c r="A648" s="5" t="s">
        <v>319</v>
      </c>
      <c r="B648" s="6">
        <v>3</v>
      </c>
      <c r="C648" s="7">
        <v>2.3076923076923079</v>
      </c>
    </row>
    <row r="649" spans="1:3" x14ac:dyDescent="0.35">
      <c r="A649" s="5" t="s">
        <v>341</v>
      </c>
      <c r="B649" s="6">
        <v>1</v>
      </c>
      <c r="C649" s="7">
        <v>0.76923076923076927</v>
      </c>
    </row>
    <row r="650" spans="1:3" x14ac:dyDescent="0.35">
      <c r="A650" s="5" t="s">
        <v>473</v>
      </c>
      <c r="B650" s="6">
        <v>1</v>
      </c>
      <c r="C650" s="7">
        <v>0.76923076923076927</v>
      </c>
    </row>
    <row r="651" spans="1:3" x14ac:dyDescent="0.35">
      <c r="A651" s="5" t="s">
        <v>278</v>
      </c>
      <c r="B651" s="6">
        <v>2</v>
      </c>
      <c r="C651" s="7">
        <v>1.5384615384615385</v>
      </c>
    </row>
    <row r="652" spans="1:3" x14ac:dyDescent="0.35">
      <c r="A652" s="5" t="s">
        <v>362</v>
      </c>
      <c r="B652" s="6">
        <v>1</v>
      </c>
      <c r="C652" s="7">
        <v>0.76923076923076927</v>
      </c>
    </row>
    <row r="653" spans="1:3" x14ac:dyDescent="0.35">
      <c r="A653" s="5" t="s">
        <v>73</v>
      </c>
      <c r="B653" s="6">
        <v>2</v>
      </c>
      <c r="C653" s="7">
        <v>1.5384615384615385</v>
      </c>
    </row>
    <row r="654" spans="1:3" x14ac:dyDescent="0.35">
      <c r="A654" s="5" t="s">
        <v>125</v>
      </c>
      <c r="B654" s="6">
        <v>1</v>
      </c>
      <c r="C654" s="7">
        <v>0.76923076923076927</v>
      </c>
    </row>
    <row r="655" spans="1:3" x14ac:dyDescent="0.35">
      <c r="A655" s="5" t="s">
        <v>65</v>
      </c>
      <c r="B655" s="6">
        <v>1</v>
      </c>
      <c r="C655" s="7">
        <v>0.76923076923076927</v>
      </c>
    </row>
    <row r="656" spans="1:3" x14ac:dyDescent="0.35">
      <c r="A656" s="5" t="s">
        <v>58</v>
      </c>
      <c r="B656" s="6">
        <v>1</v>
      </c>
      <c r="C656" s="7">
        <v>0.76923076923076927</v>
      </c>
    </row>
    <row r="657" spans="1:3" x14ac:dyDescent="0.35">
      <c r="A657" s="5" t="s">
        <v>544</v>
      </c>
      <c r="B657" s="6">
        <v>1</v>
      </c>
      <c r="C657" s="7">
        <v>0.76923076923076927</v>
      </c>
    </row>
    <row r="658" spans="1:3" x14ac:dyDescent="0.35">
      <c r="A658" s="5" t="s">
        <v>118</v>
      </c>
      <c r="B658" s="6">
        <v>3</v>
      </c>
      <c r="C658" s="7">
        <v>2.3076923076923079</v>
      </c>
    </row>
    <row r="659" spans="1:3" x14ac:dyDescent="0.35">
      <c r="A659" s="5" t="s">
        <v>508</v>
      </c>
      <c r="B659" s="6">
        <v>2</v>
      </c>
      <c r="C659" s="7">
        <v>1.5384615384615385</v>
      </c>
    </row>
    <row r="660" spans="1:3" x14ac:dyDescent="0.35">
      <c r="A660" s="5" t="s">
        <v>553</v>
      </c>
      <c r="B660" s="6">
        <v>1</v>
      </c>
      <c r="C660" s="7">
        <v>0.76923076923076927</v>
      </c>
    </row>
    <row r="661" spans="1:3" x14ac:dyDescent="0.35">
      <c r="A661" s="5" t="s">
        <v>243</v>
      </c>
      <c r="B661" s="6">
        <v>1</v>
      </c>
      <c r="C661" s="7">
        <v>0.76923076923076927</v>
      </c>
    </row>
    <row r="662" spans="1:3" x14ac:dyDescent="0.35">
      <c r="A662" s="5" t="s">
        <v>93</v>
      </c>
      <c r="B662" s="6">
        <v>5</v>
      </c>
      <c r="C662" s="7">
        <v>3.8461538461538463</v>
      </c>
    </row>
    <row r="663" spans="1:3" x14ac:dyDescent="0.35">
      <c r="A663" s="5" t="s">
        <v>585</v>
      </c>
      <c r="B663" s="6">
        <v>1</v>
      </c>
      <c r="C663" s="7">
        <v>0.76923076923076927</v>
      </c>
    </row>
    <row r="664" spans="1:3" x14ac:dyDescent="0.35">
      <c r="A664" s="5" t="s">
        <v>630</v>
      </c>
      <c r="B664" s="6">
        <v>1</v>
      </c>
      <c r="C664" s="7">
        <v>0.76923076923076927</v>
      </c>
    </row>
    <row r="665" spans="1:3" x14ac:dyDescent="0.35">
      <c r="A665" s="5" t="s">
        <v>504</v>
      </c>
      <c r="B665" s="6">
        <v>3</v>
      </c>
      <c r="C665" s="7">
        <v>2.3076923076923079</v>
      </c>
    </row>
    <row r="666" spans="1:3" x14ac:dyDescent="0.35">
      <c r="A666" s="5" t="s">
        <v>203</v>
      </c>
      <c r="B666" s="6">
        <v>5</v>
      </c>
      <c r="C666" s="7">
        <v>3.8461538461538463</v>
      </c>
    </row>
    <row r="667" spans="1:3" x14ac:dyDescent="0.35">
      <c r="A667" s="5" t="s">
        <v>166</v>
      </c>
      <c r="B667" s="6">
        <v>1</v>
      </c>
      <c r="C667" s="7">
        <v>0.76923076923076927</v>
      </c>
    </row>
    <row r="668" spans="1:3" x14ac:dyDescent="0.35">
      <c r="A668" s="5" t="s">
        <v>80</v>
      </c>
      <c r="B668" s="6">
        <v>1</v>
      </c>
      <c r="C668" s="7">
        <v>0.76923076923076927</v>
      </c>
    </row>
    <row r="669" spans="1:3" x14ac:dyDescent="0.35">
      <c r="A669" s="5" t="s">
        <v>184</v>
      </c>
      <c r="B669" s="6">
        <v>1</v>
      </c>
      <c r="C669" s="7">
        <v>0.76923076923076927</v>
      </c>
    </row>
    <row r="670" spans="1:3" x14ac:dyDescent="0.35">
      <c r="A670" s="5" t="s">
        <v>112</v>
      </c>
      <c r="B670" s="6">
        <v>1</v>
      </c>
      <c r="C670" s="7">
        <v>0.76923076923076927</v>
      </c>
    </row>
    <row r="671" spans="1:3" x14ac:dyDescent="0.35">
      <c r="A671" s="5" t="s">
        <v>492</v>
      </c>
      <c r="B671" s="6">
        <v>1</v>
      </c>
      <c r="C671" s="7">
        <v>0.76923076923076927</v>
      </c>
    </row>
    <row r="672" spans="1:3" x14ac:dyDescent="0.35">
      <c r="A672" s="5" t="s">
        <v>271</v>
      </c>
      <c r="B672" s="6">
        <v>1</v>
      </c>
      <c r="C672" s="7">
        <v>0.76923076923076927</v>
      </c>
    </row>
    <row r="673" spans="1:3" x14ac:dyDescent="0.35">
      <c r="A673" s="5" t="s">
        <v>138</v>
      </c>
      <c r="B673" s="6">
        <v>1</v>
      </c>
      <c r="C673" s="7">
        <v>0.76923076923076927</v>
      </c>
    </row>
    <row r="674" spans="1:3" x14ac:dyDescent="0.35">
      <c r="A674" s="5" t="s">
        <v>190</v>
      </c>
      <c r="B674" s="6">
        <v>1</v>
      </c>
      <c r="C674" s="7">
        <v>0.76923076923076927</v>
      </c>
    </row>
    <row r="675" spans="1:3" x14ac:dyDescent="0.35">
      <c r="A675" s="5" t="s">
        <v>514</v>
      </c>
      <c r="B675" s="6">
        <v>1</v>
      </c>
      <c r="C675" s="7">
        <v>0.76923076923076927</v>
      </c>
    </row>
    <row r="676" spans="1:3" x14ac:dyDescent="0.35">
      <c r="A676" s="5" t="s">
        <v>667</v>
      </c>
      <c r="B676" s="6">
        <v>1</v>
      </c>
      <c r="C676" s="7">
        <v>0.76923076923076927</v>
      </c>
    </row>
    <row r="677" spans="1:3" x14ac:dyDescent="0.35">
      <c r="A677" s="5" t="s">
        <v>247</v>
      </c>
      <c r="B677" s="6">
        <v>2</v>
      </c>
      <c r="C677" s="7">
        <v>1.5384615384615385</v>
      </c>
    </row>
    <row r="678" spans="1:3" x14ac:dyDescent="0.35">
      <c r="A678" s="5" t="s">
        <v>180</v>
      </c>
      <c r="B678" s="6">
        <v>7</v>
      </c>
      <c r="C678" s="7">
        <v>5.384615384615385</v>
      </c>
    </row>
    <row r="679" spans="1:3" x14ac:dyDescent="0.35">
      <c r="A679" s="5" t="s">
        <v>48</v>
      </c>
      <c r="B679" s="6">
        <v>3</v>
      </c>
      <c r="C679" s="7">
        <v>2.3076923076923079</v>
      </c>
    </row>
    <row r="680" spans="1:3" x14ac:dyDescent="0.35">
      <c r="A680" s="5" t="s">
        <v>107</v>
      </c>
      <c r="B680" s="6">
        <v>2</v>
      </c>
      <c r="C680" s="7">
        <v>1.5384615384615385</v>
      </c>
    </row>
    <row r="681" spans="1:3" x14ac:dyDescent="0.35">
      <c r="A681" s="5" t="s">
        <v>220</v>
      </c>
      <c r="B681" s="6">
        <v>3</v>
      </c>
      <c r="C681" s="7">
        <v>2.3076923076923079</v>
      </c>
    </row>
    <row r="682" spans="1:3" x14ac:dyDescent="0.35">
      <c r="A682" s="5" t="s">
        <v>147</v>
      </c>
      <c r="B682" s="6">
        <v>3</v>
      </c>
      <c r="C682" s="7">
        <v>2.3076923076923079</v>
      </c>
    </row>
    <row r="683" spans="1:3" x14ac:dyDescent="0.35">
      <c r="A683" s="5" t="s">
        <v>556</v>
      </c>
      <c r="B683" s="6">
        <v>1</v>
      </c>
      <c r="C683" s="7">
        <v>0.76923076923076927</v>
      </c>
    </row>
    <row r="684" spans="1:3" x14ac:dyDescent="0.35">
      <c r="A684" s="5" t="s">
        <v>56</v>
      </c>
      <c r="B684" s="6">
        <v>1</v>
      </c>
      <c r="C684" s="7">
        <v>0.76923076923076927</v>
      </c>
    </row>
    <row r="685" spans="1:3" x14ac:dyDescent="0.35">
      <c r="A685" s="5" t="s">
        <v>178</v>
      </c>
      <c r="B685" s="6">
        <v>1</v>
      </c>
      <c r="C685" s="7">
        <v>0.76923076923076927</v>
      </c>
    </row>
    <row r="686" spans="1:3" x14ac:dyDescent="0.35">
      <c r="A686" s="5" t="s">
        <v>523</v>
      </c>
      <c r="B686" s="6">
        <v>1</v>
      </c>
      <c r="C686" s="7">
        <v>0.76923076923076927</v>
      </c>
    </row>
    <row r="687" spans="1:3" x14ac:dyDescent="0.35">
      <c r="A687" s="5" t="s">
        <v>596</v>
      </c>
      <c r="B687" s="6">
        <v>1</v>
      </c>
      <c r="C687" s="7">
        <v>0.76923076923076927</v>
      </c>
    </row>
    <row r="688" spans="1:3" x14ac:dyDescent="0.35">
      <c r="A688" s="5" t="s">
        <v>235</v>
      </c>
      <c r="B688" s="6">
        <v>1</v>
      </c>
      <c r="C688" s="7">
        <v>0.76923076923076927</v>
      </c>
    </row>
    <row r="689" spans="1:3" x14ac:dyDescent="0.35">
      <c r="A689" s="5" t="s">
        <v>41</v>
      </c>
      <c r="B689" s="6">
        <v>8</v>
      </c>
      <c r="C689" s="7">
        <v>6.1538461538461542</v>
      </c>
    </row>
    <row r="690" spans="1:3" x14ac:dyDescent="0.35">
      <c r="A690" s="5" t="s">
        <v>461</v>
      </c>
      <c r="B690" s="6">
        <v>1</v>
      </c>
      <c r="C690" s="7">
        <v>0.76923076923076927</v>
      </c>
    </row>
    <row r="691" spans="1:3" x14ac:dyDescent="0.35">
      <c r="A691" s="5" t="s">
        <v>347</v>
      </c>
      <c r="B691" s="6">
        <v>1</v>
      </c>
      <c r="C691" s="7">
        <v>0.76923076923076927</v>
      </c>
    </row>
    <row r="692" spans="1:3" x14ac:dyDescent="0.35">
      <c r="A692" s="5" t="s">
        <v>400</v>
      </c>
      <c r="B692" s="6">
        <v>1</v>
      </c>
      <c r="C692" s="7">
        <v>0.76923076923076927</v>
      </c>
    </row>
    <row r="693" spans="1:3" x14ac:dyDescent="0.35">
      <c r="A693" s="5" t="s">
        <v>451</v>
      </c>
      <c r="B693" s="6">
        <v>1</v>
      </c>
      <c r="C693" s="7">
        <v>0.76923076923076927</v>
      </c>
    </row>
    <row r="694" spans="1:3" x14ac:dyDescent="0.35">
      <c r="A694" s="5" t="s">
        <v>413</v>
      </c>
      <c r="B694" s="6">
        <v>1</v>
      </c>
      <c r="C694" s="7">
        <v>0.76923076923076927</v>
      </c>
    </row>
    <row r="695" spans="1:3" x14ac:dyDescent="0.35">
      <c r="A695" s="5" t="s">
        <v>464</v>
      </c>
      <c r="B695" s="6">
        <v>1</v>
      </c>
      <c r="C695" s="7">
        <v>0.76923076923076927</v>
      </c>
    </row>
    <row r="696" spans="1:3" x14ac:dyDescent="0.35">
      <c r="A696" s="5" t="s">
        <v>331</v>
      </c>
      <c r="B696" s="6">
        <v>1</v>
      </c>
      <c r="C696" s="7">
        <v>0.76923076923076927</v>
      </c>
    </row>
    <row r="697" spans="1:3" x14ac:dyDescent="0.35">
      <c r="A697" s="5" t="s">
        <v>295</v>
      </c>
      <c r="B697" s="6">
        <v>2</v>
      </c>
      <c r="C697" s="7">
        <v>1.5384615384615385</v>
      </c>
    </row>
    <row r="698" spans="1:3" x14ac:dyDescent="0.35">
      <c r="A698" s="5" t="s">
        <v>313</v>
      </c>
      <c r="B698" s="6">
        <v>2</v>
      </c>
      <c r="C698" s="7">
        <v>1.5384615384615385</v>
      </c>
    </row>
    <row r="699" spans="1:3" x14ac:dyDescent="0.35">
      <c r="A699" s="5"/>
      <c r="B699" s="6"/>
      <c r="C699" s="7"/>
    </row>
    <row r="700" spans="1:3" ht="15" thickBot="1" x14ac:dyDescent="0.4">
      <c r="A700" s="5" t="s">
        <v>804</v>
      </c>
      <c r="B700" s="6">
        <v>130</v>
      </c>
      <c r="C700" s="7">
        <v>100</v>
      </c>
    </row>
    <row r="701" spans="1:3" x14ac:dyDescent="0.35">
      <c r="A701" s="8"/>
      <c r="B701" s="8"/>
      <c r="C701" s="8"/>
    </row>
    <row r="702" spans="1:3" ht="15" thickBot="1" x14ac:dyDescent="0.4">
      <c r="A702" s="13" t="s">
        <v>684</v>
      </c>
      <c r="B702" s="13"/>
      <c r="C702" s="13"/>
    </row>
    <row r="703" spans="1:3" ht="25.5" thickBot="1" x14ac:dyDescent="0.4">
      <c r="A703" s="4" t="s">
        <v>801</v>
      </c>
      <c r="B703" s="4" t="s">
        <v>802</v>
      </c>
      <c r="C703" s="4" t="s">
        <v>803</v>
      </c>
    </row>
    <row r="704" spans="1:3" x14ac:dyDescent="0.35">
      <c r="A704" s="5" t="s">
        <v>682</v>
      </c>
      <c r="B704" s="6">
        <v>5</v>
      </c>
      <c r="C704" s="7">
        <v>3.8461538461538463</v>
      </c>
    </row>
    <row r="705" spans="1:3" x14ac:dyDescent="0.35">
      <c r="A705" s="5" t="s">
        <v>35</v>
      </c>
      <c r="B705" s="6">
        <v>16</v>
      </c>
      <c r="C705" s="7">
        <v>12.307692307692308</v>
      </c>
    </row>
    <row r="706" spans="1:3" x14ac:dyDescent="0.35">
      <c r="A706" s="5" t="s">
        <v>679</v>
      </c>
      <c r="B706" s="6">
        <v>43</v>
      </c>
      <c r="C706" s="7">
        <v>33.076923076923073</v>
      </c>
    </row>
    <row r="707" spans="1:3" x14ac:dyDescent="0.35">
      <c r="A707" s="5" t="s">
        <v>681</v>
      </c>
      <c r="B707" s="6">
        <v>14</v>
      </c>
      <c r="C707" s="7">
        <v>10.76923076923077</v>
      </c>
    </row>
    <row r="708" spans="1:3" x14ac:dyDescent="0.35">
      <c r="A708" s="5" t="s">
        <v>683</v>
      </c>
      <c r="B708" s="6">
        <v>15</v>
      </c>
      <c r="C708" s="7">
        <v>11.538461538461538</v>
      </c>
    </row>
    <row r="709" spans="1:3" x14ac:dyDescent="0.35">
      <c r="A709" s="5" t="s">
        <v>680</v>
      </c>
      <c r="B709" s="6">
        <v>37</v>
      </c>
      <c r="C709" s="7">
        <v>28.46153846153846</v>
      </c>
    </row>
    <row r="710" spans="1:3" x14ac:dyDescent="0.35">
      <c r="A710" s="5"/>
      <c r="B710" s="6"/>
      <c r="C710" s="7"/>
    </row>
    <row r="711" spans="1:3" ht="15" thickBot="1" x14ac:dyDescent="0.4">
      <c r="A711" s="5" t="s">
        <v>804</v>
      </c>
      <c r="B711" s="6">
        <v>130</v>
      </c>
      <c r="C711" s="7">
        <v>100</v>
      </c>
    </row>
    <row r="712" spans="1:3" x14ac:dyDescent="0.35">
      <c r="A712" s="8"/>
      <c r="B712" s="8"/>
      <c r="C712" s="8"/>
    </row>
    <row r="713" spans="1:3" ht="15" thickBot="1" x14ac:dyDescent="0.4">
      <c r="A713" s="13" t="s">
        <v>780</v>
      </c>
      <c r="B713" s="13"/>
      <c r="C713" s="13"/>
    </row>
    <row r="714" spans="1:3" ht="25.5" thickBot="1" x14ac:dyDescent="0.4">
      <c r="A714" s="4" t="s">
        <v>801</v>
      </c>
      <c r="B714" s="4" t="s">
        <v>802</v>
      </c>
      <c r="C714" s="4" t="s">
        <v>803</v>
      </c>
    </row>
    <row r="715" spans="1:3" x14ac:dyDescent="0.35">
      <c r="A715" s="5" t="s">
        <v>682</v>
      </c>
      <c r="B715" s="6">
        <v>5</v>
      </c>
      <c r="C715" s="7">
        <v>3.8461538461538463</v>
      </c>
    </row>
    <row r="716" spans="1:3" x14ac:dyDescent="0.35">
      <c r="A716" s="5" t="s">
        <v>35</v>
      </c>
      <c r="B716" s="6">
        <v>16</v>
      </c>
      <c r="C716" s="7">
        <v>12.307692307692308</v>
      </c>
    </row>
    <row r="717" spans="1:3" x14ac:dyDescent="0.35">
      <c r="A717" s="5" t="s">
        <v>679</v>
      </c>
      <c r="B717" s="6">
        <v>11</v>
      </c>
      <c r="C717" s="7">
        <v>8.4615384615384617</v>
      </c>
    </row>
    <row r="718" spans="1:3" x14ac:dyDescent="0.35">
      <c r="A718" s="5" t="s">
        <v>681</v>
      </c>
      <c r="B718" s="6">
        <v>14</v>
      </c>
      <c r="C718" s="7">
        <v>10.76923076923077</v>
      </c>
    </row>
    <row r="719" spans="1:3" x14ac:dyDescent="0.35">
      <c r="A719" s="5" t="s">
        <v>683</v>
      </c>
      <c r="B719" s="6">
        <v>7</v>
      </c>
      <c r="C719" s="7">
        <v>5.384615384615385</v>
      </c>
    </row>
    <row r="720" spans="1:3" x14ac:dyDescent="0.35">
      <c r="A720" s="5" t="s">
        <v>680</v>
      </c>
      <c r="B720" s="6">
        <v>37</v>
      </c>
      <c r="C720" s="7">
        <v>28.46153846153846</v>
      </c>
    </row>
    <row r="721" spans="1:3" x14ac:dyDescent="0.35">
      <c r="A721" s="5" t="s">
        <v>783</v>
      </c>
      <c r="B721" s="6">
        <v>5</v>
      </c>
      <c r="C721" s="7">
        <v>3.8461538461538463</v>
      </c>
    </row>
    <row r="722" spans="1:3" x14ac:dyDescent="0.35">
      <c r="A722" s="5" t="s">
        <v>379</v>
      </c>
      <c r="B722" s="6">
        <v>10</v>
      </c>
      <c r="C722" s="7">
        <v>7.6923076923076925</v>
      </c>
    </row>
    <row r="723" spans="1:3" x14ac:dyDescent="0.35">
      <c r="A723" s="5" t="s">
        <v>325</v>
      </c>
      <c r="B723" s="6">
        <v>7</v>
      </c>
      <c r="C723" s="7">
        <v>5.384615384615385</v>
      </c>
    </row>
    <row r="724" spans="1:3" x14ac:dyDescent="0.35">
      <c r="A724" s="5" t="s">
        <v>782</v>
      </c>
      <c r="B724" s="6">
        <v>8</v>
      </c>
      <c r="C724" s="7">
        <v>6.1538461538461542</v>
      </c>
    </row>
    <row r="725" spans="1:3" x14ac:dyDescent="0.35">
      <c r="A725" s="5" t="s">
        <v>781</v>
      </c>
      <c r="B725" s="6">
        <v>10</v>
      </c>
      <c r="C725" s="7">
        <v>7.6923076923076925</v>
      </c>
    </row>
    <row r="726" spans="1:3" x14ac:dyDescent="0.35">
      <c r="A726" s="5"/>
      <c r="B726" s="6"/>
      <c r="C726" s="7"/>
    </row>
    <row r="727" spans="1:3" ht="15" thickBot="1" x14ac:dyDescent="0.4">
      <c r="A727" s="5" t="s">
        <v>804</v>
      </c>
      <c r="B727" s="6">
        <v>130</v>
      </c>
      <c r="C727" s="7">
        <v>100</v>
      </c>
    </row>
    <row r="728" spans="1:3" x14ac:dyDescent="0.35">
      <c r="A728" s="8"/>
      <c r="B728" s="8"/>
      <c r="C728" s="8"/>
    </row>
    <row r="729" spans="1:3" ht="15" thickBot="1" x14ac:dyDescent="0.4">
      <c r="A729" s="3" t="s">
        <v>19</v>
      </c>
      <c r="B729" s="3"/>
      <c r="C729" s="3"/>
    </row>
    <row r="730" spans="1:3" ht="25.5" thickBot="1" x14ac:dyDescent="0.4">
      <c r="A730" s="4" t="s">
        <v>801</v>
      </c>
      <c r="B730" s="4" t="s">
        <v>802</v>
      </c>
      <c r="C730" s="4" t="s">
        <v>803</v>
      </c>
    </row>
    <row r="731" spans="1:3" x14ac:dyDescent="0.35">
      <c r="A731" s="5" t="s">
        <v>236</v>
      </c>
      <c r="B731" s="6">
        <v>1</v>
      </c>
      <c r="C731" s="7">
        <v>0.76923076923076927</v>
      </c>
    </row>
    <row r="732" spans="1:3" x14ac:dyDescent="0.35">
      <c r="A732" s="5" t="s">
        <v>337</v>
      </c>
      <c r="B732" s="6">
        <v>7</v>
      </c>
      <c r="C732" s="7">
        <v>5.384615384615385</v>
      </c>
    </row>
    <row r="733" spans="1:3" x14ac:dyDescent="0.35">
      <c r="A733" s="5" t="s">
        <v>126</v>
      </c>
      <c r="B733" s="6">
        <v>6</v>
      </c>
      <c r="C733" s="7">
        <v>4.6153846153846159</v>
      </c>
    </row>
    <row r="734" spans="1:3" x14ac:dyDescent="0.35">
      <c r="A734" s="5" t="s">
        <v>259</v>
      </c>
      <c r="B734" s="6">
        <v>1</v>
      </c>
      <c r="C734" s="7">
        <v>0.76923076923076927</v>
      </c>
    </row>
    <row r="735" spans="1:3" x14ac:dyDescent="0.35">
      <c r="A735" s="5" t="s">
        <v>174</v>
      </c>
      <c r="B735" s="6">
        <v>1</v>
      </c>
      <c r="C735" s="7">
        <v>0.76923076923076927</v>
      </c>
    </row>
    <row r="736" spans="1:3" x14ac:dyDescent="0.35">
      <c r="A736" s="5" t="s">
        <v>148</v>
      </c>
      <c r="B736" s="6">
        <v>3</v>
      </c>
      <c r="C736" s="7">
        <v>2.3076923076923079</v>
      </c>
    </row>
    <row r="737" spans="1:3" x14ac:dyDescent="0.35">
      <c r="A737" s="5" t="s">
        <v>230</v>
      </c>
      <c r="B737" s="6">
        <v>2</v>
      </c>
      <c r="C737" s="7">
        <v>1.5384615384615385</v>
      </c>
    </row>
    <row r="738" spans="1:3" x14ac:dyDescent="0.35">
      <c r="A738" s="5" t="s">
        <v>139</v>
      </c>
      <c r="B738" s="6">
        <v>1</v>
      </c>
      <c r="C738" s="7">
        <v>0.76923076923076927</v>
      </c>
    </row>
    <row r="739" spans="1:3" x14ac:dyDescent="0.35">
      <c r="A739" s="5" t="s">
        <v>538</v>
      </c>
      <c r="B739" s="6">
        <v>1</v>
      </c>
      <c r="C739" s="7">
        <v>0.76923076923076927</v>
      </c>
    </row>
    <row r="740" spans="1:3" x14ac:dyDescent="0.35">
      <c r="A740" s="5" t="s">
        <v>49</v>
      </c>
      <c r="B740" s="6">
        <v>1</v>
      </c>
      <c r="C740" s="7">
        <v>0.76923076923076927</v>
      </c>
    </row>
    <row r="741" spans="1:3" x14ac:dyDescent="0.35">
      <c r="A741" s="5" t="s">
        <v>417</v>
      </c>
      <c r="B741" s="6">
        <v>1</v>
      </c>
      <c r="C741" s="7">
        <v>0.76923076923076927</v>
      </c>
    </row>
    <row r="742" spans="1:3" x14ac:dyDescent="0.35">
      <c r="A742" s="5" t="s">
        <v>578</v>
      </c>
      <c r="B742" s="6">
        <v>1</v>
      </c>
      <c r="C742" s="7">
        <v>0.76923076923076927</v>
      </c>
    </row>
    <row r="743" spans="1:3" x14ac:dyDescent="0.35">
      <c r="A743" s="5" t="s">
        <v>131</v>
      </c>
      <c r="B743" s="6">
        <v>3</v>
      </c>
      <c r="C743" s="7">
        <v>2.3076923076923079</v>
      </c>
    </row>
    <row r="744" spans="1:3" x14ac:dyDescent="0.35">
      <c r="A744" s="5" t="s">
        <v>42</v>
      </c>
      <c r="B744" s="6">
        <v>36</v>
      </c>
      <c r="C744" s="7">
        <v>27.692307692307693</v>
      </c>
    </row>
    <row r="745" spans="1:3" x14ac:dyDescent="0.35">
      <c r="A745" s="5" t="s">
        <v>563</v>
      </c>
      <c r="B745" s="6">
        <v>1</v>
      </c>
      <c r="C745" s="7">
        <v>0.76923076923076927</v>
      </c>
    </row>
    <row r="746" spans="1:3" x14ac:dyDescent="0.35">
      <c r="A746" s="5" t="s">
        <v>57</v>
      </c>
      <c r="B746" s="6">
        <v>1</v>
      </c>
      <c r="C746" s="7">
        <v>0.76923076923076927</v>
      </c>
    </row>
    <row r="747" spans="1:3" x14ac:dyDescent="0.35">
      <c r="A747" s="5" t="s">
        <v>195</v>
      </c>
      <c r="B747" s="6">
        <v>4</v>
      </c>
      <c r="C747" s="7">
        <v>3.0769230769230771</v>
      </c>
    </row>
    <row r="748" spans="1:3" x14ac:dyDescent="0.35">
      <c r="A748" s="5" t="s">
        <v>290</v>
      </c>
      <c r="B748" s="6">
        <v>4</v>
      </c>
      <c r="C748" s="7">
        <v>3.0769230769230771</v>
      </c>
    </row>
    <row r="749" spans="1:3" x14ac:dyDescent="0.35">
      <c r="A749" s="5" t="s">
        <v>119</v>
      </c>
      <c r="B749" s="6">
        <v>5</v>
      </c>
      <c r="C749" s="7">
        <v>3.8461538461538463</v>
      </c>
    </row>
    <row r="750" spans="1:3" x14ac:dyDescent="0.35">
      <c r="A750" s="5" t="s">
        <v>307</v>
      </c>
      <c r="B750" s="6">
        <v>1</v>
      </c>
      <c r="C750" s="7">
        <v>0.76923076923076927</v>
      </c>
    </row>
    <row r="751" spans="1:3" x14ac:dyDescent="0.35">
      <c r="A751" s="5" t="s">
        <v>99</v>
      </c>
      <c r="B751" s="6">
        <v>5</v>
      </c>
      <c r="C751" s="7">
        <v>3.8461538461538463</v>
      </c>
    </row>
    <row r="752" spans="1:3" x14ac:dyDescent="0.35">
      <c r="A752" s="5" t="s">
        <v>515</v>
      </c>
      <c r="B752" s="6">
        <v>1</v>
      </c>
      <c r="C752" s="7">
        <v>0.76923076923076927</v>
      </c>
    </row>
    <row r="753" spans="1:3" x14ac:dyDescent="0.35">
      <c r="A753" s="5" t="s">
        <v>452</v>
      </c>
      <c r="B753" s="6">
        <v>1</v>
      </c>
      <c r="C753" s="7">
        <v>0.76923076923076927</v>
      </c>
    </row>
    <row r="754" spans="1:3" x14ac:dyDescent="0.35">
      <c r="A754" s="5" t="s">
        <v>465</v>
      </c>
      <c r="B754" s="6">
        <v>1</v>
      </c>
      <c r="C754" s="7">
        <v>0.76923076923076927</v>
      </c>
    </row>
    <row r="755" spans="1:3" x14ac:dyDescent="0.35">
      <c r="A755" s="5" t="s">
        <v>280</v>
      </c>
      <c r="B755" s="6">
        <v>2</v>
      </c>
      <c r="C755" s="7">
        <v>1.5384615384615385</v>
      </c>
    </row>
    <row r="756" spans="1:3" x14ac:dyDescent="0.35">
      <c r="A756" s="5" t="s">
        <v>332</v>
      </c>
      <c r="B756" s="6">
        <v>1</v>
      </c>
      <c r="C756" s="7">
        <v>0.76923076923076927</v>
      </c>
    </row>
    <row r="757" spans="1:3" x14ac:dyDescent="0.35">
      <c r="A757" s="5" t="s">
        <v>387</v>
      </c>
      <c r="B757" s="6">
        <v>1</v>
      </c>
      <c r="C757" s="7">
        <v>0.76923076923076927</v>
      </c>
    </row>
    <row r="758" spans="1:3" x14ac:dyDescent="0.35">
      <c r="A758" s="5" t="s">
        <v>225</v>
      </c>
      <c r="B758" s="6">
        <v>1</v>
      </c>
      <c r="C758" s="7">
        <v>0.76923076923076927</v>
      </c>
    </row>
    <row r="759" spans="1:3" x14ac:dyDescent="0.35">
      <c r="A759" s="5" t="s">
        <v>252</v>
      </c>
      <c r="B759" s="6">
        <v>1</v>
      </c>
      <c r="C759" s="7">
        <v>0.76923076923076927</v>
      </c>
    </row>
    <row r="760" spans="1:3" x14ac:dyDescent="0.35">
      <c r="A760" s="5" t="s">
        <v>493</v>
      </c>
      <c r="B760" s="6">
        <v>1</v>
      </c>
      <c r="C760" s="7">
        <v>0.76923076923076927</v>
      </c>
    </row>
    <row r="761" spans="1:3" x14ac:dyDescent="0.35">
      <c r="A761" s="5" t="s">
        <v>81</v>
      </c>
      <c r="B761" s="6">
        <v>1</v>
      </c>
      <c r="C761" s="7">
        <v>0.76923076923076927</v>
      </c>
    </row>
    <row r="762" spans="1:3" x14ac:dyDescent="0.35">
      <c r="A762" s="5" t="s">
        <v>94</v>
      </c>
      <c r="B762" s="6">
        <v>2</v>
      </c>
      <c r="C762" s="7">
        <v>1.5384615384615385</v>
      </c>
    </row>
    <row r="763" spans="1:3" x14ac:dyDescent="0.35">
      <c r="A763" s="5" t="s">
        <v>625</v>
      </c>
      <c r="B763" s="6">
        <v>1</v>
      </c>
      <c r="C763" s="7">
        <v>0.76923076923076927</v>
      </c>
    </row>
    <row r="764" spans="1:3" x14ac:dyDescent="0.35">
      <c r="A764" s="5" t="s">
        <v>272</v>
      </c>
      <c r="B764" s="6">
        <v>1</v>
      </c>
      <c r="C764" s="7">
        <v>0.76923076923076927</v>
      </c>
    </row>
    <row r="765" spans="1:3" x14ac:dyDescent="0.35">
      <c r="A765" s="5" t="s">
        <v>366</v>
      </c>
      <c r="B765" s="6">
        <v>1</v>
      </c>
      <c r="C765" s="7">
        <v>0.76923076923076927</v>
      </c>
    </row>
    <row r="766" spans="1:3" x14ac:dyDescent="0.35">
      <c r="A766" s="5" t="s">
        <v>414</v>
      </c>
      <c r="B766" s="6">
        <v>1</v>
      </c>
      <c r="C766" s="7">
        <v>0.76923076923076927</v>
      </c>
    </row>
    <row r="767" spans="1:3" x14ac:dyDescent="0.35">
      <c r="A767" s="5" t="s">
        <v>179</v>
      </c>
      <c r="B767" s="6">
        <v>5</v>
      </c>
      <c r="C767" s="7">
        <v>3.8461538461538463</v>
      </c>
    </row>
    <row r="768" spans="1:3" x14ac:dyDescent="0.35">
      <c r="A768" s="5" t="s">
        <v>189</v>
      </c>
      <c r="B768" s="6">
        <v>1</v>
      </c>
      <c r="C768" s="7">
        <v>0.76923076923076927</v>
      </c>
    </row>
    <row r="769" spans="1:3" x14ac:dyDescent="0.35">
      <c r="A769" s="5" t="s">
        <v>407</v>
      </c>
      <c r="B769" s="6">
        <v>1</v>
      </c>
      <c r="C769" s="7">
        <v>0.76923076923076927</v>
      </c>
    </row>
    <row r="770" spans="1:3" x14ac:dyDescent="0.35">
      <c r="A770" s="5" t="s">
        <v>297</v>
      </c>
      <c r="B770" s="6">
        <v>1</v>
      </c>
      <c r="C770" s="7">
        <v>0.76923076923076927</v>
      </c>
    </row>
    <row r="771" spans="1:3" x14ac:dyDescent="0.35">
      <c r="A771" s="5" t="s">
        <v>43</v>
      </c>
      <c r="B771" s="6">
        <v>2</v>
      </c>
      <c r="C771" s="7">
        <v>1.5384615384615385</v>
      </c>
    </row>
    <row r="772" spans="1:3" x14ac:dyDescent="0.35">
      <c r="A772" s="5" t="s">
        <v>35</v>
      </c>
      <c r="B772" s="6">
        <v>3</v>
      </c>
      <c r="C772" s="7">
        <v>2.3076923076923079</v>
      </c>
    </row>
    <row r="773" spans="1:3" x14ac:dyDescent="0.35">
      <c r="A773" s="5" t="s">
        <v>491</v>
      </c>
      <c r="B773" s="6">
        <v>2</v>
      </c>
      <c r="C773" s="7">
        <v>1.5384615384615385</v>
      </c>
    </row>
    <row r="774" spans="1:3" x14ac:dyDescent="0.35">
      <c r="A774" s="5" t="s">
        <v>167</v>
      </c>
      <c r="B774" s="6">
        <v>1</v>
      </c>
      <c r="C774" s="7">
        <v>0.76923076923076927</v>
      </c>
    </row>
    <row r="775" spans="1:3" x14ac:dyDescent="0.35">
      <c r="A775" s="5" t="s">
        <v>314</v>
      </c>
      <c r="B775" s="6">
        <v>2</v>
      </c>
      <c r="C775" s="7">
        <v>1.5384615384615385</v>
      </c>
    </row>
    <row r="776" spans="1:3" x14ac:dyDescent="0.35">
      <c r="A776" s="5" t="s">
        <v>541</v>
      </c>
      <c r="B776" s="6">
        <v>1</v>
      </c>
      <c r="C776" s="7">
        <v>0.76923076923076927</v>
      </c>
    </row>
    <row r="777" spans="1:3" x14ac:dyDescent="0.35">
      <c r="A777" s="5" t="s">
        <v>66</v>
      </c>
      <c r="B777" s="6">
        <v>4</v>
      </c>
      <c r="C777" s="7">
        <v>3.0769230769230771</v>
      </c>
    </row>
    <row r="778" spans="1:3" x14ac:dyDescent="0.35">
      <c r="A778" s="5" t="s">
        <v>303</v>
      </c>
      <c r="B778" s="6">
        <v>1</v>
      </c>
      <c r="C778" s="7">
        <v>0.76923076923076927</v>
      </c>
    </row>
    <row r="779" spans="1:3" x14ac:dyDescent="0.35">
      <c r="A779" s="5" t="s">
        <v>157</v>
      </c>
      <c r="B779" s="6">
        <v>2</v>
      </c>
      <c r="C779" s="7">
        <v>1.5384615384615385</v>
      </c>
    </row>
    <row r="780" spans="1:3" x14ac:dyDescent="0.35">
      <c r="A780" s="5" t="s">
        <v>221</v>
      </c>
      <c r="B780" s="6">
        <v>1</v>
      </c>
      <c r="C780" s="7">
        <v>0.76923076923076927</v>
      </c>
    </row>
    <row r="781" spans="1:3" x14ac:dyDescent="0.35">
      <c r="A781" s="5"/>
      <c r="B781" s="6"/>
      <c r="C781" s="7"/>
    </row>
    <row r="782" spans="1:3" ht="15" thickBot="1" x14ac:dyDescent="0.4">
      <c r="A782" s="5" t="s">
        <v>804</v>
      </c>
      <c r="B782" s="6">
        <v>130</v>
      </c>
      <c r="C782" s="7">
        <v>100</v>
      </c>
    </row>
    <row r="783" spans="1:3" x14ac:dyDescent="0.35">
      <c r="A783" s="8"/>
      <c r="B783" s="8"/>
      <c r="C783" s="8"/>
    </row>
    <row r="784" spans="1:3" ht="15" thickBot="1" x14ac:dyDescent="0.4">
      <c r="A784" s="13" t="s">
        <v>685</v>
      </c>
      <c r="B784" s="13"/>
      <c r="C784" s="13"/>
    </row>
    <row r="785" spans="1:3" ht="25.5" thickBot="1" x14ac:dyDescent="0.4">
      <c r="A785" s="4" t="s">
        <v>801</v>
      </c>
      <c r="B785" s="4" t="s">
        <v>802</v>
      </c>
      <c r="C785" s="4" t="s">
        <v>803</v>
      </c>
    </row>
    <row r="786" spans="1:3" x14ac:dyDescent="0.35">
      <c r="A786" s="5" t="s">
        <v>688</v>
      </c>
      <c r="B786" s="6">
        <v>15</v>
      </c>
      <c r="C786" s="7">
        <v>11.538461538461538</v>
      </c>
    </row>
    <row r="787" spans="1:3" x14ac:dyDescent="0.35">
      <c r="A787" s="5" t="s">
        <v>689</v>
      </c>
      <c r="B787" s="6">
        <v>10</v>
      </c>
      <c r="C787" s="7">
        <v>7.6923076923076925</v>
      </c>
    </row>
    <row r="788" spans="1:3" x14ac:dyDescent="0.35">
      <c r="A788" s="5" t="s">
        <v>691</v>
      </c>
      <c r="B788" s="6">
        <v>5</v>
      </c>
      <c r="C788" s="7">
        <v>3.8461538461538463</v>
      </c>
    </row>
    <row r="789" spans="1:3" x14ac:dyDescent="0.35">
      <c r="A789" s="5" t="s">
        <v>42</v>
      </c>
      <c r="B789" s="6">
        <v>43</v>
      </c>
      <c r="C789" s="7">
        <v>33.076923076923073</v>
      </c>
    </row>
    <row r="790" spans="1:3" x14ac:dyDescent="0.35">
      <c r="A790" s="5" t="s">
        <v>290</v>
      </c>
      <c r="B790" s="6">
        <v>12</v>
      </c>
      <c r="C790" s="7">
        <v>9.2307692307692317</v>
      </c>
    </row>
    <row r="791" spans="1:3" x14ac:dyDescent="0.35">
      <c r="A791" s="5" t="s">
        <v>307</v>
      </c>
      <c r="B791" s="6">
        <v>7</v>
      </c>
      <c r="C791" s="7">
        <v>5.384615384615385</v>
      </c>
    </row>
    <row r="792" spans="1:3" x14ac:dyDescent="0.35">
      <c r="A792" s="5" t="s">
        <v>687</v>
      </c>
      <c r="B792" s="6">
        <v>15</v>
      </c>
      <c r="C792" s="7">
        <v>11.538461538461538</v>
      </c>
    </row>
    <row r="793" spans="1:3" x14ac:dyDescent="0.35">
      <c r="A793" s="5" t="s">
        <v>179</v>
      </c>
      <c r="B793" s="6">
        <v>6</v>
      </c>
      <c r="C793" s="7">
        <v>4.6153846153846159</v>
      </c>
    </row>
    <row r="794" spans="1:3" x14ac:dyDescent="0.35">
      <c r="A794" s="5" t="s">
        <v>407</v>
      </c>
      <c r="B794" s="6">
        <v>2</v>
      </c>
      <c r="C794" s="7">
        <v>1.5384615384615385</v>
      </c>
    </row>
    <row r="795" spans="1:3" x14ac:dyDescent="0.35">
      <c r="A795" s="5" t="s">
        <v>35</v>
      </c>
      <c r="B795" s="6">
        <v>7</v>
      </c>
      <c r="C795" s="7">
        <v>5.384615384615385</v>
      </c>
    </row>
    <row r="796" spans="1:3" x14ac:dyDescent="0.35">
      <c r="A796" s="5" t="s">
        <v>690</v>
      </c>
      <c r="B796" s="6">
        <v>3</v>
      </c>
      <c r="C796" s="7">
        <v>2.3076923076923079</v>
      </c>
    </row>
    <row r="797" spans="1:3" x14ac:dyDescent="0.35">
      <c r="A797" s="5" t="s">
        <v>686</v>
      </c>
      <c r="B797" s="6">
        <v>5</v>
      </c>
      <c r="C797" s="7">
        <v>3.8461538461538463</v>
      </c>
    </row>
    <row r="798" spans="1:3" x14ac:dyDescent="0.35">
      <c r="A798" s="5"/>
      <c r="B798" s="6"/>
      <c r="C798" s="7"/>
    </row>
    <row r="799" spans="1:3" ht="15" thickBot="1" x14ac:dyDescent="0.4">
      <c r="A799" s="5" t="s">
        <v>804</v>
      </c>
      <c r="B799" s="6">
        <v>130</v>
      </c>
      <c r="C799" s="7">
        <v>100</v>
      </c>
    </row>
    <row r="800" spans="1:3" x14ac:dyDescent="0.35">
      <c r="A800" s="8"/>
      <c r="B800" s="8"/>
      <c r="C800" s="8"/>
    </row>
    <row r="801" spans="1:3" ht="15" thickBot="1" x14ac:dyDescent="0.4">
      <c r="A801" s="13" t="s">
        <v>784</v>
      </c>
      <c r="B801" s="13"/>
      <c r="C801" s="13"/>
    </row>
    <row r="802" spans="1:3" ht="25.5" thickBot="1" x14ac:dyDescent="0.4">
      <c r="A802" s="4" t="s">
        <v>801</v>
      </c>
      <c r="B802" s="4" t="s">
        <v>802</v>
      </c>
      <c r="C802" s="4" t="s">
        <v>803</v>
      </c>
    </row>
    <row r="803" spans="1:3" x14ac:dyDescent="0.35">
      <c r="A803" s="5" t="s">
        <v>688</v>
      </c>
      <c r="B803" s="6">
        <v>15</v>
      </c>
      <c r="C803" s="7">
        <v>11.538461538461538</v>
      </c>
    </row>
    <row r="804" spans="1:3" x14ac:dyDescent="0.35">
      <c r="A804" s="5" t="s">
        <v>689</v>
      </c>
      <c r="B804" s="6">
        <v>16</v>
      </c>
      <c r="C804" s="7">
        <v>12.307692307692308</v>
      </c>
    </row>
    <row r="805" spans="1:3" x14ac:dyDescent="0.35">
      <c r="A805" s="5" t="s">
        <v>691</v>
      </c>
      <c r="B805" s="6">
        <v>5</v>
      </c>
      <c r="C805" s="7">
        <v>3.8461538461538463</v>
      </c>
    </row>
    <row r="806" spans="1:3" x14ac:dyDescent="0.35">
      <c r="A806" s="5" t="s">
        <v>42</v>
      </c>
      <c r="B806" s="6">
        <v>43</v>
      </c>
      <c r="C806" s="7">
        <v>33.076923076923073</v>
      </c>
    </row>
    <row r="807" spans="1:3" x14ac:dyDescent="0.35">
      <c r="A807" s="5" t="s">
        <v>290</v>
      </c>
      <c r="B807" s="6">
        <v>12</v>
      </c>
      <c r="C807" s="7">
        <v>9.2307692307692317</v>
      </c>
    </row>
    <row r="808" spans="1:3" x14ac:dyDescent="0.35">
      <c r="A808" s="5" t="s">
        <v>307</v>
      </c>
      <c r="B808" s="6">
        <v>7</v>
      </c>
      <c r="C808" s="7">
        <v>5.384615384615385</v>
      </c>
    </row>
    <row r="809" spans="1:3" x14ac:dyDescent="0.35">
      <c r="A809" s="5" t="s">
        <v>687</v>
      </c>
      <c r="B809" s="6">
        <v>15</v>
      </c>
      <c r="C809" s="7">
        <v>11.538461538461538</v>
      </c>
    </row>
    <row r="810" spans="1:3" x14ac:dyDescent="0.35">
      <c r="A810" s="5" t="s">
        <v>407</v>
      </c>
      <c r="B810" s="6">
        <v>2</v>
      </c>
      <c r="C810" s="7">
        <v>1.5384615384615385</v>
      </c>
    </row>
    <row r="811" spans="1:3" x14ac:dyDescent="0.35">
      <c r="A811" s="5" t="s">
        <v>35</v>
      </c>
      <c r="B811" s="6">
        <v>7</v>
      </c>
      <c r="C811" s="7">
        <v>5.384615384615385</v>
      </c>
    </row>
    <row r="812" spans="1:3" x14ac:dyDescent="0.35">
      <c r="A812" s="5" t="s">
        <v>690</v>
      </c>
      <c r="B812" s="6">
        <v>3</v>
      </c>
      <c r="C812" s="7">
        <v>2.3076923076923079</v>
      </c>
    </row>
    <row r="813" spans="1:3" x14ac:dyDescent="0.35">
      <c r="A813" s="5" t="s">
        <v>686</v>
      </c>
      <c r="B813" s="6">
        <v>5</v>
      </c>
      <c r="C813" s="7">
        <v>3.8461538461538463</v>
      </c>
    </row>
    <row r="814" spans="1:3" x14ac:dyDescent="0.35">
      <c r="A814" s="5"/>
      <c r="B814" s="6"/>
      <c r="C814" s="7"/>
    </row>
    <row r="815" spans="1:3" ht="15" thickBot="1" x14ac:dyDescent="0.4">
      <c r="A815" s="5" t="s">
        <v>804</v>
      </c>
      <c r="B815" s="6">
        <v>130</v>
      </c>
      <c r="C815" s="7">
        <v>100</v>
      </c>
    </row>
    <row r="816" spans="1:3" x14ac:dyDescent="0.35">
      <c r="A816" s="8"/>
      <c r="B816" s="8"/>
      <c r="C816" s="8"/>
    </row>
    <row r="817" spans="1:3" ht="15" thickBot="1" x14ac:dyDescent="0.4">
      <c r="A817" s="3" t="s">
        <v>20</v>
      </c>
      <c r="B817" s="3"/>
      <c r="C817" s="3"/>
    </row>
    <row r="818" spans="1:3" ht="25.5" thickBot="1" x14ac:dyDescent="0.4">
      <c r="A818" s="4" t="s">
        <v>801</v>
      </c>
      <c r="B818" s="4" t="s">
        <v>802</v>
      </c>
      <c r="C818" s="4" t="s">
        <v>803</v>
      </c>
    </row>
    <row r="819" spans="1:3" x14ac:dyDescent="0.35">
      <c r="A819" s="5" t="s">
        <v>342</v>
      </c>
      <c r="B819" s="6">
        <v>1</v>
      </c>
      <c r="C819" s="7">
        <v>0.76923076923076927</v>
      </c>
    </row>
    <row r="820" spans="1:3" x14ac:dyDescent="0.35">
      <c r="A820" s="5" t="s">
        <v>363</v>
      </c>
      <c r="B820" s="6">
        <v>2</v>
      </c>
      <c r="C820" s="7">
        <v>1.5384615384615385</v>
      </c>
    </row>
    <row r="821" spans="1:3" x14ac:dyDescent="0.35">
      <c r="A821" s="5" t="s">
        <v>296</v>
      </c>
      <c r="B821" s="6">
        <v>1</v>
      </c>
      <c r="C821" s="7">
        <v>0.76923076923076927</v>
      </c>
    </row>
    <row r="822" spans="1:3" x14ac:dyDescent="0.35">
      <c r="A822" s="5" t="s">
        <v>626</v>
      </c>
      <c r="B822" s="6">
        <v>1</v>
      </c>
      <c r="C822" s="7">
        <v>0.76923076923076927</v>
      </c>
    </row>
    <row r="823" spans="1:3" x14ac:dyDescent="0.35">
      <c r="A823" s="5" t="s">
        <v>310</v>
      </c>
      <c r="B823" s="6">
        <v>1</v>
      </c>
      <c r="C823" s="7">
        <v>0.76923076923076927</v>
      </c>
    </row>
    <row r="824" spans="1:3" x14ac:dyDescent="0.35">
      <c r="A824" s="5" t="s">
        <v>289</v>
      </c>
      <c r="B824" s="6">
        <v>1</v>
      </c>
      <c r="C824" s="7">
        <v>0.76923076923076927</v>
      </c>
    </row>
    <row r="825" spans="1:3" x14ac:dyDescent="0.35">
      <c r="A825" s="5" t="s">
        <v>815</v>
      </c>
      <c r="B825" s="6">
        <v>1</v>
      </c>
      <c r="C825" s="7">
        <v>0.76923076923076927</v>
      </c>
    </row>
    <row r="826" spans="1:3" x14ac:dyDescent="0.35">
      <c r="A826" s="5" t="s">
        <v>426</v>
      </c>
      <c r="B826" s="6">
        <v>1</v>
      </c>
      <c r="C826" s="7">
        <v>0.76923076923076927</v>
      </c>
    </row>
    <row r="827" spans="1:3" x14ac:dyDescent="0.35">
      <c r="A827" s="5" t="s">
        <v>43</v>
      </c>
      <c r="B827" s="6">
        <v>23</v>
      </c>
      <c r="C827" s="7">
        <v>17.692307692307693</v>
      </c>
    </row>
    <row r="828" spans="1:3" x14ac:dyDescent="0.35">
      <c r="A828" s="5" t="s">
        <v>35</v>
      </c>
      <c r="B828" s="6">
        <v>20</v>
      </c>
      <c r="C828" s="7">
        <v>15.384615384615385</v>
      </c>
    </row>
    <row r="829" spans="1:3" x14ac:dyDescent="0.35">
      <c r="A829" s="5" t="s">
        <v>491</v>
      </c>
      <c r="B829" s="6">
        <v>25</v>
      </c>
      <c r="C829" s="7">
        <v>19.230769230769234</v>
      </c>
    </row>
    <row r="830" spans="1:3" x14ac:dyDescent="0.35">
      <c r="A830" s="5" t="s">
        <v>421</v>
      </c>
      <c r="B830" s="6">
        <v>1</v>
      </c>
      <c r="C830" s="7">
        <v>0.76923076923076927</v>
      </c>
    </row>
    <row r="831" spans="1:3" x14ac:dyDescent="0.35">
      <c r="A831" s="5" t="s">
        <v>140</v>
      </c>
      <c r="B831" s="6">
        <v>1</v>
      </c>
      <c r="C831" s="7">
        <v>0.76923076923076927</v>
      </c>
    </row>
    <row r="832" spans="1:3" x14ac:dyDescent="0.35">
      <c r="A832" s="5" t="s">
        <v>168</v>
      </c>
      <c r="B832" s="6">
        <v>5</v>
      </c>
      <c r="C832" s="7">
        <v>3.8461538461538463</v>
      </c>
    </row>
    <row r="833" spans="1:3" x14ac:dyDescent="0.35">
      <c r="A833" s="5" t="s">
        <v>557</v>
      </c>
      <c r="B833" s="6">
        <v>1</v>
      </c>
      <c r="C833" s="7">
        <v>0.76923076923076927</v>
      </c>
    </row>
    <row r="834" spans="1:3" x14ac:dyDescent="0.35">
      <c r="A834" s="5" t="s">
        <v>74</v>
      </c>
      <c r="B834" s="6">
        <v>1</v>
      </c>
      <c r="C834" s="7">
        <v>0.76923076923076927</v>
      </c>
    </row>
    <row r="835" spans="1:3" x14ac:dyDescent="0.35">
      <c r="A835" s="5" t="s">
        <v>120</v>
      </c>
      <c r="B835" s="6">
        <v>1</v>
      </c>
      <c r="C835" s="7">
        <v>0.76923076923076927</v>
      </c>
    </row>
    <row r="836" spans="1:3" x14ac:dyDescent="0.35">
      <c r="A836" s="5" t="s">
        <v>397</v>
      </c>
      <c r="B836" s="6">
        <v>2</v>
      </c>
      <c r="C836" s="7">
        <v>1.5384615384615385</v>
      </c>
    </row>
    <row r="837" spans="1:3" x14ac:dyDescent="0.35">
      <c r="A837" s="5" t="s">
        <v>379</v>
      </c>
      <c r="B837" s="6">
        <v>1</v>
      </c>
      <c r="C837" s="7">
        <v>0.76923076923076927</v>
      </c>
    </row>
    <row r="838" spans="1:3" x14ac:dyDescent="0.35">
      <c r="A838" s="5" t="s">
        <v>425</v>
      </c>
      <c r="B838" s="6">
        <v>1</v>
      </c>
      <c r="C838" s="7">
        <v>0.76923076923076927</v>
      </c>
    </row>
    <row r="839" spans="1:3" x14ac:dyDescent="0.35">
      <c r="A839" s="5" t="s">
        <v>319</v>
      </c>
      <c r="B839" s="6">
        <v>1</v>
      </c>
      <c r="C839" s="7">
        <v>0.76923076923076927</v>
      </c>
    </row>
    <row r="840" spans="1:3" x14ac:dyDescent="0.35">
      <c r="A840" s="5" t="s">
        <v>279</v>
      </c>
      <c r="B840" s="6">
        <v>1</v>
      </c>
      <c r="C840" s="7">
        <v>0.76923076923076927</v>
      </c>
    </row>
    <row r="841" spans="1:3" x14ac:dyDescent="0.35">
      <c r="A841" s="5" t="s">
        <v>639</v>
      </c>
      <c r="B841" s="6">
        <v>1</v>
      </c>
      <c r="C841" s="7">
        <v>0.76923076923076927</v>
      </c>
    </row>
    <row r="842" spans="1:3" x14ac:dyDescent="0.35">
      <c r="A842" s="5" t="s">
        <v>95</v>
      </c>
      <c r="B842" s="6">
        <v>1</v>
      </c>
      <c r="C842" s="7">
        <v>0.76923076923076927</v>
      </c>
    </row>
    <row r="843" spans="1:3" x14ac:dyDescent="0.35">
      <c r="A843" s="5" t="s">
        <v>58</v>
      </c>
      <c r="B843" s="6">
        <v>1</v>
      </c>
      <c r="C843" s="7">
        <v>0.76923076923076927</v>
      </c>
    </row>
    <row r="844" spans="1:3" x14ac:dyDescent="0.35">
      <c r="A844" s="5" t="s">
        <v>508</v>
      </c>
      <c r="B844" s="6">
        <v>2</v>
      </c>
      <c r="C844" s="7">
        <v>1.5384615384615385</v>
      </c>
    </row>
    <row r="845" spans="1:3" x14ac:dyDescent="0.35">
      <c r="A845" s="5" t="s">
        <v>613</v>
      </c>
      <c r="B845" s="6">
        <v>1</v>
      </c>
      <c r="C845" s="7">
        <v>0.76923076923076927</v>
      </c>
    </row>
    <row r="846" spans="1:3" x14ac:dyDescent="0.35">
      <c r="A846" s="5" t="s">
        <v>605</v>
      </c>
      <c r="B846" s="6">
        <v>1</v>
      </c>
      <c r="C846" s="7">
        <v>0.76923076923076927</v>
      </c>
    </row>
    <row r="847" spans="1:3" x14ac:dyDescent="0.35">
      <c r="A847" s="5" t="s">
        <v>658</v>
      </c>
      <c r="B847" s="6">
        <v>1</v>
      </c>
      <c r="C847" s="7">
        <v>0.76923076923076927</v>
      </c>
    </row>
    <row r="848" spans="1:3" x14ac:dyDescent="0.35">
      <c r="A848" s="5" t="s">
        <v>494</v>
      </c>
      <c r="B848" s="6">
        <v>1</v>
      </c>
      <c r="C848" s="7">
        <v>0.76923076923076927</v>
      </c>
    </row>
    <row r="849" spans="1:3" x14ac:dyDescent="0.35">
      <c r="A849" s="5" t="s">
        <v>509</v>
      </c>
      <c r="B849" s="6">
        <v>2</v>
      </c>
      <c r="C849" s="7">
        <v>1.5384615384615385</v>
      </c>
    </row>
    <row r="850" spans="1:3" x14ac:dyDescent="0.35">
      <c r="A850" s="5" t="s">
        <v>203</v>
      </c>
      <c r="B850" s="6">
        <v>2</v>
      </c>
      <c r="C850" s="7">
        <v>1.5384615384615385</v>
      </c>
    </row>
    <row r="851" spans="1:3" x14ac:dyDescent="0.35">
      <c r="A851" s="5" t="s">
        <v>112</v>
      </c>
      <c r="B851" s="6">
        <v>1</v>
      </c>
      <c r="C851" s="7">
        <v>0.76923076923076927</v>
      </c>
    </row>
    <row r="852" spans="1:3" x14ac:dyDescent="0.35">
      <c r="A852" s="5" t="s">
        <v>190</v>
      </c>
      <c r="B852" s="6">
        <v>1</v>
      </c>
      <c r="C852" s="7">
        <v>0.76923076923076927</v>
      </c>
    </row>
    <row r="853" spans="1:3" x14ac:dyDescent="0.35">
      <c r="A853" s="5" t="s">
        <v>248</v>
      </c>
      <c r="B853" s="6">
        <v>1</v>
      </c>
      <c r="C853" s="7">
        <v>0.76923076923076927</v>
      </c>
    </row>
    <row r="854" spans="1:3" x14ac:dyDescent="0.35">
      <c r="A854" s="5" t="s">
        <v>180</v>
      </c>
      <c r="B854" s="6">
        <v>5</v>
      </c>
      <c r="C854" s="7">
        <v>3.8461538461538463</v>
      </c>
    </row>
    <row r="855" spans="1:3" x14ac:dyDescent="0.35">
      <c r="A855" s="5" t="s">
        <v>107</v>
      </c>
      <c r="B855" s="6">
        <v>1</v>
      </c>
      <c r="C855" s="7">
        <v>0.76923076923076927</v>
      </c>
    </row>
    <row r="856" spans="1:3" x14ac:dyDescent="0.35">
      <c r="A856" s="5" t="s">
        <v>220</v>
      </c>
      <c r="B856" s="6">
        <v>1</v>
      </c>
      <c r="C856" s="7">
        <v>0.76923076923076927</v>
      </c>
    </row>
    <row r="857" spans="1:3" x14ac:dyDescent="0.35">
      <c r="A857" s="5" t="s">
        <v>147</v>
      </c>
      <c r="B857" s="6">
        <v>1</v>
      </c>
      <c r="C857" s="7">
        <v>0.76923076923076927</v>
      </c>
    </row>
    <row r="858" spans="1:3" x14ac:dyDescent="0.35">
      <c r="A858" s="5" t="s">
        <v>41</v>
      </c>
      <c r="B858" s="6">
        <v>1</v>
      </c>
      <c r="C858" s="7">
        <v>0.76923076923076927</v>
      </c>
    </row>
    <row r="859" spans="1:3" x14ac:dyDescent="0.35">
      <c r="A859" s="5" t="s">
        <v>617</v>
      </c>
      <c r="B859" s="6">
        <v>1</v>
      </c>
      <c r="C859" s="7">
        <v>0.76923076923076927</v>
      </c>
    </row>
    <row r="860" spans="1:3" x14ac:dyDescent="0.35">
      <c r="A860" s="5" t="s">
        <v>320</v>
      </c>
      <c r="B860" s="6">
        <v>1</v>
      </c>
      <c r="C860" s="7">
        <v>0.76923076923076927</v>
      </c>
    </row>
    <row r="861" spans="1:3" x14ac:dyDescent="0.35">
      <c r="A861" s="5" t="s">
        <v>348</v>
      </c>
      <c r="B861" s="6">
        <v>1</v>
      </c>
      <c r="C861" s="7">
        <v>0.76923076923076927</v>
      </c>
    </row>
    <row r="862" spans="1:3" x14ac:dyDescent="0.35">
      <c r="A862" s="5" t="s">
        <v>400</v>
      </c>
      <c r="B862" s="6">
        <v>2</v>
      </c>
      <c r="C862" s="7">
        <v>1.5384615384615385</v>
      </c>
    </row>
    <row r="863" spans="1:3" x14ac:dyDescent="0.35">
      <c r="A863" s="5" t="s">
        <v>451</v>
      </c>
      <c r="B863" s="6">
        <v>1</v>
      </c>
      <c r="C863" s="7">
        <v>0.76923076923076927</v>
      </c>
    </row>
    <row r="864" spans="1:3" x14ac:dyDescent="0.35">
      <c r="A864" s="5" t="s">
        <v>413</v>
      </c>
      <c r="B864" s="6">
        <v>1</v>
      </c>
      <c r="C864" s="7">
        <v>0.76923076923076927</v>
      </c>
    </row>
    <row r="865" spans="1:3" x14ac:dyDescent="0.35">
      <c r="A865" s="5" t="s">
        <v>331</v>
      </c>
      <c r="B865" s="6">
        <v>2</v>
      </c>
      <c r="C865" s="7">
        <v>1.5384615384615385</v>
      </c>
    </row>
    <row r="866" spans="1:3" x14ac:dyDescent="0.35">
      <c r="A866" s="5" t="s">
        <v>67</v>
      </c>
      <c r="B866" s="6">
        <v>1</v>
      </c>
      <c r="C866" s="7">
        <v>0.76923076923076927</v>
      </c>
    </row>
    <row r="867" spans="1:3" x14ac:dyDescent="0.35">
      <c r="A867" s="5" t="s">
        <v>313</v>
      </c>
      <c r="B867" s="6">
        <v>1</v>
      </c>
      <c r="C867" s="7">
        <v>0.76923076923076927</v>
      </c>
    </row>
    <row r="868" spans="1:3" x14ac:dyDescent="0.35">
      <c r="A868" s="5"/>
      <c r="B868" s="6"/>
      <c r="C868" s="7"/>
    </row>
    <row r="869" spans="1:3" ht="15" thickBot="1" x14ac:dyDescent="0.4">
      <c r="A869" s="5" t="s">
        <v>804</v>
      </c>
      <c r="B869" s="6">
        <v>129</v>
      </c>
      <c r="C869" s="7">
        <v>99.230769230769226</v>
      </c>
    </row>
    <row r="870" spans="1:3" x14ac:dyDescent="0.35">
      <c r="A870" s="8"/>
      <c r="B870" s="8"/>
      <c r="C870" s="8"/>
    </row>
    <row r="871" spans="1:3" ht="15" thickBot="1" x14ac:dyDescent="0.4">
      <c r="A871" s="13" t="s">
        <v>776</v>
      </c>
      <c r="B871" s="13"/>
      <c r="C871" s="13"/>
    </row>
    <row r="872" spans="1:3" ht="25.5" thickBot="1" x14ac:dyDescent="0.4">
      <c r="A872" s="4" t="s">
        <v>801</v>
      </c>
      <c r="B872" s="4" t="s">
        <v>802</v>
      </c>
      <c r="C872" s="4" t="s">
        <v>803</v>
      </c>
    </row>
    <row r="873" spans="1:3" x14ac:dyDescent="0.35">
      <c r="A873" s="5" t="s">
        <v>682</v>
      </c>
      <c r="B873" s="6">
        <v>21</v>
      </c>
      <c r="C873" s="7">
        <v>16.153846153846153</v>
      </c>
    </row>
    <row r="874" spans="1:3" x14ac:dyDescent="0.35">
      <c r="A874" s="5" t="s">
        <v>700</v>
      </c>
      <c r="B874" s="6">
        <v>69</v>
      </c>
      <c r="C874" s="7">
        <v>53.07692307692308</v>
      </c>
    </row>
    <row r="875" spans="1:3" x14ac:dyDescent="0.35">
      <c r="A875" s="5" t="s">
        <v>679</v>
      </c>
      <c r="B875" s="6">
        <v>9</v>
      </c>
      <c r="C875" s="7">
        <v>6.9230769230769234</v>
      </c>
    </row>
    <row r="876" spans="1:3" x14ac:dyDescent="0.35">
      <c r="A876" s="5" t="s">
        <v>681</v>
      </c>
      <c r="B876" s="6">
        <v>6</v>
      </c>
      <c r="C876" s="7">
        <v>4.6153846153846159</v>
      </c>
    </row>
    <row r="877" spans="1:3" x14ac:dyDescent="0.35">
      <c r="A877" s="5" t="s">
        <v>779</v>
      </c>
      <c r="B877" s="6">
        <v>3</v>
      </c>
      <c r="C877" s="7">
        <v>2.3076923076923079</v>
      </c>
    </row>
    <row r="878" spans="1:3" x14ac:dyDescent="0.35">
      <c r="A878" s="5" t="s">
        <v>680</v>
      </c>
      <c r="B878" s="6">
        <v>11</v>
      </c>
      <c r="C878" s="7">
        <v>8.4615384615384617</v>
      </c>
    </row>
    <row r="879" spans="1:3" x14ac:dyDescent="0.35">
      <c r="A879" s="5" t="s">
        <v>777</v>
      </c>
      <c r="B879" s="6">
        <v>6</v>
      </c>
      <c r="C879" s="7">
        <v>4.6153846153846159</v>
      </c>
    </row>
    <row r="880" spans="1:3" x14ac:dyDescent="0.35">
      <c r="A880" s="5" t="s">
        <v>778</v>
      </c>
      <c r="B880" s="6">
        <v>5</v>
      </c>
      <c r="C880" s="7">
        <v>3.8461538461538463</v>
      </c>
    </row>
    <row r="881" spans="1:3" x14ac:dyDescent="0.35">
      <c r="A881" s="5"/>
      <c r="B881" s="6"/>
      <c r="C881" s="7"/>
    </row>
    <row r="882" spans="1:3" ht="15" thickBot="1" x14ac:dyDescent="0.4">
      <c r="A882" s="5" t="s">
        <v>804</v>
      </c>
      <c r="B882" s="6">
        <v>130</v>
      </c>
      <c r="C882" s="7">
        <v>100</v>
      </c>
    </row>
    <row r="883" spans="1:3" x14ac:dyDescent="0.35">
      <c r="A883" s="8"/>
      <c r="B883" s="8"/>
      <c r="C883" s="8"/>
    </row>
    <row r="884" spans="1:3" ht="15" thickBot="1" x14ac:dyDescent="0.4">
      <c r="A884" s="3" t="s">
        <v>21</v>
      </c>
      <c r="B884" s="3"/>
      <c r="C884" s="3"/>
    </row>
    <row r="885" spans="1:3" ht="25.5" thickBot="1" x14ac:dyDescent="0.4">
      <c r="A885" s="4" t="s">
        <v>801</v>
      </c>
      <c r="B885" s="4" t="s">
        <v>802</v>
      </c>
      <c r="C885" s="4" t="s">
        <v>803</v>
      </c>
    </row>
    <row r="886" spans="1:3" x14ac:dyDescent="0.35">
      <c r="A886" s="5" t="s">
        <v>394</v>
      </c>
      <c r="B886" s="6">
        <v>3</v>
      </c>
      <c r="C886" s="7">
        <v>2.3076923076923079</v>
      </c>
    </row>
    <row r="887" spans="1:3" x14ac:dyDescent="0.35">
      <c r="A887" s="5" t="s">
        <v>96</v>
      </c>
      <c r="B887" s="6">
        <v>1</v>
      </c>
      <c r="C887" s="7">
        <v>0.76923076923076927</v>
      </c>
    </row>
    <row r="888" spans="1:3" x14ac:dyDescent="0.35">
      <c r="A888" s="5" t="s">
        <v>141</v>
      </c>
      <c r="B888" s="6">
        <v>2</v>
      </c>
      <c r="C888" s="7">
        <v>1.5384615384615385</v>
      </c>
    </row>
    <row r="889" spans="1:3" x14ac:dyDescent="0.35">
      <c r="A889" s="5" t="s">
        <v>321</v>
      </c>
      <c r="B889" s="6">
        <v>1</v>
      </c>
      <c r="C889" s="7">
        <v>0.76923076923076927</v>
      </c>
    </row>
    <row r="890" spans="1:3" x14ac:dyDescent="0.35">
      <c r="A890" s="5" t="s">
        <v>427</v>
      </c>
      <c r="B890" s="6">
        <v>1</v>
      </c>
      <c r="C890" s="7">
        <v>0.76923076923076927</v>
      </c>
    </row>
    <row r="891" spans="1:3" x14ac:dyDescent="0.35">
      <c r="A891" s="5" t="s">
        <v>298</v>
      </c>
      <c r="B891" s="6">
        <v>6</v>
      </c>
      <c r="C891" s="7">
        <v>4.6153846153846159</v>
      </c>
    </row>
    <row r="892" spans="1:3" x14ac:dyDescent="0.35">
      <c r="A892" s="5" t="s">
        <v>510</v>
      </c>
      <c r="B892" s="6">
        <v>3</v>
      </c>
      <c r="C892" s="7">
        <v>2.3076923076923079</v>
      </c>
    </row>
    <row r="893" spans="1:3" x14ac:dyDescent="0.35">
      <c r="A893" s="5" t="s">
        <v>281</v>
      </c>
      <c r="B893" s="6">
        <v>3</v>
      </c>
      <c r="C893" s="7">
        <v>2.3076923076923079</v>
      </c>
    </row>
    <row r="894" spans="1:3" x14ac:dyDescent="0.35">
      <c r="A894" s="5" t="s">
        <v>169</v>
      </c>
      <c r="B894" s="6">
        <v>1</v>
      </c>
      <c r="C894" s="7">
        <v>0.76923076923076927</v>
      </c>
    </row>
    <row r="895" spans="1:3" x14ac:dyDescent="0.35">
      <c r="A895" s="5" t="s">
        <v>68</v>
      </c>
      <c r="B895" s="6">
        <v>2</v>
      </c>
      <c r="C895" s="7">
        <v>1.5384615384615385</v>
      </c>
    </row>
    <row r="896" spans="1:3" x14ac:dyDescent="0.35">
      <c r="A896" s="5" t="s">
        <v>43</v>
      </c>
      <c r="B896" s="6">
        <v>38</v>
      </c>
      <c r="C896" s="7">
        <v>29.230769230769234</v>
      </c>
    </row>
    <row r="897" spans="1:3" x14ac:dyDescent="0.35">
      <c r="A897" s="5" t="s">
        <v>35</v>
      </c>
      <c r="B897" s="6">
        <v>30</v>
      </c>
      <c r="C897" s="7">
        <v>23.076923076923077</v>
      </c>
    </row>
    <row r="898" spans="1:3" x14ac:dyDescent="0.35">
      <c r="A898" s="5" t="s">
        <v>491</v>
      </c>
      <c r="B898" s="6">
        <v>25</v>
      </c>
      <c r="C898" s="7">
        <v>19.230769230769234</v>
      </c>
    </row>
    <row r="899" spans="1:3" x14ac:dyDescent="0.35">
      <c r="A899" s="5" t="s">
        <v>488</v>
      </c>
      <c r="B899" s="6">
        <v>10</v>
      </c>
      <c r="C899" s="7">
        <v>7.6923076923076925</v>
      </c>
    </row>
    <row r="900" spans="1:3" x14ac:dyDescent="0.35">
      <c r="A900" s="5" t="s">
        <v>481</v>
      </c>
      <c r="B900" s="6">
        <v>1</v>
      </c>
      <c r="C900" s="7">
        <v>0.76923076923076927</v>
      </c>
    </row>
    <row r="901" spans="1:3" x14ac:dyDescent="0.35">
      <c r="A901" s="5" t="s">
        <v>354</v>
      </c>
      <c r="B901" s="6">
        <v>3</v>
      </c>
      <c r="C901" s="7">
        <v>2.3076923076923079</v>
      </c>
    </row>
    <row r="902" spans="1:3" x14ac:dyDescent="0.35">
      <c r="A902" s="5"/>
      <c r="B902" s="6"/>
      <c r="C902" s="7"/>
    </row>
    <row r="903" spans="1:3" ht="15" thickBot="1" x14ac:dyDescent="0.4">
      <c r="A903" s="5" t="s">
        <v>804</v>
      </c>
      <c r="B903" s="6">
        <v>130</v>
      </c>
      <c r="C903" s="7">
        <v>100</v>
      </c>
    </row>
    <row r="904" spans="1:3" x14ac:dyDescent="0.35">
      <c r="A904" s="8"/>
      <c r="B904" s="8"/>
      <c r="C904" s="8"/>
    </row>
    <row r="905" spans="1:3" ht="15" thickBot="1" x14ac:dyDescent="0.4">
      <c r="A905" s="13" t="s">
        <v>692</v>
      </c>
      <c r="B905" s="13"/>
      <c r="C905" s="13"/>
    </row>
    <row r="906" spans="1:3" ht="25.5" thickBot="1" x14ac:dyDescent="0.4">
      <c r="A906" s="4" t="s">
        <v>801</v>
      </c>
      <c r="B906" s="4" t="s">
        <v>802</v>
      </c>
      <c r="C906" s="4" t="s">
        <v>803</v>
      </c>
    </row>
    <row r="907" spans="1:3" x14ac:dyDescent="0.35">
      <c r="A907" s="5" t="s">
        <v>694</v>
      </c>
      <c r="B907" s="6">
        <v>9</v>
      </c>
      <c r="C907" s="7">
        <v>6.9230769230769234</v>
      </c>
    </row>
    <row r="908" spans="1:3" x14ac:dyDescent="0.35">
      <c r="A908" s="5" t="s">
        <v>693</v>
      </c>
      <c r="B908" s="6">
        <v>12</v>
      </c>
      <c r="C908" s="7">
        <v>9.2307692307692317</v>
      </c>
    </row>
    <row r="909" spans="1:3" x14ac:dyDescent="0.35">
      <c r="A909" s="5" t="s">
        <v>35</v>
      </c>
      <c r="B909" s="6">
        <v>103</v>
      </c>
      <c r="C909" s="7">
        <v>79.230769230769226</v>
      </c>
    </row>
    <row r="910" spans="1:3" x14ac:dyDescent="0.35">
      <c r="A910" s="5" t="s">
        <v>354</v>
      </c>
      <c r="B910" s="6">
        <v>6</v>
      </c>
      <c r="C910" s="7">
        <v>4.6153846153846159</v>
      </c>
    </row>
    <row r="911" spans="1:3" x14ac:dyDescent="0.35">
      <c r="A911" s="5"/>
      <c r="B911" s="6"/>
      <c r="C911" s="7"/>
    </row>
    <row r="912" spans="1:3" ht="15" thickBot="1" x14ac:dyDescent="0.4">
      <c r="A912" s="5" t="s">
        <v>804</v>
      </c>
      <c r="B912" s="6">
        <v>130</v>
      </c>
      <c r="C912" s="7">
        <v>100</v>
      </c>
    </row>
    <row r="913" spans="1:3" x14ac:dyDescent="0.35">
      <c r="A913" s="8"/>
      <c r="B913" s="8"/>
      <c r="C913" s="8"/>
    </row>
    <row r="914" spans="1:3" ht="15" thickBot="1" x14ac:dyDescent="0.4">
      <c r="A914" s="3" t="s">
        <v>23</v>
      </c>
      <c r="B914" s="3"/>
      <c r="C914" s="3"/>
    </row>
    <row r="915" spans="1:3" ht="25.5" thickBot="1" x14ac:dyDescent="0.4">
      <c r="A915" s="4" t="s">
        <v>801</v>
      </c>
      <c r="B915" s="4" t="s">
        <v>802</v>
      </c>
      <c r="C915" s="4" t="s">
        <v>803</v>
      </c>
    </row>
    <row r="916" spans="1:3" x14ac:dyDescent="0.35">
      <c r="A916" s="5" t="s">
        <v>35</v>
      </c>
      <c r="B916" s="6">
        <v>115</v>
      </c>
      <c r="C916" s="7">
        <v>88.461538461538453</v>
      </c>
    </row>
    <row r="917" spans="1:3" x14ac:dyDescent="0.35">
      <c r="A917" s="5" t="s">
        <v>145</v>
      </c>
      <c r="B917" s="6">
        <v>14</v>
      </c>
      <c r="C917" s="7">
        <v>10.76923076923077</v>
      </c>
    </row>
    <row r="918" spans="1:3" x14ac:dyDescent="0.35">
      <c r="A918" s="5"/>
      <c r="B918" s="6"/>
      <c r="C918" s="7"/>
    </row>
    <row r="919" spans="1:3" ht="15" thickBot="1" x14ac:dyDescent="0.4">
      <c r="A919" s="5" t="s">
        <v>804</v>
      </c>
      <c r="B919" s="6">
        <v>129</v>
      </c>
      <c r="C919" s="7">
        <v>99.230769230769226</v>
      </c>
    </row>
    <row r="920" spans="1:3" ht="15" thickBot="1" x14ac:dyDescent="0.4">
      <c r="A920" s="8"/>
      <c r="B920" s="8"/>
      <c r="C920" s="8"/>
    </row>
    <row r="921" spans="1:3" x14ac:dyDescent="0.35">
      <c r="A921" s="8"/>
      <c r="B921" s="8"/>
      <c r="C921" s="8"/>
    </row>
    <row r="922" spans="1:3" ht="15" thickBot="1" x14ac:dyDescent="0.4">
      <c r="A922" s="13" t="s">
        <v>737</v>
      </c>
      <c r="B922" s="13"/>
      <c r="C922" s="13"/>
    </row>
    <row r="923" spans="1:3" ht="25.5" thickBot="1" x14ac:dyDescent="0.4">
      <c r="A923" s="4" t="s">
        <v>801</v>
      </c>
      <c r="B923" s="4" t="s">
        <v>802</v>
      </c>
      <c r="C923" s="4" t="s">
        <v>803</v>
      </c>
    </row>
    <row r="924" spans="1:3" x14ac:dyDescent="0.35">
      <c r="A924" s="5" t="s">
        <v>770</v>
      </c>
      <c r="B924" s="6">
        <v>2</v>
      </c>
      <c r="C924" s="7">
        <v>1.5384615384615385</v>
      </c>
    </row>
    <row r="925" spans="1:3" x14ac:dyDescent="0.35">
      <c r="A925" s="5" t="s">
        <v>732</v>
      </c>
      <c r="B925" s="6">
        <v>26</v>
      </c>
      <c r="C925" s="7">
        <v>20</v>
      </c>
    </row>
    <row r="926" spans="1:3" x14ac:dyDescent="0.35">
      <c r="A926" s="5" t="s">
        <v>733</v>
      </c>
      <c r="B926" s="6">
        <v>25</v>
      </c>
      <c r="C926" s="7">
        <v>19.230769230769234</v>
      </c>
    </row>
    <row r="927" spans="1:3" x14ac:dyDescent="0.35">
      <c r="A927" s="5" t="s">
        <v>734</v>
      </c>
      <c r="B927" s="6">
        <v>26</v>
      </c>
      <c r="C927" s="7">
        <v>20</v>
      </c>
    </row>
    <row r="928" spans="1:3" x14ac:dyDescent="0.35">
      <c r="A928" s="5" t="s">
        <v>735</v>
      </c>
      <c r="B928" s="6">
        <v>25</v>
      </c>
      <c r="C928" s="7">
        <v>19.230769230769234</v>
      </c>
    </row>
    <row r="929" spans="1:3" x14ac:dyDescent="0.35">
      <c r="A929" s="5" t="s">
        <v>736</v>
      </c>
      <c r="B929" s="6">
        <v>26</v>
      </c>
      <c r="C929" s="7">
        <v>20</v>
      </c>
    </row>
    <row r="930" spans="1:3" x14ac:dyDescent="0.35">
      <c r="A930" s="5"/>
      <c r="B930" s="6"/>
      <c r="C930" s="7"/>
    </row>
    <row r="931" spans="1:3" ht="15" thickBot="1" x14ac:dyDescent="0.4">
      <c r="A931" s="5" t="s">
        <v>804</v>
      </c>
      <c r="B931" s="6">
        <v>130</v>
      </c>
      <c r="C931" s="7">
        <v>100</v>
      </c>
    </row>
    <row r="932" spans="1:3" ht="15" thickBot="1" x14ac:dyDescent="0.4">
      <c r="A932" s="8"/>
      <c r="B932" s="8"/>
      <c r="C932" s="8"/>
    </row>
    <row r="933" spans="1:3" x14ac:dyDescent="0.35">
      <c r="A933" s="8"/>
      <c r="B933" s="8"/>
      <c r="C933" s="8"/>
    </row>
    <row r="934" spans="1:3" ht="15" thickBot="1" x14ac:dyDescent="0.4">
      <c r="A934" s="13" t="s">
        <v>828</v>
      </c>
      <c r="B934" s="13"/>
      <c r="C934" s="13"/>
    </row>
    <row r="935" spans="1:3" ht="25.5" thickBot="1" x14ac:dyDescent="0.4">
      <c r="A935" s="4" t="s">
        <v>801</v>
      </c>
      <c r="B935" s="4" t="s">
        <v>802</v>
      </c>
      <c r="C935" s="4" t="s">
        <v>803</v>
      </c>
    </row>
    <row r="936" spans="1:3" x14ac:dyDescent="0.35">
      <c r="A936" s="5" t="s">
        <v>770</v>
      </c>
      <c r="B936" s="6">
        <v>2</v>
      </c>
      <c r="C936" s="7">
        <v>1.5384615384615385</v>
      </c>
    </row>
    <row r="937" spans="1:3" x14ac:dyDescent="0.35">
      <c r="A937" s="5" t="s">
        <v>732</v>
      </c>
      <c r="B937" s="6">
        <v>13</v>
      </c>
      <c r="C937" s="7">
        <v>10</v>
      </c>
    </row>
    <row r="938" spans="1:3" x14ac:dyDescent="0.35">
      <c r="A938" s="5" t="s">
        <v>775</v>
      </c>
      <c r="B938" s="6">
        <v>13</v>
      </c>
      <c r="C938" s="7">
        <v>10</v>
      </c>
    </row>
    <row r="939" spans="1:3" x14ac:dyDescent="0.35">
      <c r="A939" s="5" t="s">
        <v>733</v>
      </c>
      <c r="B939" s="6">
        <v>13</v>
      </c>
      <c r="C939" s="7">
        <v>10</v>
      </c>
    </row>
    <row r="940" spans="1:3" x14ac:dyDescent="0.35">
      <c r="A940" s="5" t="s">
        <v>734</v>
      </c>
      <c r="B940" s="6">
        <v>13</v>
      </c>
      <c r="C940" s="7">
        <v>10</v>
      </c>
    </row>
    <row r="941" spans="1:3" x14ac:dyDescent="0.35">
      <c r="A941" s="5" t="s">
        <v>735</v>
      </c>
      <c r="B941" s="6">
        <v>12</v>
      </c>
      <c r="C941" s="7">
        <v>9.2307692307692317</v>
      </c>
    </row>
    <row r="942" spans="1:3" x14ac:dyDescent="0.35">
      <c r="A942" s="5" t="s">
        <v>736</v>
      </c>
      <c r="B942" s="6">
        <v>13</v>
      </c>
      <c r="C942" s="7">
        <v>10</v>
      </c>
    </row>
    <row r="943" spans="1:3" x14ac:dyDescent="0.35">
      <c r="A943" s="5" t="s">
        <v>771</v>
      </c>
      <c r="B943" s="6">
        <v>13</v>
      </c>
      <c r="C943" s="7">
        <v>10</v>
      </c>
    </row>
    <row r="944" spans="1:3" x14ac:dyDescent="0.35">
      <c r="A944" s="5" t="s">
        <v>772</v>
      </c>
      <c r="B944" s="6">
        <v>12</v>
      </c>
      <c r="C944" s="7">
        <v>9.2307692307692317</v>
      </c>
    </row>
    <row r="945" spans="1:3" x14ac:dyDescent="0.35">
      <c r="A945" s="5" t="s">
        <v>773</v>
      </c>
      <c r="B945" s="6">
        <v>13</v>
      </c>
      <c r="C945" s="7">
        <v>10</v>
      </c>
    </row>
    <row r="946" spans="1:3" x14ac:dyDescent="0.35">
      <c r="A946" s="5" t="s">
        <v>774</v>
      </c>
      <c r="B946" s="6">
        <v>13</v>
      </c>
      <c r="C946" s="7">
        <v>10</v>
      </c>
    </row>
    <row r="947" spans="1:3" x14ac:dyDescent="0.35">
      <c r="A947" s="5"/>
      <c r="B947" s="6"/>
      <c r="C947" s="7"/>
    </row>
    <row r="948" spans="1:3" ht="15" thickBot="1" x14ac:dyDescent="0.4">
      <c r="A948" s="9" t="s">
        <v>804</v>
      </c>
      <c r="B948" s="10">
        <v>130</v>
      </c>
      <c r="C948" s="11">
        <v>100</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workbookViewId="0">
      <selection activeCell="E2" sqref="E2"/>
    </sheetView>
  </sheetViews>
  <sheetFormatPr baseColWidth="10" defaultRowHeight="14.5" x14ac:dyDescent="0.35"/>
  <cols>
    <col min="1" max="1" width="25.36328125" bestFit="1" customWidth="1"/>
    <col min="2" max="2" width="25.08984375" bestFit="1" customWidth="1"/>
    <col min="3" max="3" width="17" customWidth="1"/>
    <col min="4" max="4" width="19.54296875" customWidth="1"/>
    <col min="5" max="5" width="15.90625" customWidth="1"/>
  </cols>
  <sheetData>
    <row r="1" spans="1:5" ht="29" x14ac:dyDescent="0.35">
      <c r="A1" s="20" t="s">
        <v>0</v>
      </c>
      <c r="B1" s="20" t="s">
        <v>1</v>
      </c>
      <c r="C1" s="20" t="s">
        <v>2</v>
      </c>
      <c r="D1" s="20" t="s">
        <v>3</v>
      </c>
      <c r="E1" s="20" t="s">
        <v>862</v>
      </c>
    </row>
    <row r="2" spans="1:5" x14ac:dyDescent="0.35">
      <c r="A2" s="2" t="s">
        <v>127</v>
      </c>
      <c r="B2" s="2" t="s">
        <v>128</v>
      </c>
      <c r="C2" s="2" t="s">
        <v>102</v>
      </c>
      <c r="D2" s="2" t="s">
        <v>129</v>
      </c>
      <c r="E2" s="2" t="s">
        <v>852</v>
      </c>
    </row>
    <row r="3" spans="1:5" x14ac:dyDescent="0.35">
      <c r="A3" s="2" t="s">
        <v>226</v>
      </c>
      <c r="B3" s="2" t="s">
        <v>227</v>
      </c>
      <c r="C3" s="2" t="s">
        <v>210</v>
      </c>
      <c r="D3" s="2" t="s">
        <v>129</v>
      </c>
      <c r="E3" s="2" t="s">
        <v>832</v>
      </c>
    </row>
    <row r="4" spans="1:5" x14ac:dyDescent="0.35">
      <c r="A4" s="2" t="s">
        <v>835</v>
      </c>
      <c r="B4" s="2" t="s">
        <v>836</v>
      </c>
      <c r="C4" s="2" t="s">
        <v>79</v>
      </c>
      <c r="D4" s="2" t="s">
        <v>129</v>
      </c>
      <c r="E4" s="2" t="s">
        <v>852</v>
      </c>
    </row>
    <row r="5" spans="1:5" x14ac:dyDescent="0.35">
      <c r="A5" s="2" t="s">
        <v>635</v>
      </c>
      <c r="B5" s="2" t="s">
        <v>837</v>
      </c>
      <c r="C5" s="2" t="s">
        <v>79</v>
      </c>
      <c r="D5" s="2" t="s">
        <v>129</v>
      </c>
      <c r="E5" s="2" t="s">
        <v>832</v>
      </c>
    </row>
    <row r="6" spans="1:5" x14ac:dyDescent="0.35">
      <c r="A6" s="2" t="s">
        <v>657</v>
      </c>
      <c r="B6" s="2" t="s">
        <v>838</v>
      </c>
      <c r="C6" s="2" t="s">
        <v>79</v>
      </c>
      <c r="D6" s="2" t="s">
        <v>129</v>
      </c>
      <c r="E6" s="2" t="s">
        <v>852</v>
      </c>
    </row>
    <row r="7" spans="1:5" x14ac:dyDescent="0.35">
      <c r="A7" s="2" t="s">
        <v>75</v>
      </c>
      <c r="B7" s="2" t="s">
        <v>76</v>
      </c>
      <c r="C7" s="2" t="s">
        <v>52</v>
      </c>
      <c r="D7" s="2" t="s">
        <v>77</v>
      </c>
      <c r="E7" s="2" t="s">
        <v>852</v>
      </c>
    </row>
    <row r="8" spans="1:5" x14ac:dyDescent="0.35">
      <c r="A8" s="2" t="s">
        <v>185</v>
      </c>
      <c r="B8" s="2" t="s">
        <v>186</v>
      </c>
      <c r="C8" s="2" t="s">
        <v>160</v>
      </c>
      <c r="D8" s="2" t="s">
        <v>77</v>
      </c>
      <c r="E8" s="2" t="s">
        <v>852</v>
      </c>
    </row>
    <row r="9" spans="1:5" x14ac:dyDescent="0.35">
      <c r="A9" s="2" t="s">
        <v>217</v>
      </c>
      <c r="B9" s="2" t="s">
        <v>218</v>
      </c>
      <c r="C9" s="2" t="s">
        <v>210</v>
      </c>
      <c r="D9" s="2" t="s">
        <v>77</v>
      </c>
      <c r="E9" s="2" t="s">
        <v>832</v>
      </c>
    </row>
    <row r="10" spans="1:5" x14ac:dyDescent="0.35">
      <c r="A10" s="2" t="s">
        <v>299</v>
      </c>
      <c r="B10" s="2" t="s">
        <v>300</v>
      </c>
      <c r="C10" s="2" t="s">
        <v>79</v>
      </c>
      <c r="D10" s="2" t="s">
        <v>77</v>
      </c>
      <c r="E10" s="2" t="s">
        <v>832</v>
      </c>
    </row>
    <row r="11" spans="1:5" x14ac:dyDescent="0.35">
      <c r="A11" s="2" t="s">
        <v>395</v>
      </c>
      <c r="B11" s="2" t="s">
        <v>396</v>
      </c>
      <c r="C11" s="2" t="s">
        <v>390</v>
      </c>
      <c r="D11" s="2" t="s">
        <v>77</v>
      </c>
      <c r="E11" s="2" t="s">
        <v>852</v>
      </c>
    </row>
    <row r="12" spans="1:5" x14ac:dyDescent="0.35">
      <c r="A12" s="2" t="s">
        <v>446</v>
      </c>
      <c r="B12" s="2" t="s">
        <v>447</v>
      </c>
      <c r="C12" s="2" t="s">
        <v>437</v>
      </c>
      <c r="D12" s="2" t="s">
        <v>77</v>
      </c>
      <c r="E12" s="2" t="s">
        <v>852</v>
      </c>
    </row>
    <row r="13" spans="1:5" x14ac:dyDescent="0.35">
      <c r="A13" s="2" t="s">
        <v>839</v>
      </c>
      <c r="B13" s="2" t="s">
        <v>505</v>
      </c>
      <c r="C13" s="2" t="s">
        <v>198</v>
      </c>
      <c r="D13" s="2" t="s">
        <v>77</v>
      </c>
      <c r="E13" s="2" t="s">
        <v>852</v>
      </c>
    </row>
    <row r="14" spans="1:5" x14ac:dyDescent="0.35">
      <c r="A14" s="2" t="s">
        <v>840</v>
      </c>
      <c r="B14" s="2" t="s">
        <v>841</v>
      </c>
      <c r="C14" s="2" t="s">
        <v>198</v>
      </c>
      <c r="D14" s="2" t="s">
        <v>77</v>
      </c>
      <c r="E14" s="2" t="s">
        <v>852</v>
      </c>
    </row>
    <row r="15" spans="1:5" x14ac:dyDescent="0.35">
      <c r="A15" s="2" t="s">
        <v>842</v>
      </c>
      <c r="B15" s="2" t="s">
        <v>621</v>
      </c>
      <c r="C15" s="2" t="s">
        <v>79</v>
      </c>
      <c r="D15" s="2" t="s">
        <v>77</v>
      </c>
      <c r="E15" s="2" t="s">
        <v>859</v>
      </c>
    </row>
    <row r="16" spans="1:5" x14ac:dyDescent="0.35">
      <c r="A16" s="2" t="s">
        <v>843</v>
      </c>
      <c r="B16" s="2" t="s">
        <v>844</v>
      </c>
      <c r="C16" s="2" t="s">
        <v>79</v>
      </c>
      <c r="D16" s="2" t="s">
        <v>476</v>
      </c>
      <c r="E16" s="2" t="s">
        <v>832</v>
      </c>
    </row>
    <row r="17" spans="1:5" x14ac:dyDescent="0.35">
      <c r="A17" s="2" t="s">
        <v>845</v>
      </c>
      <c r="B17" s="2" t="s">
        <v>846</v>
      </c>
      <c r="C17" s="2" t="s">
        <v>198</v>
      </c>
      <c r="D17" s="2" t="s">
        <v>476</v>
      </c>
      <c r="E17" s="2" t="s">
        <v>832</v>
      </c>
    </row>
    <row r="18" spans="1:5" x14ac:dyDescent="0.35">
      <c r="A18" s="2" t="s">
        <v>847</v>
      </c>
      <c r="B18" s="2" t="s">
        <v>554</v>
      </c>
      <c r="C18" s="2" t="s">
        <v>188</v>
      </c>
      <c r="D18" s="2" t="s">
        <v>476</v>
      </c>
      <c r="E18" s="2" t="s">
        <v>832</v>
      </c>
    </row>
    <row r="19" spans="1:5" x14ac:dyDescent="0.35">
      <c r="A19" s="2" t="s">
        <v>848</v>
      </c>
      <c r="B19" s="2" t="s">
        <v>618</v>
      </c>
      <c r="C19" s="2" t="s">
        <v>79</v>
      </c>
      <c r="D19" s="2" t="s">
        <v>476</v>
      </c>
      <c r="E19" s="2" t="s">
        <v>852</v>
      </c>
    </row>
    <row r="20" spans="1:5" x14ac:dyDescent="0.35">
      <c r="A20" s="2" t="s">
        <v>654</v>
      </c>
      <c r="B20" s="2" t="s">
        <v>653</v>
      </c>
      <c r="C20" s="2" t="s">
        <v>79</v>
      </c>
      <c r="D20" s="2" t="s">
        <v>476</v>
      </c>
      <c r="E20" s="2" t="s">
        <v>852</v>
      </c>
    </row>
    <row r="21" spans="1:5" x14ac:dyDescent="0.35">
      <c r="A21" s="2" t="s">
        <v>59</v>
      </c>
      <c r="B21" s="2" t="s">
        <v>60</v>
      </c>
      <c r="C21" s="2" t="s">
        <v>52</v>
      </c>
      <c r="D21" s="2" t="s">
        <v>61</v>
      </c>
      <c r="E21" s="2" t="s">
        <v>832</v>
      </c>
    </row>
    <row r="22" spans="1:5" x14ac:dyDescent="0.35">
      <c r="A22" s="2" t="s">
        <v>87</v>
      </c>
      <c r="B22" s="2" t="s">
        <v>88</v>
      </c>
      <c r="C22" s="2" t="s">
        <v>89</v>
      </c>
      <c r="D22" s="2" t="s">
        <v>61</v>
      </c>
      <c r="E22" s="2" t="s">
        <v>859</v>
      </c>
    </row>
    <row r="23" spans="1:5" x14ac:dyDescent="0.35">
      <c r="A23" s="2" t="s">
        <v>100</v>
      </c>
      <c r="B23" s="2" t="s">
        <v>101</v>
      </c>
      <c r="C23" s="2" t="s">
        <v>102</v>
      </c>
      <c r="D23" s="2" t="s">
        <v>61</v>
      </c>
      <c r="E23" s="2" t="s">
        <v>832</v>
      </c>
    </row>
    <row r="24" spans="1:5" x14ac:dyDescent="0.35">
      <c r="A24" s="2" t="s">
        <v>132</v>
      </c>
      <c r="B24" s="2" t="s">
        <v>133</v>
      </c>
      <c r="C24" s="2" t="s">
        <v>102</v>
      </c>
      <c r="D24" s="2" t="s">
        <v>61</v>
      </c>
      <c r="E24" s="2" t="s">
        <v>859</v>
      </c>
    </row>
    <row r="25" spans="1:5" x14ac:dyDescent="0.35">
      <c r="A25" s="2" t="s">
        <v>149</v>
      </c>
      <c r="B25" s="2" t="s">
        <v>150</v>
      </c>
      <c r="C25" s="2" t="s">
        <v>144</v>
      </c>
      <c r="D25" s="2" t="s">
        <v>61</v>
      </c>
      <c r="E25" s="2" t="s">
        <v>832</v>
      </c>
    </row>
    <row r="26" spans="1:5" x14ac:dyDescent="0.35">
      <c r="A26" s="2" t="s">
        <v>153</v>
      </c>
      <c r="B26" s="2" t="s">
        <v>154</v>
      </c>
      <c r="C26" s="2" t="s">
        <v>144</v>
      </c>
      <c r="D26" s="2" t="s">
        <v>61</v>
      </c>
      <c r="E26" s="2" t="s">
        <v>859</v>
      </c>
    </row>
    <row r="27" spans="1:5" x14ac:dyDescent="0.35">
      <c r="A27" s="2" t="s">
        <v>164</v>
      </c>
      <c r="B27" s="2" t="s">
        <v>165</v>
      </c>
      <c r="C27" s="2" t="s">
        <v>160</v>
      </c>
      <c r="D27" s="2" t="s">
        <v>61</v>
      </c>
      <c r="E27" s="2" t="s">
        <v>832</v>
      </c>
    </row>
    <row r="28" spans="1:5" x14ac:dyDescent="0.35">
      <c r="A28" s="2" t="s">
        <v>212</v>
      </c>
      <c r="B28" s="2" t="s">
        <v>213</v>
      </c>
      <c r="C28" s="2" t="s">
        <v>210</v>
      </c>
      <c r="D28" s="2" t="s">
        <v>61</v>
      </c>
      <c r="E28" s="2" t="s">
        <v>859</v>
      </c>
    </row>
    <row r="29" spans="1:5" x14ac:dyDescent="0.35">
      <c r="A29" s="2" t="s">
        <v>222</v>
      </c>
      <c r="B29" s="2" t="s">
        <v>223</v>
      </c>
      <c r="C29" s="2" t="s">
        <v>210</v>
      </c>
      <c r="D29" s="2" t="s">
        <v>61</v>
      </c>
      <c r="E29" s="2" t="s">
        <v>832</v>
      </c>
    </row>
    <row r="30" spans="1:5" x14ac:dyDescent="0.35">
      <c r="A30" s="2" t="s">
        <v>231</v>
      </c>
      <c r="B30" s="2" t="s">
        <v>232</v>
      </c>
      <c r="C30" s="2" t="s">
        <v>151</v>
      </c>
      <c r="D30" s="2" t="s">
        <v>61</v>
      </c>
      <c r="E30" s="2" t="s">
        <v>832</v>
      </c>
    </row>
    <row r="31" spans="1:5" x14ac:dyDescent="0.35">
      <c r="A31" s="2" t="s">
        <v>249</v>
      </c>
      <c r="B31" s="2" t="s">
        <v>250</v>
      </c>
      <c r="C31" s="2" t="s">
        <v>242</v>
      </c>
      <c r="D31" s="2" t="s">
        <v>61</v>
      </c>
      <c r="E31" s="2" t="s">
        <v>832</v>
      </c>
    </row>
    <row r="32" spans="1:5" x14ac:dyDescent="0.35">
      <c r="A32" s="2" t="s">
        <v>266</v>
      </c>
      <c r="B32" s="2" t="s">
        <v>267</v>
      </c>
      <c r="C32" s="2" t="s">
        <v>268</v>
      </c>
      <c r="D32" s="2" t="s">
        <v>61</v>
      </c>
      <c r="E32" s="2" t="s">
        <v>859</v>
      </c>
    </row>
    <row r="33" spans="1:5" x14ac:dyDescent="0.35">
      <c r="A33" s="2" t="s">
        <v>388</v>
      </c>
      <c r="B33" s="2" t="s">
        <v>389</v>
      </c>
      <c r="C33" s="2" t="s">
        <v>390</v>
      </c>
      <c r="D33" s="2" t="s">
        <v>61</v>
      </c>
      <c r="E33" s="2" t="s">
        <v>832</v>
      </c>
    </row>
    <row r="34" spans="1:5" x14ac:dyDescent="0.35">
      <c r="A34" s="2" t="s">
        <v>422</v>
      </c>
      <c r="B34" s="2" t="s">
        <v>423</v>
      </c>
      <c r="C34" s="2" t="s">
        <v>103</v>
      </c>
      <c r="D34" s="2" t="s">
        <v>61</v>
      </c>
      <c r="E34" s="2" t="s">
        <v>832</v>
      </c>
    </row>
    <row r="35" spans="1:5" x14ac:dyDescent="0.35">
      <c r="A35" s="2" t="s">
        <v>431</v>
      </c>
      <c r="B35" s="2" t="s">
        <v>432</v>
      </c>
      <c r="C35" s="2" t="s">
        <v>103</v>
      </c>
      <c r="D35" s="2" t="s">
        <v>61</v>
      </c>
      <c r="E35" s="2" t="s">
        <v>859</v>
      </c>
    </row>
    <row r="36" spans="1:5" x14ac:dyDescent="0.35">
      <c r="A36" s="2" t="s">
        <v>260</v>
      </c>
      <c r="B36" s="2" t="s">
        <v>434</v>
      </c>
      <c r="C36" s="2" t="s">
        <v>103</v>
      </c>
      <c r="D36" s="2" t="s">
        <v>61</v>
      </c>
      <c r="E36" s="2" t="s">
        <v>859</v>
      </c>
    </row>
    <row r="37" spans="1:5" x14ac:dyDescent="0.35">
      <c r="A37" s="2" t="s">
        <v>449</v>
      </c>
      <c r="B37" s="2" t="s">
        <v>760</v>
      </c>
      <c r="C37" s="2" t="s">
        <v>378</v>
      </c>
      <c r="D37" s="2" t="s">
        <v>61</v>
      </c>
      <c r="E37" s="2" t="s">
        <v>832</v>
      </c>
    </row>
    <row r="38" spans="1:5" x14ac:dyDescent="0.35">
      <c r="A38" s="2" t="s">
        <v>607</v>
      </c>
      <c r="B38" s="2" t="s">
        <v>606</v>
      </c>
      <c r="C38" s="2" t="s">
        <v>79</v>
      </c>
      <c r="D38" s="2" t="s">
        <v>61</v>
      </c>
      <c r="E38" s="2" t="s">
        <v>859</v>
      </c>
    </row>
    <row r="39" spans="1:5" x14ac:dyDescent="0.35">
      <c r="A39" s="2" t="s">
        <v>849</v>
      </c>
      <c r="B39" s="2" t="s">
        <v>637</v>
      </c>
      <c r="C39" s="2" t="s">
        <v>79</v>
      </c>
      <c r="D39" s="2" t="s">
        <v>61</v>
      </c>
      <c r="E39" s="2" t="s">
        <v>859</v>
      </c>
    </row>
    <row r="40" spans="1:5" x14ac:dyDescent="0.35">
      <c r="A40" s="2" t="s">
        <v>850</v>
      </c>
      <c r="B40" s="2" t="s">
        <v>649</v>
      </c>
      <c r="C40" s="2" t="s">
        <v>79</v>
      </c>
      <c r="D40" s="2" t="s">
        <v>61</v>
      </c>
      <c r="E40" s="2" t="s">
        <v>859</v>
      </c>
    </row>
    <row r="41" spans="1:5" x14ac:dyDescent="0.35">
      <c r="A41" s="2" t="s">
        <v>31</v>
      </c>
      <c r="B41" s="2" t="s">
        <v>32</v>
      </c>
      <c r="C41" s="2" t="s">
        <v>33</v>
      </c>
      <c r="D41" s="2" t="s">
        <v>34</v>
      </c>
      <c r="E41" s="2" t="s">
        <v>832</v>
      </c>
    </row>
    <row r="42" spans="1:5" x14ac:dyDescent="0.35">
      <c r="A42" s="2" t="s">
        <v>44</v>
      </c>
      <c r="B42" s="2" t="s">
        <v>45</v>
      </c>
      <c r="C42" s="2" t="s">
        <v>33</v>
      </c>
      <c r="D42" s="2" t="s">
        <v>34</v>
      </c>
      <c r="E42" s="2" t="s">
        <v>852</v>
      </c>
    </row>
    <row r="43" spans="1:5" x14ac:dyDescent="0.35">
      <c r="A43" s="2" t="s">
        <v>50</v>
      </c>
      <c r="B43" s="2" t="s">
        <v>51</v>
      </c>
      <c r="C43" s="2" t="s">
        <v>52</v>
      </c>
      <c r="D43" s="2" t="s">
        <v>34</v>
      </c>
      <c r="E43" s="2" t="s">
        <v>832</v>
      </c>
    </row>
    <row r="44" spans="1:5" x14ac:dyDescent="0.35">
      <c r="A44" s="2" t="s">
        <v>69</v>
      </c>
      <c r="B44" s="2" t="s">
        <v>70</v>
      </c>
      <c r="C44" s="2" t="s">
        <v>52</v>
      </c>
      <c r="D44" s="2" t="s">
        <v>34</v>
      </c>
      <c r="E44" s="2" t="s">
        <v>832</v>
      </c>
    </row>
    <row r="45" spans="1:5" x14ac:dyDescent="0.35">
      <c r="A45" s="2" t="s">
        <v>82</v>
      </c>
      <c r="B45" s="2" t="s">
        <v>83</v>
      </c>
      <c r="C45" s="2" t="s">
        <v>52</v>
      </c>
      <c r="D45" s="2" t="s">
        <v>34</v>
      </c>
      <c r="E45" s="2" t="s">
        <v>832</v>
      </c>
    </row>
    <row r="46" spans="1:5" x14ac:dyDescent="0.35">
      <c r="A46" s="2" t="s">
        <v>97</v>
      </c>
      <c r="B46" s="2" t="s">
        <v>98</v>
      </c>
      <c r="C46" s="2" t="s">
        <v>89</v>
      </c>
      <c r="D46" s="2" t="s">
        <v>34</v>
      </c>
      <c r="E46" s="2" t="s">
        <v>832</v>
      </c>
    </row>
    <row r="47" spans="1:5" x14ac:dyDescent="0.35">
      <c r="A47" s="2" t="s">
        <v>108</v>
      </c>
      <c r="B47" s="2" t="s">
        <v>109</v>
      </c>
      <c r="C47" s="2" t="s">
        <v>102</v>
      </c>
      <c r="D47" s="2" t="s">
        <v>34</v>
      </c>
      <c r="E47" s="2" t="s">
        <v>832</v>
      </c>
    </row>
    <row r="48" spans="1:5" x14ac:dyDescent="0.35">
      <c r="A48" s="2" t="s">
        <v>142</v>
      </c>
      <c r="B48" s="2" t="s">
        <v>143</v>
      </c>
      <c r="C48" s="2" t="s">
        <v>144</v>
      </c>
      <c r="D48" s="2" t="s">
        <v>34</v>
      </c>
      <c r="E48" s="2" t="s">
        <v>832</v>
      </c>
    </row>
    <row r="49" spans="1:5" x14ac:dyDescent="0.35">
      <c r="A49" s="2" t="s">
        <v>158</v>
      </c>
      <c r="B49" s="2" t="s">
        <v>159</v>
      </c>
      <c r="C49" s="2" t="s">
        <v>160</v>
      </c>
      <c r="D49" s="2" t="s">
        <v>34</v>
      </c>
      <c r="E49" s="2" t="s">
        <v>832</v>
      </c>
    </row>
    <row r="50" spans="1:5" x14ac:dyDescent="0.35">
      <c r="A50" s="2" t="s">
        <v>170</v>
      </c>
      <c r="B50" s="2" t="s">
        <v>171</v>
      </c>
      <c r="C50" s="2" t="s">
        <v>160</v>
      </c>
      <c r="D50" s="2" t="s">
        <v>34</v>
      </c>
      <c r="E50" s="2" t="s">
        <v>832</v>
      </c>
    </row>
    <row r="51" spans="1:5" x14ac:dyDescent="0.35">
      <c r="A51" s="2" t="s">
        <v>175</v>
      </c>
      <c r="B51" s="2" t="s">
        <v>176</v>
      </c>
      <c r="C51" s="2" t="s">
        <v>160</v>
      </c>
      <c r="D51" s="2" t="s">
        <v>34</v>
      </c>
      <c r="E51" s="2" t="s">
        <v>832</v>
      </c>
    </row>
    <row r="52" spans="1:5" x14ac:dyDescent="0.35">
      <c r="A52" s="2" t="s">
        <v>181</v>
      </c>
      <c r="B52" s="2" t="s">
        <v>182</v>
      </c>
      <c r="C52" s="2" t="s">
        <v>160</v>
      </c>
      <c r="D52" s="2" t="s">
        <v>34</v>
      </c>
      <c r="E52" s="2" t="s">
        <v>832</v>
      </c>
    </row>
    <row r="53" spans="1:5" x14ac:dyDescent="0.35">
      <c r="A53" s="2" t="s">
        <v>191</v>
      </c>
      <c r="B53" s="2" t="s">
        <v>192</v>
      </c>
      <c r="C53" s="2" t="s">
        <v>193</v>
      </c>
      <c r="D53" s="2" t="s">
        <v>34</v>
      </c>
      <c r="E53" s="2" t="s">
        <v>832</v>
      </c>
    </row>
    <row r="54" spans="1:5" x14ac:dyDescent="0.35">
      <c r="A54" s="2" t="s">
        <v>196</v>
      </c>
      <c r="B54" s="2" t="s">
        <v>197</v>
      </c>
      <c r="C54" s="2" t="s">
        <v>193</v>
      </c>
      <c r="D54" s="2" t="s">
        <v>34</v>
      </c>
      <c r="E54" s="2" t="s">
        <v>852</v>
      </c>
    </row>
    <row r="55" spans="1:5" x14ac:dyDescent="0.35">
      <c r="A55" s="2" t="s">
        <v>204</v>
      </c>
      <c r="B55" s="2" t="s">
        <v>205</v>
      </c>
      <c r="C55" s="2" t="s">
        <v>193</v>
      </c>
      <c r="D55" s="2" t="s">
        <v>34</v>
      </c>
      <c r="E55" s="2" t="s">
        <v>832</v>
      </c>
    </row>
    <row r="56" spans="1:5" x14ac:dyDescent="0.35">
      <c r="A56" s="2" t="s">
        <v>208</v>
      </c>
      <c r="B56" s="2" t="s">
        <v>209</v>
      </c>
      <c r="C56" s="2" t="s">
        <v>210</v>
      </c>
      <c r="D56" s="2" t="s">
        <v>34</v>
      </c>
      <c r="E56" s="2" t="s">
        <v>832</v>
      </c>
    </row>
    <row r="57" spans="1:5" x14ac:dyDescent="0.35">
      <c r="A57" s="2" t="s">
        <v>237</v>
      </c>
      <c r="B57" s="2" t="s">
        <v>238</v>
      </c>
      <c r="C57" s="2" t="s">
        <v>151</v>
      </c>
      <c r="D57" s="2" t="s">
        <v>34</v>
      </c>
      <c r="E57" s="2" t="s">
        <v>832</v>
      </c>
    </row>
    <row r="58" spans="1:5" x14ac:dyDescent="0.35">
      <c r="A58" s="2" t="s">
        <v>240</v>
      </c>
      <c r="B58" s="2" t="s">
        <v>241</v>
      </c>
      <c r="C58" s="2" t="s">
        <v>242</v>
      </c>
      <c r="D58" s="2" t="s">
        <v>34</v>
      </c>
      <c r="E58" s="2" t="s">
        <v>832</v>
      </c>
    </row>
    <row r="59" spans="1:5" x14ac:dyDescent="0.35">
      <c r="A59" s="2" t="s">
        <v>244</v>
      </c>
      <c r="B59" s="2" t="s">
        <v>245</v>
      </c>
      <c r="C59" s="2" t="s">
        <v>242</v>
      </c>
      <c r="D59" s="2" t="s">
        <v>34</v>
      </c>
      <c r="E59" s="2" t="s">
        <v>852</v>
      </c>
    </row>
    <row r="60" spans="1:5" x14ac:dyDescent="0.35">
      <c r="A60" s="2" t="s">
        <v>253</v>
      </c>
      <c r="B60" s="2" t="s">
        <v>254</v>
      </c>
      <c r="C60" s="2" t="s">
        <v>234</v>
      </c>
      <c r="D60" s="2" t="s">
        <v>34</v>
      </c>
      <c r="E60" s="2" t="s">
        <v>832</v>
      </c>
    </row>
    <row r="61" spans="1:5" x14ac:dyDescent="0.35">
      <c r="A61" s="2" t="s">
        <v>255</v>
      </c>
      <c r="B61" s="2" t="s">
        <v>256</v>
      </c>
      <c r="C61" s="2" t="s">
        <v>234</v>
      </c>
      <c r="D61" s="2" t="s">
        <v>34</v>
      </c>
      <c r="E61" s="2" t="s">
        <v>832</v>
      </c>
    </row>
    <row r="62" spans="1:5" x14ac:dyDescent="0.35">
      <c r="A62" s="2" t="s">
        <v>263</v>
      </c>
      <c r="B62" s="2" t="s">
        <v>264</v>
      </c>
      <c r="C62" s="2" t="s">
        <v>234</v>
      </c>
      <c r="D62" s="2" t="s">
        <v>34</v>
      </c>
      <c r="E62" s="2" t="s">
        <v>832</v>
      </c>
    </row>
    <row r="63" spans="1:5" x14ac:dyDescent="0.35">
      <c r="A63" s="2" t="s">
        <v>273</v>
      </c>
      <c r="B63" s="2" t="s">
        <v>274</v>
      </c>
      <c r="C63" s="2" t="s">
        <v>79</v>
      </c>
      <c r="D63" s="2" t="s">
        <v>34</v>
      </c>
      <c r="E63" s="2" t="s">
        <v>832</v>
      </c>
    </row>
    <row r="64" spans="1:5" x14ac:dyDescent="0.35">
      <c r="A64" s="2" t="s">
        <v>291</v>
      </c>
      <c r="B64" s="2" t="s">
        <v>292</v>
      </c>
      <c r="C64" s="2" t="s">
        <v>79</v>
      </c>
      <c r="D64" s="2" t="s">
        <v>34</v>
      </c>
      <c r="E64" s="2" t="s">
        <v>832</v>
      </c>
    </row>
    <row r="65" spans="1:5" x14ac:dyDescent="0.35">
      <c r="A65" s="2" t="s">
        <v>304</v>
      </c>
      <c r="B65" s="2" t="s">
        <v>305</v>
      </c>
      <c r="C65" s="2" t="s">
        <v>79</v>
      </c>
      <c r="D65" s="2" t="s">
        <v>34</v>
      </c>
      <c r="E65" s="2" t="s">
        <v>832</v>
      </c>
    </row>
    <row r="66" spans="1:5" x14ac:dyDescent="0.35">
      <c r="A66" s="2" t="s">
        <v>833</v>
      </c>
      <c r="B66" s="2" t="s">
        <v>312</v>
      </c>
      <c r="C66" s="2" t="s">
        <v>79</v>
      </c>
      <c r="D66" s="2" t="s">
        <v>34</v>
      </c>
      <c r="E66" s="2" t="s">
        <v>832</v>
      </c>
    </row>
    <row r="67" spans="1:5" x14ac:dyDescent="0.35">
      <c r="A67" s="2" t="s">
        <v>255</v>
      </c>
      <c r="B67" s="2" t="s">
        <v>322</v>
      </c>
      <c r="C67" s="2" t="s">
        <v>79</v>
      </c>
      <c r="D67" s="2" t="s">
        <v>34</v>
      </c>
      <c r="E67" s="2" t="s">
        <v>832</v>
      </c>
    </row>
    <row r="68" spans="1:5" x14ac:dyDescent="0.35">
      <c r="A68" s="2" t="s">
        <v>326</v>
      </c>
      <c r="B68" s="2" t="s">
        <v>327</v>
      </c>
      <c r="C68" s="2" t="s">
        <v>79</v>
      </c>
      <c r="D68" s="2" t="s">
        <v>34</v>
      </c>
      <c r="E68" s="2" t="s">
        <v>832</v>
      </c>
    </row>
    <row r="69" spans="1:5" x14ac:dyDescent="0.35">
      <c r="A69" s="2" t="s">
        <v>338</v>
      </c>
      <c r="B69" s="2" t="s">
        <v>339</v>
      </c>
      <c r="C69" s="2" t="s">
        <v>79</v>
      </c>
      <c r="D69" s="2" t="s">
        <v>34</v>
      </c>
      <c r="E69" s="2" t="s">
        <v>832</v>
      </c>
    </row>
    <row r="70" spans="1:5" x14ac:dyDescent="0.35">
      <c r="A70" s="2" t="s">
        <v>349</v>
      </c>
      <c r="B70" s="2" t="s">
        <v>350</v>
      </c>
      <c r="C70" s="2" t="s">
        <v>351</v>
      </c>
      <c r="D70" s="2" t="s">
        <v>34</v>
      </c>
      <c r="E70" s="2" t="s">
        <v>832</v>
      </c>
    </row>
    <row r="71" spans="1:5" x14ac:dyDescent="0.35">
      <c r="A71" s="2" t="s">
        <v>355</v>
      </c>
      <c r="B71" s="2" t="s">
        <v>356</v>
      </c>
      <c r="C71" s="2" t="s">
        <v>351</v>
      </c>
      <c r="D71" s="2" t="s">
        <v>34</v>
      </c>
      <c r="E71" s="2" t="s">
        <v>832</v>
      </c>
    </row>
    <row r="72" spans="1:5" x14ac:dyDescent="0.35">
      <c r="A72" s="2" t="s">
        <v>359</v>
      </c>
      <c r="B72" s="2" t="s">
        <v>360</v>
      </c>
      <c r="C72" s="2" t="s">
        <v>351</v>
      </c>
      <c r="D72" s="2" t="s">
        <v>34</v>
      </c>
      <c r="E72" s="2" t="s">
        <v>851</v>
      </c>
    </row>
    <row r="73" spans="1:5" x14ac:dyDescent="0.35">
      <c r="A73" s="2" t="s">
        <v>367</v>
      </c>
      <c r="B73" s="2" t="s">
        <v>368</v>
      </c>
      <c r="C73" s="2" t="s">
        <v>369</v>
      </c>
      <c r="D73" s="2" t="s">
        <v>34</v>
      </c>
      <c r="E73" s="2" t="s">
        <v>832</v>
      </c>
    </row>
    <row r="74" spans="1:5" x14ac:dyDescent="0.35">
      <c r="A74" s="2" t="s">
        <v>372</v>
      </c>
      <c r="B74" s="2" t="s">
        <v>373</v>
      </c>
      <c r="C74" s="2" t="s">
        <v>374</v>
      </c>
      <c r="D74" s="2" t="s">
        <v>34</v>
      </c>
      <c r="E74" s="2" t="s">
        <v>832</v>
      </c>
    </row>
    <row r="75" spans="1:5" x14ac:dyDescent="0.35">
      <c r="A75" s="2" t="s">
        <v>380</v>
      </c>
      <c r="B75" s="2" t="s">
        <v>381</v>
      </c>
      <c r="C75" s="2" t="s">
        <v>382</v>
      </c>
      <c r="D75" s="2" t="s">
        <v>34</v>
      </c>
      <c r="E75" s="2" t="s">
        <v>852</v>
      </c>
    </row>
    <row r="76" spans="1:5" x14ac:dyDescent="0.35">
      <c r="A76" s="2" t="s">
        <v>384</v>
      </c>
      <c r="B76" s="2" t="s">
        <v>385</v>
      </c>
      <c r="C76" s="2" t="s">
        <v>382</v>
      </c>
      <c r="D76" s="2" t="s">
        <v>34</v>
      </c>
      <c r="E76" s="2" t="s">
        <v>832</v>
      </c>
    </row>
    <row r="77" spans="1:5" x14ac:dyDescent="0.35">
      <c r="A77" s="2" t="s">
        <v>398</v>
      </c>
      <c r="B77" s="2" t="s">
        <v>399</v>
      </c>
      <c r="C77" s="2" t="s">
        <v>390</v>
      </c>
      <c r="D77" s="2" t="s">
        <v>34</v>
      </c>
      <c r="E77" s="2" t="s">
        <v>852</v>
      </c>
    </row>
    <row r="78" spans="1:5" x14ac:dyDescent="0.35">
      <c r="A78" s="2" t="s">
        <v>401</v>
      </c>
      <c r="B78" s="2" t="s">
        <v>402</v>
      </c>
      <c r="C78" s="2" t="s">
        <v>390</v>
      </c>
      <c r="D78" s="2" t="s">
        <v>34</v>
      </c>
      <c r="E78" s="2" t="s">
        <v>832</v>
      </c>
    </row>
    <row r="79" spans="1:5" x14ac:dyDescent="0.35">
      <c r="A79" s="2" t="s">
        <v>405</v>
      </c>
      <c r="B79" s="2" t="s">
        <v>406</v>
      </c>
      <c r="C79" s="2" t="s">
        <v>390</v>
      </c>
      <c r="D79" s="2" t="s">
        <v>34</v>
      </c>
      <c r="E79" s="2" t="s">
        <v>832</v>
      </c>
    </row>
    <row r="80" spans="1:5" x14ac:dyDescent="0.35">
      <c r="A80" s="2" t="s">
        <v>834</v>
      </c>
      <c r="B80" s="2" t="s">
        <v>410</v>
      </c>
      <c r="C80" s="2" t="s">
        <v>390</v>
      </c>
      <c r="D80" s="2" t="s">
        <v>34</v>
      </c>
      <c r="E80" s="2" t="s">
        <v>832</v>
      </c>
    </row>
    <row r="81" spans="1:5" x14ac:dyDescent="0.35">
      <c r="A81" s="2" t="s">
        <v>415</v>
      </c>
      <c r="B81" s="2" t="s">
        <v>416</v>
      </c>
      <c r="C81" s="2" t="s">
        <v>390</v>
      </c>
      <c r="D81" s="2" t="s">
        <v>34</v>
      </c>
      <c r="E81" s="2" t="s">
        <v>832</v>
      </c>
    </row>
    <row r="82" spans="1:5" x14ac:dyDescent="0.35">
      <c r="A82" s="2" t="s">
        <v>418</v>
      </c>
      <c r="B82" s="2" t="s">
        <v>419</v>
      </c>
      <c r="C82" s="2" t="s">
        <v>103</v>
      </c>
      <c r="D82" s="2" t="s">
        <v>34</v>
      </c>
      <c r="E82" s="2" t="s">
        <v>832</v>
      </c>
    </row>
    <row r="83" spans="1:5" x14ac:dyDescent="0.35">
      <c r="A83" s="2" t="s">
        <v>428</v>
      </c>
      <c r="B83" s="2" t="s">
        <v>429</v>
      </c>
      <c r="C83" s="2" t="s">
        <v>103</v>
      </c>
      <c r="D83" s="2" t="s">
        <v>34</v>
      </c>
      <c r="E83" s="2" t="s">
        <v>832</v>
      </c>
    </row>
    <row r="84" spans="1:5" x14ac:dyDescent="0.35">
      <c r="A84" s="2" t="s">
        <v>435</v>
      </c>
      <c r="B84" s="2" t="s">
        <v>436</v>
      </c>
      <c r="C84" s="2" t="s">
        <v>437</v>
      </c>
      <c r="D84" s="2" t="s">
        <v>34</v>
      </c>
      <c r="E84" s="2" t="s">
        <v>832</v>
      </c>
    </row>
    <row r="85" spans="1:5" x14ac:dyDescent="0.35">
      <c r="A85" s="2" t="s">
        <v>440</v>
      </c>
      <c r="B85" s="2" t="s">
        <v>441</v>
      </c>
      <c r="C85" s="2" t="s">
        <v>437</v>
      </c>
      <c r="D85" s="2" t="s">
        <v>34</v>
      </c>
      <c r="E85" s="2" t="s">
        <v>832</v>
      </c>
    </row>
    <row r="86" spans="1:5" x14ac:dyDescent="0.35">
      <c r="A86" s="2" t="s">
        <v>442</v>
      </c>
      <c r="B86" s="2" t="s">
        <v>443</v>
      </c>
      <c r="C86" s="2" t="s">
        <v>437</v>
      </c>
      <c r="D86" s="2" t="s">
        <v>34</v>
      </c>
      <c r="E86" s="2" t="s">
        <v>832</v>
      </c>
    </row>
    <row r="87" spans="1:5" x14ac:dyDescent="0.35">
      <c r="A87" s="2" t="s">
        <v>453</v>
      </c>
      <c r="B87" s="2" t="s">
        <v>454</v>
      </c>
      <c r="C87" s="2" t="s">
        <v>378</v>
      </c>
      <c r="D87" s="2" t="s">
        <v>34</v>
      </c>
      <c r="E87" s="2" t="s">
        <v>832</v>
      </c>
    </row>
    <row r="88" spans="1:5" x14ac:dyDescent="0.35">
      <c r="A88" s="2" t="s">
        <v>457</v>
      </c>
      <c r="B88" s="2" t="s">
        <v>458</v>
      </c>
      <c r="C88" s="2" t="s">
        <v>459</v>
      </c>
      <c r="D88" s="2" t="s">
        <v>34</v>
      </c>
      <c r="E88" s="2" t="s">
        <v>852</v>
      </c>
    </row>
    <row r="89" spans="1:5" x14ac:dyDescent="0.35">
      <c r="A89" s="2" t="s">
        <v>355</v>
      </c>
      <c r="B89" s="2" t="s">
        <v>462</v>
      </c>
      <c r="C89" s="2" t="s">
        <v>459</v>
      </c>
      <c r="D89" s="2" t="s">
        <v>34</v>
      </c>
      <c r="E89" s="2" t="s">
        <v>832</v>
      </c>
    </row>
    <row r="90" spans="1:5" x14ac:dyDescent="0.35">
      <c r="A90" s="2" t="s">
        <v>466</v>
      </c>
      <c r="B90" s="2" t="s">
        <v>467</v>
      </c>
      <c r="C90" s="2" t="s">
        <v>468</v>
      </c>
      <c r="D90" s="2" t="s">
        <v>34</v>
      </c>
      <c r="E90" s="2" t="s">
        <v>832</v>
      </c>
    </row>
    <row r="91" spans="1:5" x14ac:dyDescent="0.35">
      <c r="A91" s="2" t="s">
        <v>470</v>
      </c>
      <c r="B91" s="2" t="s">
        <v>471</v>
      </c>
      <c r="C91" s="2" t="s">
        <v>468</v>
      </c>
      <c r="D91" s="2" t="s">
        <v>34</v>
      </c>
      <c r="E91" s="2" t="s">
        <v>832</v>
      </c>
    </row>
    <row r="92" spans="1:5" x14ac:dyDescent="0.35">
      <c r="A92" s="2" t="s">
        <v>853</v>
      </c>
      <c r="B92" s="2" t="s">
        <v>483</v>
      </c>
      <c r="C92" s="2" t="s">
        <v>268</v>
      </c>
      <c r="D92" s="2" t="s">
        <v>34</v>
      </c>
      <c r="E92" s="2" t="s">
        <v>852</v>
      </c>
    </row>
    <row r="93" spans="1:5" x14ac:dyDescent="0.35">
      <c r="A93" s="2" t="s">
        <v>495</v>
      </c>
      <c r="B93" s="2" t="s">
        <v>496</v>
      </c>
      <c r="C93" s="2" t="s">
        <v>268</v>
      </c>
      <c r="D93" s="2" t="s">
        <v>34</v>
      </c>
      <c r="E93" s="2" t="s">
        <v>832</v>
      </c>
    </row>
    <row r="94" spans="1:5" x14ac:dyDescent="0.35">
      <c r="A94" s="2" t="s">
        <v>854</v>
      </c>
      <c r="B94" s="2" t="s">
        <v>499</v>
      </c>
      <c r="C94" s="2" t="s">
        <v>268</v>
      </c>
      <c r="D94" s="2" t="s">
        <v>34</v>
      </c>
      <c r="E94" s="2" t="s">
        <v>832</v>
      </c>
    </row>
    <row r="95" spans="1:5" x14ac:dyDescent="0.35">
      <c r="A95" s="2" t="s">
        <v>855</v>
      </c>
      <c r="B95" s="2" t="s">
        <v>511</v>
      </c>
      <c r="C95" s="2" t="s">
        <v>198</v>
      </c>
      <c r="D95" s="2" t="s">
        <v>34</v>
      </c>
      <c r="E95" s="2" t="s">
        <v>832</v>
      </c>
    </row>
    <row r="96" spans="1:5" x14ac:dyDescent="0.35">
      <c r="A96" s="2" t="s">
        <v>856</v>
      </c>
      <c r="B96" s="2" t="s">
        <v>524</v>
      </c>
      <c r="C96" s="2" t="s">
        <v>198</v>
      </c>
      <c r="D96" s="2" t="s">
        <v>34</v>
      </c>
      <c r="E96" s="2" t="s">
        <v>832</v>
      </c>
    </row>
    <row r="97" spans="1:5" x14ac:dyDescent="0.35">
      <c r="A97" s="2" t="s">
        <v>857</v>
      </c>
      <c r="B97" s="2" t="s">
        <v>528</v>
      </c>
      <c r="C97" s="2" t="s">
        <v>198</v>
      </c>
      <c r="D97" s="2" t="s">
        <v>34</v>
      </c>
      <c r="E97" s="2" t="s">
        <v>832</v>
      </c>
    </row>
    <row r="98" spans="1:5" x14ac:dyDescent="0.35">
      <c r="A98" s="2" t="s">
        <v>858</v>
      </c>
      <c r="B98" s="2" t="s">
        <v>532</v>
      </c>
      <c r="C98" s="2" t="s">
        <v>198</v>
      </c>
      <c r="D98" s="2" t="s">
        <v>34</v>
      </c>
      <c r="E98" s="2" t="s">
        <v>832</v>
      </c>
    </row>
    <row r="99" spans="1:5" x14ac:dyDescent="0.35">
      <c r="A99" s="2" t="s">
        <v>539</v>
      </c>
      <c r="B99" s="2" t="s">
        <v>540</v>
      </c>
      <c r="C99" s="2" t="s">
        <v>188</v>
      </c>
      <c r="D99" s="2" t="s">
        <v>34</v>
      </c>
      <c r="E99" s="2" t="s">
        <v>832</v>
      </c>
    </row>
    <row r="100" spans="1:5" x14ac:dyDescent="0.35">
      <c r="A100" s="2" t="s">
        <v>546</v>
      </c>
      <c r="B100" s="2" t="s">
        <v>545</v>
      </c>
      <c r="C100" s="2" t="s">
        <v>188</v>
      </c>
      <c r="D100" s="2" t="s">
        <v>34</v>
      </c>
      <c r="E100" s="2" t="s">
        <v>852</v>
      </c>
    </row>
    <row r="101" spans="1:5" x14ac:dyDescent="0.35">
      <c r="A101" s="2" t="s">
        <v>549</v>
      </c>
      <c r="B101" s="2" t="s">
        <v>550</v>
      </c>
      <c r="C101" s="2" t="s">
        <v>188</v>
      </c>
      <c r="D101" s="2" t="s">
        <v>34</v>
      </c>
      <c r="E101" s="2" t="s">
        <v>832</v>
      </c>
    </row>
    <row r="102" spans="1:5" x14ac:dyDescent="0.35">
      <c r="A102" s="2" t="s">
        <v>558</v>
      </c>
      <c r="B102" s="2" t="s">
        <v>559</v>
      </c>
      <c r="C102" s="2" t="s">
        <v>560</v>
      </c>
      <c r="D102" s="2" t="s">
        <v>34</v>
      </c>
      <c r="E102" s="2" t="s">
        <v>832</v>
      </c>
    </row>
    <row r="103" spans="1:5" x14ac:dyDescent="0.35">
      <c r="A103" s="2" t="s">
        <v>564</v>
      </c>
      <c r="B103" s="2" t="s">
        <v>565</v>
      </c>
      <c r="C103" s="2" t="s">
        <v>560</v>
      </c>
      <c r="D103" s="2" t="s">
        <v>34</v>
      </c>
      <c r="E103" s="2" t="s">
        <v>832</v>
      </c>
    </row>
    <row r="104" spans="1:5" x14ac:dyDescent="0.35">
      <c r="A104" s="2" t="s">
        <v>568</v>
      </c>
      <c r="B104" s="2" t="s">
        <v>569</v>
      </c>
      <c r="C104" s="2" t="s">
        <v>560</v>
      </c>
      <c r="D104" s="2" t="s">
        <v>34</v>
      </c>
      <c r="E104" s="2" t="s">
        <v>832</v>
      </c>
    </row>
    <row r="105" spans="1:5" x14ac:dyDescent="0.35">
      <c r="A105" s="2" t="s">
        <v>570</v>
      </c>
      <c r="B105" s="2" t="s">
        <v>571</v>
      </c>
      <c r="C105" s="2" t="s">
        <v>560</v>
      </c>
      <c r="D105" s="2" t="s">
        <v>34</v>
      </c>
      <c r="E105" s="2" t="s">
        <v>852</v>
      </c>
    </row>
    <row r="106" spans="1:5" x14ac:dyDescent="0.35">
      <c r="A106" s="2" t="s">
        <v>574</v>
      </c>
      <c r="B106" s="2" t="s">
        <v>575</v>
      </c>
      <c r="C106" s="2" t="s">
        <v>79</v>
      </c>
      <c r="D106" s="2" t="s">
        <v>34</v>
      </c>
      <c r="E106" s="2" t="s">
        <v>832</v>
      </c>
    </row>
    <row r="107" spans="1:5" x14ac:dyDescent="0.35">
      <c r="A107" s="2" t="s">
        <v>590</v>
      </c>
      <c r="B107" s="2" t="s">
        <v>591</v>
      </c>
      <c r="C107" s="2" t="s">
        <v>79</v>
      </c>
      <c r="D107" s="2" t="s">
        <v>34</v>
      </c>
      <c r="E107" s="2" t="s">
        <v>832</v>
      </c>
    </row>
    <row r="108" spans="1:5" x14ac:dyDescent="0.35">
      <c r="A108" s="2" t="s">
        <v>597</v>
      </c>
      <c r="B108" s="2" t="s">
        <v>598</v>
      </c>
      <c r="C108" s="2" t="s">
        <v>79</v>
      </c>
      <c r="D108" s="2" t="s">
        <v>34</v>
      </c>
      <c r="E108" s="2" t="s">
        <v>832</v>
      </c>
    </row>
    <row r="109" spans="1:5" x14ac:dyDescent="0.35">
      <c r="A109" s="2" t="s">
        <v>627</v>
      </c>
      <c r="B109" s="2" t="s">
        <v>628</v>
      </c>
      <c r="C109" s="2" t="s">
        <v>79</v>
      </c>
      <c r="D109" s="2" t="s">
        <v>34</v>
      </c>
      <c r="E109" s="2" t="s">
        <v>852</v>
      </c>
    </row>
    <row r="110" spans="1:5" x14ac:dyDescent="0.35">
      <c r="A110" s="2" t="s">
        <v>631</v>
      </c>
      <c r="B110" s="2" t="s">
        <v>632</v>
      </c>
      <c r="C110" s="2" t="s">
        <v>79</v>
      </c>
      <c r="D110" s="2" t="s">
        <v>34</v>
      </c>
      <c r="E110" s="2" t="s">
        <v>832</v>
      </c>
    </row>
    <row r="111" spans="1:5" x14ac:dyDescent="0.35">
      <c r="A111" s="2" t="s">
        <v>640</v>
      </c>
      <c r="B111" s="2" t="s">
        <v>641</v>
      </c>
      <c r="C111" s="2" t="s">
        <v>79</v>
      </c>
      <c r="D111" s="2" t="s">
        <v>34</v>
      </c>
      <c r="E111" s="2" t="s">
        <v>832</v>
      </c>
    </row>
    <row r="112" spans="1:5" x14ac:dyDescent="0.35">
      <c r="A112" s="2" t="s">
        <v>659</v>
      </c>
      <c r="B112" s="2" t="s">
        <v>660</v>
      </c>
      <c r="C112" s="2" t="s">
        <v>79</v>
      </c>
      <c r="D112" s="2" t="s">
        <v>34</v>
      </c>
      <c r="E112" s="2" t="s">
        <v>832</v>
      </c>
    </row>
    <row r="113" spans="1:5" x14ac:dyDescent="0.35">
      <c r="A113" s="2" t="s">
        <v>664</v>
      </c>
      <c r="B113" s="2" t="s">
        <v>665</v>
      </c>
      <c r="C113" s="2" t="s">
        <v>79</v>
      </c>
      <c r="D113" s="2" t="s">
        <v>34</v>
      </c>
      <c r="E113" s="2" t="s">
        <v>832</v>
      </c>
    </row>
    <row r="114" spans="1:5" x14ac:dyDescent="0.35">
      <c r="A114" s="2" t="s">
        <v>113</v>
      </c>
      <c r="B114" s="2" t="s">
        <v>114</v>
      </c>
      <c r="C114" s="2" t="s">
        <v>102</v>
      </c>
      <c r="D114" s="2" t="s">
        <v>115</v>
      </c>
      <c r="E114" s="2" t="s">
        <v>851</v>
      </c>
    </row>
    <row r="115" spans="1:5" x14ac:dyDescent="0.35">
      <c r="A115" s="2" t="s">
        <v>121</v>
      </c>
      <c r="B115" s="2" t="s">
        <v>122</v>
      </c>
      <c r="C115" s="2" t="s">
        <v>102</v>
      </c>
      <c r="D115" s="2" t="s">
        <v>115</v>
      </c>
      <c r="E115" s="2" t="s">
        <v>851</v>
      </c>
    </row>
    <row r="116" spans="1:5" x14ac:dyDescent="0.35">
      <c r="A116" s="2" t="s">
        <v>200</v>
      </c>
      <c r="B116" s="2" t="s">
        <v>201</v>
      </c>
      <c r="C116" s="2" t="s">
        <v>193</v>
      </c>
      <c r="D116" s="2" t="s">
        <v>115</v>
      </c>
      <c r="E116" s="2" t="s">
        <v>851</v>
      </c>
    </row>
    <row r="117" spans="1:5" x14ac:dyDescent="0.35">
      <c r="A117" s="2" t="s">
        <v>260</v>
      </c>
      <c r="B117" s="2" t="s">
        <v>261</v>
      </c>
      <c r="C117" s="2" t="s">
        <v>234</v>
      </c>
      <c r="D117" s="2" t="s">
        <v>115</v>
      </c>
      <c r="E117" s="2" t="s">
        <v>851</v>
      </c>
    </row>
    <row r="118" spans="1:5" x14ac:dyDescent="0.35">
      <c r="A118" s="2" t="s">
        <v>282</v>
      </c>
      <c r="B118" s="2" t="s">
        <v>283</v>
      </c>
      <c r="C118" s="2" t="s">
        <v>79</v>
      </c>
      <c r="D118" s="2" t="s">
        <v>115</v>
      </c>
      <c r="E118" s="2" t="s">
        <v>851</v>
      </c>
    </row>
    <row r="119" spans="1:5" x14ac:dyDescent="0.35">
      <c r="A119" s="2" t="s">
        <v>315</v>
      </c>
      <c r="B119" s="2" t="s">
        <v>316</v>
      </c>
      <c r="C119" s="2" t="s">
        <v>79</v>
      </c>
      <c r="D119" s="2" t="s">
        <v>115</v>
      </c>
      <c r="E119" s="2" t="s">
        <v>851</v>
      </c>
    </row>
    <row r="120" spans="1:5" x14ac:dyDescent="0.35">
      <c r="A120" s="2" t="s">
        <v>333</v>
      </c>
      <c r="B120" s="2" t="s">
        <v>334</v>
      </c>
      <c r="C120" s="2" t="s">
        <v>79</v>
      </c>
      <c r="D120" s="2" t="s">
        <v>115</v>
      </c>
      <c r="E120" s="2" t="s">
        <v>851</v>
      </c>
    </row>
    <row r="121" spans="1:5" x14ac:dyDescent="0.35">
      <c r="A121" s="2" t="s">
        <v>860</v>
      </c>
      <c r="B121" s="2" t="s">
        <v>344</v>
      </c>
      <c r="C121" s="2" t="s">
        <v>79</v>
      </c>
      <c r="D121" s="2" t="s">
        <v>115</v>
      </c>
      <c r="E121" s="2" t="s">
        <v>851</v>
      </c>
    </row>
    <row r="122" spans="1:5" x14ac:dyDescent="0.35">
      <c r="A122" s="2" t="s">
        <v>364</v>
      </c>
      <c r="B122" s="2" t="s">
        <v>365</v>
      </c>
      <c r="C122" s="2" t="s">
        <v>351</v>
      </c>
      <c r="D122" s="2" t="s">
        <v>115</v>
      </c>
      <c r="E122" s="2" t="s">
        <v>851</v>
      </c>
    </row>
    <row r="123" spans="1:5" x14ac:dyDescent="0.35">
      <c r="A123" s="2" t="s">
        <v>376</v>
      </c>
      <c r="B123" s="2" t="s">
        <v>377</v>
      </c>
      <c r="C123" s="2" t="s">
        <v>374</v>
      </c>
      <c r="D123" s="2" t="s">
        <v>115</v>
      </c>
      <c r="E123" s="2" t="s">
        <v>851</v>
      </c>
    </row>
    <row r="124" spans="1:5" x14ac:dyDescent="0.35">
      <c r="A124" s="2" t="s">
        <v>489</v>
      </c>
      <c r="B124" s="2" t="s">
        <v>490</v>
      </c>
      <c r="C124" s="2" t="s">
        <v>268</v>
      </c>
      <c r="D124" s="2" t="s">
        <v>115</v>
      </c>
      <c r="E124" s="2" t="s">
        <v>851</v>
      </c>
    </row>
    <row r="125" spans="1:5" x14ac:dyDescent="0.35">
      <c r="A125" s="2" t="s">
        <v>542</v>
      </c>
      <c r="B125" s="2" t="s">
        <v>543</v>
      </c>
      <c r="C125" s="2" t="s">
        <v>188</v>
      </c>
      <c r="D125" s="2" t="s">
        <v>115</v>
      </c>
      <c r="E125" s="2" t="s">
        <v>851</v>
      </c>
    </row>
    <row r="126" spans="1:5" x14ac:dyDescent="0.35">
      <c r="A126" s="2" t="s">
        <v>579</v>
      </c>
      <c r="B126" s="2" t="s">
        <v>580</v>
      </c>
      <c r="C126" s="2" t="s">
        <v>79</v>
      </c>
      <c r="D126" s="2" t="s">
        <v>115</v>
      </c>
      <c r="E126" s="2" t="s">
        <v>851</v>
      </c>
    </row>
    <row r="127" spans="1:5" x14ac:dyDescent="0.35">
      <c r="A127" s="2" t="s">
        <v>586</v>
      </c>
      <c r="B127" s="2" t="s">
        <v>587</v>
      </c>
      <c r="C127" s="2" t="s">
        <v>79</v>
      </c>
      <c r="D127" s="2" t="s">
        <v>115</v>
      </c>
      <c r="E127" s="2" t="s">
        <v>851</v>
      </c>
    </row>
    <row r="128" spans="1:5" x14ac:dyDescent="0.35">
      <c r="A128" s="2" t="s">
        <v>601</v>
      </c>
      <c r="B128" s="2" t="s">
        <v>602</v>
      </c>
      <c r="C128" s="2" t="s">
        <v>79</v>
      </c>
      <c r="D128" s="2" t="s">
        <v>115</v>
      </c>
      <c r="E128" s="2" t="s">
        <v>851</v>
      </c>
    </row>
    <row r="129" spans="1:5" x14ac:dyDescent="0.35">
      <c r="A129" s="2" t="s">
        <v>609</v>
      </c>
      <c r="B129" s="2" t="s">
        <v>610</v>
      </c>
      <c r="C129" s="2" t="s">
        <v>79</v>
      </c>
      <c r="D129" s="2" t="s">
        <v>115</v>
      </c>
      <c r="E129" s="2" t="s">
        <v>851</v>
      </c>
    </row>
    <row r="130" spans="1:5" x14ac:dyDescent="0.35">
      <c r="A130" s="2" t="s">
        <v>645</v>
      </c>
      <c r="B130" s="2" t="s">
        <v>646</v>
      </c>
      <c r="C130" s="2" t="s">
        <v>79</v>
      </c>
      <c r="D130" s="2" t="s">
        <v>115</v>
      </c>
      <c r="E130" s="2" t="s">
        <v>851</v>
      </c>
    </row>
    <row r="131" spans="1:5" x14ac:dyDescent="0.35">
      <c r="A131" s="2" t="s">
        <v>662</v>
      </c>
      <c r="B131" s="2" t="s">
        <v>663</v>
      </c>
      <c r="C131" s="2" t="s">
        <v>79</v>
      </c>
      <c r="D131" s="2" t="s">
        <v>115</v>
      </c>
      <c r="E131" s="2" t="s">
        <v>851</v>
      </c>
    </row>
    <row r="133" spans="1:5" x14ac:dyDescent="0.35">
      <c r="A133" s="2" t="s">
        <v>861</v>
      </c>
    </row>
  </sheetData>
  <autoFilter ref="A1:E131">
    <sortState ref="A2:E131">
      <sortCondition ref="D1:D131"/>
    </sortState>
  </autoFilter>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2"/>
  <sheetViews>
    <sheetView topLeftCell="A114" workbookViewId="0">
      <selection sqref="A1:D131"/>
    </sheetView>
  </sheetViews>
  <sheetFormatPr baseColWidth="10" defaultRowHeight="14.5" x14ac:dyDescent="0.35"/>
  <cols>
    <col min="1" max="3" width="14.453125" customWidth="1"/>
    <col min="4" max="4" width="21.36328125" customWidth="1"/>
    <col min="5" max="5" width="24.7265625" customWidth="1"/>
    <col min="6" max="6" width="19.26953125" customWidth="1"/>
    <col min="7" max="7" width="18.08984375" customWidth="1"/>
  </cols>
  <sheetData>
    <row r="1" spans="1:7" ht="29" x14ac:dyDescent="0.35">
      <c r="A1" s="20" t="s">
        <v>0</v>
      </c>
      <c r="B1" s="20" t="s">
        <v>1</v>
      </c>
      <c r="C1" s="20" t="s">
        <v>2</v>
      </c>
      <c r="D1" s="20" t="s">
        <v>3</v>
      </c>
      <c r="E1" s="20" t="s">
        <v>863</v>
      </c>
      <c r="F1" s="20" t="s">
        <v>864</v>
      </c>
      <c r="G1" s="20" t="s">
        <v>865</v>
      </c>
    </row>
    <row r="2" spans="1:7" x14ac:dyDescent="0.35">
      <c r="A2" s="2" t="s">
        <v>127</v>
      </c>
      <c r="B2" s="2" t="s">
        <v>128</v>
      </c>
      <c r="C2" s="2" t="s">
        <v>102</v>
      </c>
      <c r="D2" s="21" t="s">
        <v>129</v>
      </c>
      <c r="E2" s="2"/>
    </row>
    <row r="3" spans="1:7" x14ac:dyDescent="0.35">
      <c r="A3" s="2" t="s">
        <v>226</v>
      </c>
      <c r="B3" s="2" t="s">
        <v>227</v>
      </c>
      <c r="C3" s="2" t="s">
        <v>210</v>
      </c>
      <c r="D3" s="2" t="s">
        <v>129</v>
      </c>
      <c r="E3" s="2"/>
    </row>
    <row r="4" spans="1:7" x14ac:dyDescent="0.35">
      <c r="A4" s="2" t="s">
        <v>835</v>
      </c>
      <c r="B4" s="2" t="s">
        <v>836</v>
      </c>
      <c r="C4" s="2" t="s">
        <v>79</v>
      </c>
      <c r="D4" s="2" t="s">
        <v>129</v>
      </c>
      <c r="E4" s="2"/>
    </row>
    <row r="5" spans="1:7" x14ac:dyDescent="0.35">
      <c r="A5" s="2" t="s">
        <v>635</v>
      </c>
      <c r="B5" s="2" t="s">
        <v>837</v>
      </c>
      <c r="C5" s="2" t="s">
        <v>79</v>
      </c>
      <c r="D5" s="2" t="s">
        <v>129</v>
      </c>
      <c r="E5" s="2"/>
    </row>
    <row r="6" spans="1:7" x14ac:dyDescent="0.35">
      <c r="A6" s="2" t="s">
        <v>657</v>
      </c>
      <c r="B6" s="2" t="s">
        <v>838</v>
      </c>
      <c r="C6" s="2" t="s">
        <v>79</v>
      </c>
      <c r="D6" s="2" t="s">
        <v>129</v>
      </c>
      <c r="E6" s="2" t="s">
        <v>851</v>
      </c>
    </row>
    <row r="7" spans="1:7" x14ac:dyDescent="0.35">
      <c r="A7" s="2" t="s">
        <v>75</v>
      </c>
      <c r="B7" s="2" t="s">
        <v>76</v>
      </c>
      <c r="C7" s="2" t="s">
        <v>52</v>
      </c>
      <c r="D7" s="2" t="s">
        <v>77</v>
      </c>
      <c r="E7" s="2"/>
      <c r="F7" s="2" t="s">
        <v>832</v>
      </c>
    </row>
    <row r="8" spans="1:7" x14ac:dyDescent="0.35">
      <c r="A8" s="2" t="s">
        <v>185</v>
      </c>
      <c r="B8" s="2" t="s">
        <v>186</v>
      </c>
      <c r="C8" s="2" t="s">
        <v>160</v>
      </c>
      <c r="D8" s="2" t="s">
        <v>77</v>
      </c>
      <c r="E8" s="2"/>
      <c r="F8" s="2" t="s">
        <v>832</v>
      </c>
    </row>
    <row r="9" spans="1:7" x14ac:dyDescent="0.35">
      <c r="A9" s="2" t="s">
        <v>217</v>
      </c>
      <c r="B9" s="2" t="s">
        <v>218</v>
      </c>
      <c r="C9" s="2" t="s">
        <v>210</v>
      </c>
      <c r="D9" s="2" t="s">
        <v>77</v>
      </c>
      <c r="E9" s="2"/>
    </row>
    <row r="10" spans="1:7" x14ac:dyDescent="0.35">
      <c r="A10" s="2" t="s">
        <v>299</v>
      </c>
      <c r="B10" s="2" t="s">
        <v>300</v>
      </c>
      <c r="C10" s="2" t="s">
        <v>79</v>
      </c>
      <c r="D10" s="2" t="s">
        <v>77</v>
      </c>
      <c r="E10" s="2"/>
    </row>
    <row r="11" spans="1:7" x14ac:dyDescent="0.35">
      <c r="A11" s="2" t="s">
        <v>395</v>
      </c>
      <c r="B11" s="2" t="s">
        <v>396</v>
      </c>
      <c r="C11" s="2" t="s">
        <v>390</v>
      </c>
      <c r="D11" s="2" t="s">
        <v>77</v>
      </c>
      <c r="E11" s="2"/>
      <c r="G11" s="2" t="s">
        <v>851</v>
      </c>
    </row>
    <row r="12" spans="1:7" x14ac:dyDescent="0.35">
      <c r="A12" s="2" t="s">
        <v>446</v>
      </c>
      <c r="B12" s="2" t="s">
        <v>447</v>
      </c>
      <c r="C12" s="2" t="s">
        <v>437</v>
      </c>
      <c r="D12" s="2" t="s">
        <v>77</v>
      </c>
      <c r="E12" s="2"/>
    </row>
    <row r="13" spans="1:7" x14ac:dyDescent="0.35">
      <c r="A13" s="2" t="s">
        <v>839</v>
      </c>
      <c r="B13" s="2" t="s">
        <v>505</v>
      </c>
      <c r="C13" s="2" t="s">
        <v>198</v>
      </c>
      <c r="D13" s="2" t="s">
        <v>77</v>
      </c>
      <c r="E13" s="2"/>
      <c r="G13" s="2" t="s">
        <v>851</v>
      </c>
    </row>
    <row r="14" spans="1:7" x14ac:dyDescent="0.35">
      <c r="A14" s="2" t="s">
        <v>840</v>
      </c>
      <c r="B14" s="2" t="s">
        <v>841</v>
      </c>
      <c r="C14" s="2" t="s">
        <v>198</v>
      </c>
      <c r="D14" s="2" t="s">
        <v>77</v>
      </c>
      <c r="E14" s="2" t="s">
        <v>851</v>
      </c>
      <c r="G14" s="2" t="s">
        <v>851</v>
      </c>
    </row>
    <row r="15" spans="1:7" x14ac:dyDescent="0.35">
      <c r="A15" s="2" t="s">
        <v>842</v>
      </c>
      <c r="B15" s="2" t="s">
        <v>621</v>
      </c>
      <c r="C15" s="2" t="s">
        <v>79</v>
      </c>
      <c r="D15" s="2" t="s">
        <v>77</v>
      </c>
      <c r="E15" s="2"/>
    </row>
    <row r="16" spans="1:7" x14ac:dyDescent="0.35">
      <c r="A16" s="2" t="s">
        <v>843</v>
      </c>
      <c r="B16" s="2" t="s">
        <v>844</v>
      </c>
      <c r="C16" s="2" t="s">
        <v>79</v>
      </c>
      <c r="D16" s="2" t="s">
        <v>476</v>
      </c>
      <c r="E16" s="2"/>
    </row>
    <row r="17" spans="1:7" x14ac:dyDescent="0.35">
      <c r="A17" s="2" t="s">
        <v>845</v>
      </c>
      <c r="B17" s="2" t="s">
        <v>846</v>
      </c>
      <c r="C17" s="2" t="s">
        <v>198</v>
      </c>
      <c r="D17" s="2" t="s">
        <v>476</v>
      </c>
      <c r="E17" s="2"/>
    </row>
    <row r="18" spans="1:7" x14ac:dyDescent="0.35">
      <c r="A18" s="2" t="s">
        <v>847</v>
      </c>
      <c r="B18" s="2" t="s">
        <v>554</v>
      </c>
      <c r="C18" s="2" t="s">
        <v>188</v>
      </c>
      <c r="D18" s="2" t="s">
        <v>476</v>
      </c>
      <c r="E18" s="2" t="s">
        <v>832</v>
      </c>
      <c r="G18" s="2" t="s">
        <v>832</v>
      </c>
    </row>
    <row r="19" spans="1:7" x14ac:dyDescent="0.35">
      <c r="A19" s="2" t="s">
        <v>848</v>
      </c>
      <c r="B19" s="2" t="s">
        <v>618</v>
      </c>
      <c r="C19" s="2" t="s">
        <v>79</v>
      </c>
      <c r="D19" s="2" t="s">
        <v>476</v>
      </c>
      <c r="E19" s="2"/>
    </row>
    <row r="20" spans="1:7" x14ac:dyDescent="0.35">
      <c r="A20" s="2" t="s">
        <v>654</v>
      </c>
      <c r="B20" s="2" t="s">
        <v>653</v>
      </c>
      <c r="C20" s="2" t="s">
        <v>79</v>
      </c>
      <c r="D20" s="2" t="s">
        <v>476</v>
      </c>
      <c r="E20" s="2"/>
    </row>
    <row r="21" spans="1:7" x14ac:dyDescent="0.35">
      <c r="A21" s="2" t="s">
        <v>59</v>
      </c>
      <c r="B21" s="2" t="s">
        <v>60</v>
      </c>
      <c r="C21" s="2" t="s">
        <v>52</v>
      </c>
      <c r="D21" s="2" t="s">
        <v>61</v>
      </c>
      <c r="E21" s="2" t="s">
        <v>851</v>
      </c>
      <c r="G21" s="2" t="s">
        <v>851</v>
      </c>
    </row>
    <row r="22" spans="1:7" x14ac:dyDescent="0.35">
      <c r="A22" s="2" t="s">
        <v>87</v>
      </c>
      <c r="B22" s="2" t="s">
        <v>88</v>
      </c>
      <c r="C22" s="2" t="s">
        <v>89</v>
      </c>
      <c r="D22" s="2" t="s">
        <v>61</v>
      </c>
      <c r="E22" s="2"/>
    </row>
    <row r="23" spans="1:7" x14ac:dyDescent="0.35">
      <c r="A23" s="2" t="s">
        <v>100</v>
      </c>
      <c r="B23" s="2" t="s">
        <v>101</v>
      </c>
      <c r="C23" s="2" t="s">
        <v>102</v>
      </c>
      <c r="D23" s="2" t="s">
        <v>61</v>
      </c>
      <c r="E23" s="2"/>
    </row>
    <row r="24" spans="1:7" x14ac:dyDescent="0.35">
      <c r="A24" s="2" t="s">
        <v>132</v>
      </c>
      <c r="B24" s="2" t="s">
        <v>133</v>
      </c>
      <c r="C24" s="2" t="s">
        <v>102</v>
      </c>
      <c r="D24" s="2" t="s">
        <v>61</v>
      </c>
      <c r="E24" s="2"/>
    </row>
    <row r="25" spans="1:7" x14ac:dyDescent="0.35">
      <c r="A25" s="2" t="s">
        <v>149</v>
      </c>
      <c r="B25" s="2" t="s">
        <v>150</v>
      </c>
      <c r="C25" s="2" t="s">
        <v>144</v>
      </c>
      <c r="D25" s="2" t="s">
        <v>61</v>
      </c>
      <c r="E25" s="2"/>
    </row>
    <row r="26" spans="1:7" x14ac:dyDescent="0.35">
      <c r="A26" s="2" t="s">
        <v>153</v>
      </c>
      <c r="B26" s="2" t="s">
        <v>154</v>
      </c>
      <c r="C26" s="2" t="s">
        <v>144</v>
      </c>
      <c r="D26" s="2" t="s">
        <v>61</v>
      </c>
      <c r="E26" s="2"/>
    </row>
    <row r="27" spans="1:7" x14ac:dyDescent="0.35">
      <c r="A27" s="2" t="s">
        <v>164</v>
      </c>
      <c r="B27" s="2" t="s">
        <v>165</v>
      </c>
      <c r="C27" s="2" t="s">
        <v>160</v>
      </c>
      <c r="D27" s="2" t="s">
        <v>61</v>
      </c>
      <c r="E27" s="2"/>
      <c r="G27" s="2" t="s">
        <v>851</v>
      </c>
    </row>
    <row r="28" spans="1:7" x14ac:dyDescent="0.35">
      <c r="A28" s="2" t="s">
        <v>212</v>
      </c>
      <c r="B28" s="2" t="s">
        <v>213</v>
      </c>
      <c r="C28" s="2" t="s">
        <v>210</v>
      </c>
      <c r="D28" s="2" t="s">
        <v>61</v>
      </c>
      <c r="E28" s="2"/>
    </row>
    <row r="29" spans="1:7" x14ac:dyDescent="0.35">
      <c r="A29" s="2" t="s">
        <v>222</v>
      </c>
      <c r="B29" s="2" t="s">
        <v>223</v>
      </c>
      <c r="C29" s="2" t="s">
        <v>210</v>
      </c>
      <c r="D29" s="2" t="s">
        <v>61</v>
      </c>
      <c r="E29" s="2"/>
    </row>
    <row r="30" spans="1:7" x14ac:dyDescent="0.35">
      <c r="A30" s="2" t="s">
        <v>231</v>
      </c>
      <c r="B30" s="2" t="s">
        <v>232</v>
      </c>
      <c r="C30" s="2" t="s">
        <v>151</v>
      </c>
      <c r="D30" s="2" t="s">
        <v>61</v>
      </c>
      <c r="E30" s="2"/>
    </row>
    <row r="31" spans="1:7" x14ac:dyDescent="0.35">
      <c r="A31" s="2" t="s">
        <v>249</v>
      </c>
      <c r="B31" s="2" t="s">
        <v>250</v>
      </c>
      <c r="C31" s="2" t="s">
        <v>242</v>
      </c>
      <c r="D31" s="2" t="s">
        <v>61</v>
      </c>
      <c r="E31" s="2"/>
    </row>
    <row r="32" spans="1:7" x14ac:dyDescent="0.35">
      <c r="A32" s="2" t="s">
        <v>266</v>
      </c>
      <c r="B32" s="2" t="s">
        <v>267</v>
      </c>
      <c r="C32" s="2" t="s">
        <v>268</v>
      </c>
      <c r="D32" s="2" t="s">
        <v>61</v>
      </c>
      <c r="E32" s="2"/>
    </row>
    <row r="33" spans="1:7" x14ac:dyDescent="0.35">
      <c r="A33" s="2" t="s">
        <v>388</v>
      </c>
      <c r="B33" s="2" t="s">
        <v>389</v>
      </c>
      <c r="C33" s="2" t="s">
        <v>390</v>
      </c>
      <c r="D33" s="2" t="s">
        <v>61</v>
      </c>
      <c r="E33" s="2"/>
      <c r="F33" s="2" t="s">
        <v>832</v>
      </c>
    </row>
    <row r="34" spans="1:7" x14ac:dyDescent="0.35">
      <c r="A34" s="2" t="s">
        <v>422</v>
      </c>
      <c r="B34" s="2" t="s">
        <v>423</v>
      </c>
      <c r="C34" s="2" t="s">
        <v>103</v>
      </c>
      <c r="D34" s="2" t="s">
        <v>61</v>
      </c>
      <c r="E34" s="2"/>
    </row>
    <row r="35" spans="1:7" x14ac:dyDescent="0.35">
      <c r="A35" s="2" t="s">
        <v>431</v>
      </c>
      <c r="B35" s="2" t="s">
        <v>432</v>
      </c>
      <c r="C35" s="2" t="s">
        <v>103</v>
      </c>
      <c r="D35" s="2" t="s">
        <v>61</v>
      </c>
      <c r="E35" s="2"/>
    </row>
    <row r="36" spans="1:7" x14ac:dyDescent="0.35">
      <c r="A36" s="2" t="s">
        <v>260</v>
      </c>
      <c r="B36" s="2" t="s">
        <v>434</v>
      </c>
      <c r="C36" s="2" t="s">
        <v>103</v>
      </c>
      <c r="D36" s="2" t="s">
        <v>61</v>
      </c>
      <c r="E36" s="2"/>
      <c r="G36" s="2" t="s">
        <v>851</v>
      </c>
    </row>
    <row r="37" spans="1:7" x14ac:dyDescent="0.35">
      <c r="A37" s="2" t="s">
        <v>449</v>
      </c>
      <c r="B37" s="2" t="s">
        <v>760</v>
      </c>
      <c r="C37" s="2" t="s">
        <v>378</v>
      </c>
      <c r="D37" s="2" t="s">
        <v>61</v>
      </c>
      <c r="E37" s="2"/>
    </row>
    <row r="38" spans="1:7" x14ac:dyDescent="0.35">
      <c r="A38" s="2" t="s">
        <v>607</v>
      </c>
      <c r="B38" s="2" t="s">
        <v>606</v>
      </c>
      <c r="C38" s="2" t="s">
        <v>79</v>
      </c>
      <c r="D38" s="2" t="s">
        <v>61</v>
      </c>
      <c r="E38" s="2"/>
    </row>
    <row r="39" spans="1:7" x14ac:dyDescent="0.35">
      <c r="A39" s="2" t="s">
        <v>849</v>
      </c>
      <c r="B39" s="2" t="s">
        <v>637</v>
      </c>
      <c r="C39" s="2" t="s">
        <v>79</v>
      </c>
      <c r="D39" s="2" t="s">
        <v>61</v>
      </c>
      <c r="E39" s="2"/>
      <c r="G39" s="2" t="s">
        <v>851</v>
      </c>
    </row>
    <row r="40" spans="1:7" x14ac:dyDescent="0.35">
      <c r="A40" s="2" t="s">
        <v>850</v>
      </c>
      <c r="B40" s="2" t="s">
        <v>649</v>
      </c>
      <c r="C40" s="2" t="s">
        <v>79</v>
      </c>
      <c r="D40" s="2" t="s">
        <v>61</v>
      </c>
      <c r="E40" s="2"/>
    </row>
    <row r="41" spans="1:7" x14ac:dyDescent="0.35">
      <c r="A41" s="2" t="s">
        <v>31</v>
      </c>
      <c r="B41" s="2" t="s">
        <v>32</v>
      </c>
      <c r="C41" s="2" t="s">
        <v>33</v>
      </c>
      <c r="D41" s="2" t="s">
        <v>34</v>
      </c>
      <c r="E41" s="2" t="s">
        <v>832</v>
      </c>
      <c r="F41" s="2" t="s">
        <v>832</v>
      </c>
    </row>
    <row r="42" spans="1:7" x14ac:dyDescent="0.35">
      <c r="A42" s="2" t="s">
        <v>44</v>
      </c>
      <c r="B42" s="2" t="s">
        <v>45</v>
      </c>
      <c r="C42" s="2" t="s">
        <v>33</v>
      </c>
      <c r="D42" s="2" t="s">
        <v>34</v>
      </c>
      <c r="E42" s="2"/>
    </row>
    <row r="43" spans="1:7" x14ac:dyDescent="0.35">
      <c r="A43" s="2" t="s">
        <v>50</v>
      </c>
      <c r="B43" s="2" t="s">
        <v>51</v>
      </c>
      <c r="C43" s="2" t="s">
        <v>52</v>
      </c>
      <c r="D43" s="2" t="s">
        <v>34</v>
      </c>
      <c r="E43" s="2" t="s">
        <v>832</v>
      </c>
    </row>
    <row r="44" spans="1:7" x14ac:dyDescent="0.35">
      <c r="A44" s="2" t="s">
        <v>69</v>
      </c>
      <c r="B44" s="2" t="s">
        <v>70</v>
      </c>
      <c r="C44" s="2" t="s">
        <v>52</v>
      </c>
      <c r="D44" s="2" t="s">
        <v>34</v>
      </c>
      <c r="E44" s="2"/>
    </row>
    <row r="45" spans="1:7" x14ac:dyDescent="0.35">
      <c r="A45" s="2" t="s">
        <v>82</v>
      </c>
      <c r="B45" s="2" t="s">
        <v>83</v>
      </c>
      <c r="C45" s="2" t="s">
        <v>52</v>
      </c>
      <c r="D45" s="2" t="s">
        <v>34</v>
      </c>
      <c r="E45" s="2"/>
    </row>
    <row r="46" spans="1:7" x14ac:dyDescent="0.35">
      <c r="A46" s="2" t="s">
        <v>97</v>
      </c>
      <c r="B46" s="2" t="s">
        <v>98</v>
      </c>
      <c r="C46" s="2" t="s">
        <v>89</v>
      </c>
      <c r="D46" s="2" t="s">
        <v>34</v>
      </c>
      <c r="E46" s="2"/>
    </row>
    <row r="47" spans="1:7" x14ac:dyDescent="0.35">
      <c r="A47" s="2" t="s">
        <v>108</v>
      </c>
      <c r="B47" s="2" t="s">
        <v>109</v>
      </c>
      <c r="C47" s="2" t="s">
        <v>102</v>
      </c>
      <c r="D47" s="2" t="s">
        <v>34</v>
      </c>
      <c r="E47" s="2"/>
    </row>
    <row r="48" spans="1:7" x14ac:dyDescent="0.35">
      <c r="A48" s="2" t="s">
        <v>142</v>
      </c>
      <c r="B48" s="2" t="s">
        <v>143</v>
      </c>
      <c r="C48" s="2" t="s">
        <v>144</v>
      </c>
      <c r="D48" s="2" t="s">
        <v>34</v>
      </c>
      <c r="E48" s="2"/>
      <c r="F48" s="2" t="s">
        <v>832</v>
      </c>
    </row>
    <row r="49" spans="1:7" x14ac:dyDescent="0.35">
      <c r="A49" s="2" t="s">
        <v>158</v>
      </c>
      <c r="B49" s="2" t="s">
        <v>159</v>
      </c>
      <c r="C49" s="2" t="s">
        <v>160</v>
      </c>
      <c r="D49" s="2" t="s">
        <v>34</v>
      </c>
      <c r="E49" s="2"/>
    </row>
    <row r="50" spans="1:7" x14ac:dyDescent="0.35">
      <c r="A50" s="2" t="s">
        <v>170</v>
      </c>
      <c r="B50" s="2" t="s">
        <v>171</v>
      </c>
      <c r="C50" s="2" t="s">
        <v>160</v>
      </c>
      <c r="D50" s="2" t="s">
        <v>34</v>
      </c>
      <c r="E50" s="2"/>
    </row>
    <row r="51" spans="1:7" x14ac:dyDescent="0.35">
      <c r="A51" s="2" t="s">
        <v>175</v>
      </c>
      <c r="B51" s="2" t="s">
        <v>176</v>
      </c>
      <c r="C51" s="2" t="s">
        <v>160</v>
      </c>
      <c r="D51" s="2" t="s">
        <v>34</v>
      </c>
      <c r="E51" s="2"/>
    </row>
    <row r="52" spans="1:7" x14ac:dyDescent="0.35">
      <c r="A52" s="2" t="s">
        <v>181</v>
      </c>
      <c r="B52" s="2" t="s">
        <v>182</v>
      </c>
      <c r="C52" s="2" t="s">
        <v>160</v>
      </c>
      <c r="D52" s="2" t="s">
        <v>34</v>
      </c>
      <c r="E52" s="2"/>
    </row>
    <row r="53" spans="1:7" x14ac:dyDescent="0.35">
      <c r="A53" s="2" t="s">
        <v>191</v>
      </c>
      <c r="B53" s="2" t="s">
        <v>192</v>
      </c>
      <c r="C53" s="2" t="s">
        <v>193</v>
      </c>
      <c r="D53" s="2" t="s">
        <v>34</v>
      </c>
      <c r="E53" s="2"/>
    </row>
    <row r="54" spans="1:7" x14ac:dyDescent="0.35">
      <c r="A54" s="2" t="s">
        <v>196</v>
      </c>
      <c r="B54" s="2" t="s">
        <v>197</v>
      </c>
      <c r="C54" s="2" t="s">
        <v>193</v>
      </c>
      <c r="D54" s="2" t="s">
        <v>34</v>
      </c>
      <c r="E54" s="2"/>
    </row>
    <row r="55" spans="1:7" x14ac:dyDescent="0.35">
      <c r="A55" s="2" t="s">
        <v>204</v>
      </c>
      <c r="B55" s="2" t="s">
        <v>205</v>
      </c>
      <c r="C55" s="2" t="s">
        <v>193</v>
      </c>
      <c r="D55" s="2" t="s">
        <v>34</v>
      </c>
      <c r="E55" s="2"/>
    </row>
    <row r="56" spans="1:7" x14ac:dyDescent="0.35">
      <c r="A56" s="2" t="s">
        <v>208</v>
      </c>
      <c r="B56" s="2" t="s">
        <v>209</v>
      </c>
      <c r="C56" s="2" t="s">
        <v>210</v>
      </c>
      <c r="D56" s="2" t="s">
        <v>34</v>
      </c>
      <c r="E56" s="2"/>
    </row>
    <row r="57" spans="1:7" x14ac:dyDescent="0.35">
      <c r="A57" s="2" t="s">
        <v>237</v>
      </c>
      <c r="B57" s="2" t="s">
        <v>238</v>
      </c>
      <c r="C57" s="2" t="s">
        <v>151</v>
      </c>
      <c r="D57" s="2" t="s">
        <v>34</v>
      </c>
      <c r="E57" s="2"/>
    </row>
    <row r="58" spans="1:7" x14ac:dyDescent="0.35">
      <c r="A58" s="2" t="s">
        <v>240</v>
      </c>
      <c r="B58" s="2" t="s">
        <v>241</v>
      </c>
      <c r="C58" s="2" t="s">
        <v>242</v>
      </c>
      <c r="D58" s="2" t="s">
        <v>34</v>
      </c>
      <c r="E58" s="2"/>
    </row>
    <row r="59" spans="1:7" x14ac:dyDescent="0.35">
      <c r="A59" s="2" t="s">
        <v>244</v>
      </c>
      <c r="B59" s="2" t="s">
        <v>245</v>
      </c>
      <c r="C59" s="2" t="s">
        <v>242</v>
      </c>
      <c r="D59" s="2" t="s">
        <v>34</v>
      </c>
      <c r="E59" s="2" t="s">
        <v>832</v>
      </c>
    </row>
    <row r="60" spans="1:7" x14ac:dyDescent="0.35">
      <c r="A60" s="2" t="s">
        <v>253</v>
      </c>
      <c r="B60" s="2" t="s">
        <v>254</v>
      </c>
      <c r="C60" s="2" t="s">
        <v>234</v>
      </c>
      <c r="D60" s="2" t="s">
        <v>34</v>
      </c>
      <c r="E60" s="2"/>
    </row>
    <row r="61" spans="1:7" x14ac:dyDescent="0.35">
      <c r="A61" s="2" t="s">
        <v>255</v>
      </c>
      <c r="B61" s="2" t="s">
        <v>256</v>
      </c>
      <c r="C61" s="2" t="s">
        <v>234</v>
      </c>
      <c r="D61" s="2" t="s">
        <v>34</v>
      </c>
      <c r="E61" s="2" t="s">
        <v>832</v>
      </c>
    </row>
    <row r="62" spans="1:7" x14ac:dyDescent="0.35">
      <c r="A62" s="2" t="s">
        <v>263</v>
      </c>
      <c r="B62" s="2" t="s">
        <v>264</v>
      </c>
      <c r="C62" s="2" t="s">
        <v>234</v>
      </c>
      <c r="D62" s="2" t="s">
        <v>34</v>
      </c>
      <c r="E62" s="2"/>
    </row>
    <row r="63" spans="1:7" x14ac:dyDescent="0.35">
      <c r="A63" s="2" t="s">
        <v>273</v>
      </c>
      <c r="B63" s="2" t="s">
        <v>274</v>
      </c>
      <c r="C63" s="2" t="s">
        <v>79</v>
      </c>
      <c r="D63" s="2" t="s">
        <v>34</v>
      </c>
      <c r="E63" s="2"/>
      <c r="G63" s="2" t="s">
        <v>832</v>
      </c>
    </row>
    <row r="64" spans="1:7" x14ac:dyDescent="0.35">
      <c r="A64" s="2" t="s">
        <v>291</v>
      </c>
      <c r="B64" s="2" t="s">
        <v>292</v>
      </c>
      <c r="C64" s="2" t="s">
        <v>79</v>
      </c>
      <c r="D64" s="2" t="s">
        <v>34</v>
      </c>
      <c r="E64" s="2"/>
    </row>
    <row r="65" spans="1:7" x14ac:dyDescent="0.35">
      <c r="A65" s="2" t="s">
        <v>304</v>
      </c>
      <c r="B65" s="2" t="s">
        <v>305</v>
      </c>
      <c r="C65" s="2" t="s">
        <v>79</v>
      </c>
      <c r="D65" s="2" t="s">
        <v>34</v>
      </c>
      <c r="E65" s="2"/>
    </row>
    <row r="66" spans="1:7" x14ac:dyDescent="0.35">
      <c r="A66" s="2" t="s">
        <v>833</v>
      </c>
      <c r="B66" s="2" t="s">
        <v>312</v>
      </c>
      <c r="C66" s="2" t="s">
        <v>79</v>
      </c>
      <c r="D66" s="2" t="s">
        <v>34</v>
      </c>
      <c r="E66" s="2"/>
    </row>
    <row r="67" spans="1:7" x14ac:dyDescent="0.35">
      <c r="A67" s="2" t="s">
        <v>255</v>
      </c>
      <c r="B67" s="2" t="s">
        <v>322</v>
      </c>
      <c r="C67" s="2" t="s">
        <v>79</v>
      </c>
      <c r="D67" s="2" t="s">
        <v>34</v>
      </c>
      <c r="E67" s="2" t="s">
        <v>832</v>
      </c>
      <c r="G67" s="2" t="s">
        <v>832</v>
      </c>
    </row>
    <row r="68" spans="1:7" x14ac:dyDescent="0.35">
      <c r="A68" s="2" t="s">
        <v>326</v>
      </c>
      <c r="B68" s="2" t="s">
        <v>327</v>
      </c>
      <c r="C68" s="2" t="s">
        <v>79</v>
      </c>
      <c r="D68" s="2" t="s">
        <v>34</v>
      </c>
      <c r="E68" s="2"/>
    </row>
    <row r="69" spans="1:7" x14ac:dyDescent="0.35">
      <c r="A69" s="2" t="s">
        <v>338</v>
      </c>
      <c r="B69" s="2" t="s">
        <v>339</v>
      </c>
      <c r="C69" s="2" t="s">
        <v>79</v>
      </c>
      <c r="D69" s="2" t="s">
        <v>34</v>
      </c>
      <c r="E69" s="2"/>
    </row>
    <row r="70" spans="1:7" x14ac:dyDescent="0.35">
      <c r="A70" s="2" t="s">
        <v>349</v>
      </c>
      <c r="B70" s="2" t="s">
        <v>350</v>
      </c>
      <c r="C70" s="2" t="s">
        <v>351</v>
      </c>
      <c r="D70" s="2" t="s">
        <v>34</v>
      </c>
      <c r="E70" s="2"/>
      <c r="G70" s="2" t="s">
        <v>832</v>
      </c>
    </row>
    <row r="71" spans="1:7" x14ac:dyDescent="0.35">
      <c r="A71" s="2" t="s">
        <v>355</v>
      </c>
      <c r="B71" s="2" t="s">
        <v>356</v>
      </c>
      <c r="C71" s="2" t="s">
        <v>351</v>
      </c>
      <c r="D71" s="2" t="s">
        <v>34</v>
      </c>
      <c r="E71" s="2"/>
    </row>
    <row r="72" spans="1:7" x14ac:dyDescent="0.35">
      <c r="A72" s="2" t="s">
        <v>359</v>
      </c>
      <c r="B72" s="2" t="s">
        <v>360</v>
      </c>
      <c r="C72" s="2" t="s">
        <v>351</v>
      </c>
      <c r="D72" s="2" t="s">
        <v>34</v>
      </c>
      <c r="E72" s="2"/>
    </row>
    <row r="73" spans="1:7" x14ac:dyDescent="0.35">
      <c r="A73" s="2" t="s">
        <v>367</v>
      </c>
      <c r="B73" s="2" t="s">
        <v>368</v>
      </c>
      <c r="C73" s="2" t="s">
        <v>369</v>
      </c>
      <c r="D73" s="2" t="s">
        <v>34</v>
      </c>
      <c r="E73" s="2" t="s">
        <v>832</v>
      </c>
    </row>
    <row r="74" spans="1:7" x14ac:dyDescent="0.35">
      <c r="A74" s="2" t="s">
        <v>372</v>
      </c>
      <c r="B74" s="2" t="s">
        <v>373</v>
      </c>
      <c r="C74" s="2" t="s">
        <v>374</v>
      </c>
      <c r="D74" s="2" t="s">
        <v>34</v>
      </c>
      <c r="E74" s="2"/>
      <c r="G74" s="2" t="s">
        <v>832</v>
      </c>
    </row>
    <row r="75" spans="1:7" x14ac:dyDescent="0.35">
      <c r="A75" s="2" t="s">
        <v>380</v>
      </c>
      <c r="B75" s="2" t="s">
        <v>381</v>
      </c>
      <c r="C75" s="2" t="s">
        <v>382</v>
      </c>
      <c r="D75" s="2" t="s">
        <v>34</v>
      </c>
      <c r="E75" s="2"/>
    </row>
    <row r="76" spans="1:7" x14ac:dyDescent="0.35">
      <c r="A76" s="2" t="s">
        <v>384</v>
      </c>
      <c r="B76" s="2" t="s">
        <v>385</v>
      </c>
      <c r="C76" s="2" t="s">
        <v>382</v>
      </c>
      <c r="D76" s="2" t="s">
        <v>34</v>
      </c>
      <c r="E76" s="2"/>
    </row>
    <row r="77" spans="1:7" x14ac:dyDescent="0.35">
      <c r="A77" s="2" t="s">
        <v>398</v>
      </c>
      <c r="B77" s="2" t="s">
        <v>399</v>
      </c>
      <c r="C77" s="2" t="s">
        <v>390</v>
      </c>
      <c r="D77" s="2" t="s">
        <v>34</v>
      </c>
      <c r="E77" s="2"/>
    </row>
    <row r="78" spans="1:7" x14ac:dyDescent="0.35">
      <c r="A78" s="2" t="s">
        <v>401</v>
      </c>
      <c r="B78" s="2" t="s">
        <v>402</v>
      </c>
      <c r="C78" s="2" t="s">
        <v>390</v>
      </c>
      <c r="D78" s="2" t="s">
        <v>34</v>
      </c>
      <c r="E78" s="2"/>
    </row>
    <row r="79" spans="1:7" x14ac:dyDescent="0.35">
      <c r="A79" s="2" t="s">
        <v>405</v>
      </c>
      <c r="B79" s="2" t="s">
        <v>406</v>
      </c>
      <c r="C79" s="2" t="s">
        <v>390</v>
      </c>
      <c r="D79" s="2" t="s">
        <v>34</v>
      </c>
      <c r="E79" s="2"/>
      <c r="F79" s="2" t="s">
        <v>832</v>
      </c>
    </row>
    <row r="80" spans="1:7" x14ac:dyDescent="0.35">
      <c r="A80" s="2" t="s">
        <v>834</v>
      </c>
      <c r="B80" s="2" t="s">
        <v>410</v>
      </c>
      <c r="C80" s="2" t="s">
        <v>390</v>
      </c>
      <c r="D80" s="2" t="s">
        <v>34</v>
      </c>
      <c r="E80" s="2" t="s">
        <v>832</v>
      </c>
      <c r="G80" s="2" t="s">
        <v>832</v>
      </c>
    </row>
    <row r="81" spans="1:7" x14ac:dyDescent="0.35">
      <c r="A81" s="2" t="s">
        <v>415</v>
      </c>
      <c r="B81" s="2" t="s">
        <v>416</v>
      </c>
      <c r="C81" s="2" t="s">
        <v>390</v>
      </c>
      <c r="D81" s="2" t="s">
        <v>34</v>
      </c>
      <c r="E81" s="2"/>
    </row>
    <row r="82" spans="1:7" x14ac:dyDescent="0.35">
      <c r="A82" s="2" t="s">
        <v>418</v>
      </c>
      <c r="B82" s="2" t="s">
        <v>419</v>
      </c>
      <c r="C82" s="2" t="s">
        <v>103</v>
      </c>
      <c r="D82" s="2" t="s">
        <v>34</v>
      </c>
      <c r="E82" s="2"/>
    </row>
    <row r="83" spans="1:7" x14ac:dyDescent="0.35">
      <c r="A83" s="2" t="s">
        <v>428</v>
      </c>
      <c r="B83" s="2" t="s">
        <v>429</v>
      </c>
      <c r="C83" s="2" t="s">
        <v>103</v>
      </c>
      <c r="D83" s="2" t="s">
        <v>34</v>
      </c>
      <c r="E83" s="2"/>
    </row>
    <row r="84" spans="1:7" x14ac:dyDescent="0.35">
      <c r="A84" s="2" t="s">
        <v>435</v>
      </c>
      <c r="B84" s="2" t="s">
        <v>436</v>
      </c>
      <c r="C84" s="2" t="s">
        <v>437</v>
      </c>
      <c r="D84" s="2" t="s">
        <v>34</v>
      </c>
      <c r="E84" s="2"/>
      <c r="G84" s="2" t="s">
        <v>832</v>
      </c>
    </row>
    <row r="85" spans="1:7" x14ac:dyDescent="0.35">
      <c r="A85" s="2" t="s">
        <v>440</v>
      </c>
      <c r="B85" s="2" t="s">
        <v>441</v>
      </c>
      <c r="C85" s="2" t="s">
        <v>437</v>
      </c>
      <c r="D85" s="2" t="s">
        <v>34</v>
      </c>
      <c r="E85" s="2" t="s">
        <v>832</v>
      </c>
      <c r="F85" s="2" t="s">
        <v>832</v>
      </c>
    </row>
    <row r="86" spans="1:7" x14ac:dyDescent="0.35">
      <c r="A86" s="2" t="s">
        <v>442</v>
      </c>
      <c r="B86" s="2" t="s">
        <v>443</v>
      </c>
      <c r="C86" s="2" t="s">
        <v>437</v>
      </c>
      <c r="D86" s="2" t="s">
        <v>34</v>
      </c>
      <c r="E86" s="2"/>
    </row>
    <row r="87" spans="1:7" x14ac:dyDescent="0.35">
      <c r="A87" s="2" t="s">
        <v>453</v>
      </c>
      <c r="B87" s="2" t="s">
        <v>454</v>
      </c>
      <c r="C87" s="2" t="s">
        <v>378</v>
      </c>
      <c r="D87" s="2" t="s">
        <v>34</v>
      </c>
      <c r="E87" s="2"/>
      <c r="G87" s="2" t="s">
        <v>832</v>
      </c>
    </row>
    <row r="88" spans="1:7" x14ac:dyDescent="0.35">
      <c r="A88" s="2" t="s">
        <v>457</v>
      </c>
      <c r="B88" s="2" t="s">
        <v>458</v>
      </c>
      <c r="C88" s="2" t="s">
        <v>459</v>
      </c>
      <c r="D88" s="2" t="s">
        <v>34</v>
      </c>
      <c r="E88" s="2"/>
    </row>
    <row r="89" spans="1:7" x14ac:dyDescent="0.35">
      <c r="A89" s="2" t="s">
        <v>355</v>
      </c>
      <c r="B89" s="2" t="s">
        <v>462</v>
      </c>
      <c r="C89" s="2" t="s">
        <v>459</v>
      </c>
      <c r="D89" s="2" t="s">
        <v>34</v>
      </c>
      <c r="E89" s="2"/>
    </row>
    <row r="90" spans="1:7" x14ac:dyDescent="0.35">
      <c r="A90" s="2" t="s">
        <v>466</v>
      </c>
      <c r="B90" s="2" t="s">
        <v>467</v>
      </c>
      <c r="C90" s="2" t="s">
        <v>468</v>
      </c>
      <c r="D90" s="2" t="s">
        <v>34</v>
      </c>
      <c r="E90" s="2"/>
    </row>
    <row r="91" spans="1:7" x14ac:dyDescent="0.35">
      <c r="A91" s="2" t="s">
        <v>470</v>
      </c>
      <c r="B91" s="2" t="s">
        <v>471</v>
      </c>
      <c r="C91" s="2" t="s">
        <v>468</v>
      </c>
      <c r="D91" s="2" t="s">
        <v>34</v>
      </c>
      <c r="E91" s="2"/>
    </row>
    <row r="92" spans="1:7" x14ac:dyDescent="0.35">
      <c r="A92" s="2" t="s">
        <v>853</v>
      </c>
      <c r="B92" s="2" t="s">
        <v>483</v>
      </c>
      <c r="C92" s="2" t="s">
        <v>268</v>
      </c>
      <c r="D92" s="2" t="s">
        <v>34</v>
      </c>
      <c r="E92" s="2"/>
    </row>
    <row r="93" spans="1:7" x14ac:dyDescent="0.35">
      <c r="A93" s="2" t="s">
        <v>495</v>
      </c>
      <c r="B93" s="2" t="s">
        <v>496</v>
      </c>
      <c r="C93" s="2" t="s">
        <v>268</v>
      </c>
      <c r="D93" s="2" t="s">
        <v>34</v>
      </c>
      <c r="E93" s="2"/>
    </row>
    <row r="94" spans="1:7" x14ac:dyDescent="0.35">
      <c r="A94" s="2" t="s">
        <v>854</v>
      </c>
      <c r="B94" s="2" t="s">
        <v>499</v>
      </c>
      <c r="C94" s="2" t="s">
        <v>268</v>
      </c>
      <c r="D94" s="2" t="s">
        <v>34</v>
      </c>
      <c r="E94" s="2"/>
    </row>
    <row r="95" spans="1:7" x14ac:dyDescent="0.35">
      <c r="A95" s="2" t="s">
        <v>855</v>
      </c>
      <c r="B95" s="2" t="s">
        <v>511</v>
      </c>
      <c r="C95" s="2" t="s">
        <v>198</v>
      </c>
      <c r="D95" s="2" t="s">
        <v>34</v>
      </c>
      <c r="E95" s="2"/>
    </row>
    <row r="96" spans="1:7" x14ac:dyDescent="0.35">
      <c r="A96" s="2" t="s">
        <v>856</v>
      </c>
      <c r="B96" s="2" t="s">
        <v>524</v>
      </c>
      <c r="C96" s="2" t="s">
        <v>198</v>
      </c>
      <c r="D96" s="2" t="s">
        <v>34</v>
      </c>
      <c r="E96" s="2"/>
      <c r="G96" s="2" t="s">
        <v>832</v>
      </c>
    </row>
    <row r="97" spans="1:7" x14ac:dyDescent="0.35">
      <c r="A97" s="2" t="s">
        <v>857</v>
      </c>
      <c r="B97" s="2" t="s">
        <v>528</v>
      </c>
      <c r="C97" s="2" t="s">
        <v>198</v>
      </c>
      <c r="D97" s="2" t="s">
        <v>34</v>
      </c>
      <c r="E97" s="2"/>
    </row>
    <row r="98" spans="1:7" x14ac:dyDescent="0.35">
      <c r="A98" s="2" t="s">
        <v>858</v>
      </c>
      <c r="B98" s="2" t="s">
        <v>532</v>
      </c>
      <c r="C98" s="2" t="s">
        <v>198</v>
      </c>
      <c r="D98" s="2" t="s">
        <v>34</v>
      </c>
      <c r="E98" s="2"/>
    </row>
    <row r="99" spans="1:7" x14ac:dyDescent="0.35">
      <c r="A99" s="2" t="s">
        <v>539</v>
      </c>
      <c r="B99" s="2" t="s">
        <v>540</v>
      </c>
      <c r="C99" s="2" t="s">
        <v>188</v>
      </c>
      <c r="D99" s="2" t="s">
        <v>34</v>
      </c>
      <c r="E99" s="2"/>
    </row>
    <row r="100" spans="1:7" x14ac:dyDescent="0.35">
      <c r="A100" s="2" t="s">
        <v>546</v>
      </c>
      <c r="B100" s="2" t="s">
        <v>545</v>
      </c>
      <c r="C100" s="2" t="s">
        <v>188</v>
      </c>
      <c r="D100" s="2" t="s">
        <v>34</v>
      </c>
      <c r="E100" s="2"/>
    </row>
    <row r="101" spans="1:7" x14ac:dyDescent="0.35">
      <c r="A101" s="2" t="s">
        <v>549</v>
      </c>
      <c r="B101" s="2" t="s">
        <v>550</v>
      </c>
      <c r="C101" s="2" t="s">
        <v>188</v>
      </c>
      <c r="D101" s="2" t="s">
        <v>34</v>
      </c>
      <c r="E101" s="2"/>
      <c r="G101" s="2" t="s">
        <v>832</v>
      </c>
    </row>
    <row r="102" spans="1:7" x14ac:dyDescent="0.35">
      <c r="A102" s="2" t="s">
        <v>869</v>
      </c>
      <c r="B102" s="2" t="s">
        <v>558</v>
      </c>
      <c r="C102" s="2" t="s">
        <v>560</v>
      </c>
      <c r="D102" s="2" t="s">
        <v>34</v>
      </c>
      <c r="E102" s="2"/>
      <c r="F102" s="2"/>
      <c r="G102" s="2" t="s">
        <v>832</v>
      </c>
    </row>
    <row r="103" spans="1:7" x14ac:dyDescent="0.35">
      <c r="A103" s="2" t="s">
        <v>564</v>
      </c>
      <c r="B103" s="2" t="s">
        <v>565</v>
      </c>
      <c r="C103" s="2" t="s">
        <v>560</v>
      </c>
      <c r="D103" s="2" t="s">
        <v>34</v>
      </c>
      <c r="E103" s="2"/>
    </row>
    <row r="104" spans="1:7" x14ac:dyDescent="0.35">
      <c r="A104" s="2" t="s">
        <v>568</v>
      </c>
      <c r="B104" s="2" t="s">
        <v>569</v>
      </c>
      <c r="C104" s="2" t="s">
        <v>560</v>
      </c>
      <c r="D104" s="2" t="s">
        <v>34</v>
      </c>
      <c r="E104" s="2"/>
    </row>
    <row r="105" spans="1:7" x14ac:dyDescent="0.35">
      <c r="A105" s="2" t="s">
        <v>570</v>
      </c>
      <c r="B105" s="2" t="s">
        <v>571</v>
      </c>
      <c r="C105" s="2" t="s">
        <v>560</v>
      </c>
      <c r="D105" s="2" t="s">
        <v>34</v>
      </c>
      <c r="E105" s="2"/>
    </row>
    <row r="106" spans="1:7" x14ac:dyDescent="0.35">
      <c r="A106" s="2" t="s">
        <v>574</v>
      </c>
      <c r="B106" s="2" t="s">
        <v>575</v>
      </c>
      <c r="C106" s="2" t="s">
        <v>79</v>
      </c>
      <c r="D106" s="2" t="s">
        <v>34</v>
      </c>
      <c r="E106" s="2"/>
    </row>
    <row r="107" spans="1:7" x14ac:dyDescent="0.35">
      <c r="A107" s="2" t="s">
        <v>590</v>
      </c>
      <c r="B107" s="2" t="s">
        <v>591</v>
      </c>
      <c r="C107" s="2" t="s">
        <v>79</v>
      </c>
      <c r="D107" s="2" t="s">
        <v>34</v>
      </c>
      <c r="E107" s="2"/>
    </row>
    <row r="108" spans="1:7" x14ac:dyDescent="0.35">
      <c r="A108" s="2" t="s">
        <v>868</v>
      </c>
      <c r="B108" s="2" t="s">
        <v>597</v>
      </c>
      <c r="C108" s="2" t="s">
        <v>79</v>
      </c>
      <c r="D108" s="2" t="s">
        <v>34</v>
      </c>
      <c r="E108" s="2"/>
      <c r="F108" s="2" t="s">
        <v>832</v>
      </c>
    </row>
    <row r="109" spans="1:7" x14ac:dyDescent="0.35">
      <c r="A109" s="2" t="s">
        <v>627</v>
      </c>
      <c r="B109" s="2" t="s">
        <v>628</v>
      </c>
      <c r="C109" s="2" t="s">
        <v>79</v>
      </c>
      <c r="D109" s="2" t="s">
        <v>34</v>
      </c>
      <c r="E109" s="2"/>
    </row>
    <row r="110" spans="1:7" x14ac:dyDescent="0.35">
      <c r="A110" s="2" t="s">
        <v>631</v>
      </c>
      <c r="B110" s="2" t="s">
        <v>632</v>
      </c>
      <c r="C110" s="2" t="s">
        <v>79</v>
      </c>
      <c r="D110" s="2" t="s">
        <v>34</v>
      </c>
      <c r="E110" s="2"/>
    </row>
    <row r="111" spans="1:7" x14ac:dyDescent="0.35">
      <c r="A111" s="2" t="s">
        <v>640</v>
      </c>
      <c r="B111" s="2" t="s">
        <v>641</v>
      </c>
      <c r="C111" s="2" t="s">
        <v>79</v>
      </c>
      <c r="D111" s="2" t="s">
        <v>34</v>
      </c>
      <c r="E111" s="2"/>
    </row>
    <row r="112" spans="1:7" x14ac:dyDescent="0.35">
      <c r="A112" s="2" t="s">
        <v>866</v>
      </c>
      <c r="B112" s="2" t="s">
        <v>659</v>
      </c>
      <c r="C112" s="2" t="s">
        <v>79</v>
      </c>
      <c r="D112" s="2" t="s">
        <v>34</v>
      </c>
      <c r="E112" s="2" t="s">
        <v>832</v>
      </c>
    </row>
    <row r="113" spans="1:6" x14ac:dyDescent="0.35">
      <c r="A113" s="2" t="s">
        <v>867</v>
      </c>
      <c r="B113" s="2" t="s">
        <v>664</v>
      </c>
      <c r="C113" s="2" t="s">
        <v>79</v>
      </c>
      <c r="D113" s="2" t="s">
        <v>34</v>
      </c>
      <c r="E113" s="2"/>
    </row>
    <row r="114" spans="1:6" x14ac:dyDescent="0.35">
      <c r="A114" s="2" t="s">
        <v>113</v>
      </c>
      <c r="B114" s="2" t="s">
        <v>114</v>
      </c>
      <c r="C114" s="2" t="s">
        <v>102</v>
      </c>
      <c r="D114" s="2" t="s">
        <v>115</v>
      </c>
      <c r="E114" s="2"/>
    </row>
    <row r="115" spans="1:6" x14ac:dyDescent="0.35">
      <c r="A115" s="2" t="s">
        <v>121</v>
      </c>
      <c r="B115" s="2" t="s">
        <v>122</v>
      </c>
      <c r="C115" s="2" t="s">
        <v>102</v>
      </c>
      <c r="D115" s="2" t="s">
        <v>115</v>
      </c>
      <c r="E115" s="2"/>
    </row>
    <row r="116" spans="1:6" x14ac:dyDescent="0.35">
      <c r="A116" s="2" t="s">
        <v>200</v>
      </c>
      <c r="B116" s="2" t="s">
        <v>201</v>
      </c>
      <c r="C116" s="2" t="s">
        <v>193</v>
      </c>
      <c r="D116" s="2" t="s">
        <v>115</v>
      </c>
      <c r="E116" s="2"/>
      <c r="F116" s="2" t="s">
        <v>832</v>
      </c>
    </row>
    <row r="117" spans="1:6" x14ac:dyDescent="0.35">
      <c r="A117" s="2" t="s">
        <v>260</v>
      </c>
      <c r="B117" s="2" t="s">
        <v>261</v>
      </c>
      <c r="C117" s="2" t="s">
        <v>234</v>
      </c>
      <c r="D117" s="2" t="s">
        <v>115</v>
      </c>
      <c r="E117" s="2"/>
      <c r="F117" s="2" t="s">
        <v>832</v>
      </c>
    </row>
    <row r="118" spans="1:6" x14ac:dyDescent="0.35">
      <c r="A118" s="2" t="s">
        <v>282</v>
      </c>
      <c r="B118" s="2" t="s">
        <v>283</v>
      </c>
      <c r="C118" s="2" t="s">
        <v>79</v>
      </c>
      <c r="D118" s="2" t="s">
        <v>115</v>
      </c>
      <c r="E118" s="2"/>
    </row>
    <row r="119" spans="1:6" x14ac:dyDescent="0.35">
      <c r="A119" s="2" t="s">
        <v>315</v>
      </c>
      <c r="B119" s="2" t="s">
        <v>316</v>
      </c>
      <c r="C119" s="2" t="s">
        <v>79</v>
      </c>
      <c r="D119" s="2" t="s">
        <v>115</v>
      </c>
      <c r="E119" s="2"/>
    </row>
    <row r="120" spans="1:6" x14ac:dyDescent="0.35">
      <c r="A120" s="2" t="s">
        <v>333</v>
      </c>
      <c r="B120" s="2" t="s">
        <v>334</v>
      </c>
      <c r="C120" s="2" t="s">
        <v>79</v>
      </c>
      <c r="D120" s="2" t="s">
        <v>115</v>
      </c>
      <c r="E120" s="2"/>
    </row>
    <row r="121" spans="1:6" x14ac:dyDescent="0.35">
      <c r="A121" s="2" t="s">
        <v>860</v>
      </c>
      <c r="B121" s="2" t="s">
        <v>344</v>
      </c>
      <c r="C121" s="2" t="s">
        <v>79</v>
      </c>
      <c r="D121" s="2" t="s">
        <v>115</v>
      </c>
      <c r="E121" s="2"/>
    </row>
    <row r="122" spans="1:6" x14ac:dyDescent="0.35">
      <c r="A122" s="2" t="s">
        <v>364</v>
      </c>
      <c r="B122" s="2" t="s">
        <v>365</v>
      </c>
      <c r="C122" s="2" t="s">
        <v>351</v>
      </c>
      <c r="D122" s="2" t="s">
        <v>115</v>
      </c>
      <c r="E122" s="2"/>
    </row>
    <row r="123" spans="1:6" x14ac:dyDescent="0.35">
      <c r="A123" s="2" t="s">
        <v>376</v>
      </c>
      <c r="B123" s="2" t="s">
        <v>377</v>
      </c>
      <c r="C123" s="2" t="s">
        <v>374</v>
      </c>
      <c r="D123" s="2" t="s">
        <v>115</v>
      </c>
      <c r="E123" s="2"/>
    </row>
    <row r="124" spans="1:6" x14ac:dyDescent="0.35">
      <c r="A124" s="2" t="s">
        <v>489</v>
      </c>
      <c r="B124" s="2" t="s">
        <v>490</v>
      </c>
      <c r="C124" s="2" t="s">
        <v>268</v>
      </c>
      <c r="D124" s="2" t="s">
        <v>115</v>
      </c>
      <c r="E124" s="2"/>
    </row>
    <row r="125" spans="1:6" x14ac:dyDescent="0.35">
      <c r="A125" s="2" t="s">
        <v>542</v>
      </c>
      <c r="B125" s="2" t="s">
        <v>543</v>
      </c>
      <c r="C125" s="2" t="s">
        <v>188</v>
      </c>
      <c r="D125" s="2" t="s">
        <v>115</v>
      </c>
      <c r="E125" s="2"/>
    </row>
    <row r="126" spans="1:6" x14ac:dyDescent="0.35">
      <c r="A126" s="2" t="s">
        <v>579</v>
      </c>
      <c r="B126" s="2" t="s">
        <v>580</v>
      </c>
      <c r="C126" s="2" t="s">
        <v>79</v>
      </c>
      <c r="D126" s="2" t="s">
        <v>115</v>
      </c>
      <c r="E126" s="2"/>
    </row>
    <row r="127" spans="1:6" x14ac:dyDescent="0.35">
      <c r="A127" s="2" t="s">
        <v>586</v>
      </c>
      <c r="B127" s="2" t="s">
        <v>587</v>
      </c>
      <c r="C127" s="2" t="s">
        <v>79</v>
      </c>
      <c r="D127" s="2" t="s">
        <v>115</v>
      </c>
      <c r="E127" s="2"/>
    </row>
    <row r="128" spans="1:6" x14ac:dyDescent="0.35">
      <c r="A128" s="2" t="s">
        <v>601</v>
      </c>
      <c r="B128" s="2" t="s">
        <v>602</v>
      </c>
      <c r="C128" s="2" t="s">
        <v>79</v>
      </c>
      <c r="D128" s="2" t="s">
        <v>115</v>
      </c>
      <c r="E128" s="2"/>
    </row>
    <row r="129" spans="1:7" x14ac:dyDescent="0.35">
      <c r="A129" s="2" t="s">
        <v>609</v>
      </c>
      <c r="B129" s="2" t="s">
        <v>610</v>
      </c>
      <c r="C129" s="2" t="s">
        <v>79</v>
      </c>
      <c r="D129" s="2" t="s">
        <v>115</v>
      </c>
      <c r="E129" s="2"/>
    </row>
    <row r="130" spans="1:7" x14ac:dyDescent="0.35">
      <c r="A130" s="2" t="s">
        <v>870</v>
      </c>
      <c r="B130" s="2" t="s">
        <v>645</v>
      </c>
      <c r="C130" s="2" t="s">
        <v>79</v>
      </c>
      <c r="D130" s="2" t="s">
        <v>115</v>
      </c>
      <c r="E130" s="2"/>
      <c r="G130" s="2" t="s">
        <v>851</v>
      </c>
    </row>
    <row r="131" spans="1:7" x14ac:dyDescent="0.35">
      <c r="A131" s="2" t="s">
        <v>662</v>
      </c>
      <c r="B131" s="2" t="s">
        <v>663</v>
      </c>
      <c r="C131" s="2" t="s">
        <v>79</v>
      </c>
      <c r="D131" s="2" t="s">
        <v>115</v>
      </c>
      <c r="E131" s="2"/>
    </row>
    <row r="132" spans="1:7" x14ac:dyDescent="0.35">
      <c r="E132" t="s">
        <v>871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opLeftCell="A118" workbookViewId="0">
      <selection activeCell="F86" sqref="F86"/>
    </sheetView>
  </sheetViews>
  <sheetFormatPr baseColWidth="10" defaultRowHeight="14.5" x14ac:dyDescent="0.35"/>
  <cols>
    <col min="1" max="4" width="14.90625" style="25" customWidth="1"/>
    <col min="5" max="5" width="23.1796875" bestFit="1" customWidth="1"/>
    <col min="6" max="6" width="18.08984375" customWidth="1"/>
    <col min="7" max="7" width="17.6328125" customWidth="1"/>
    <col min="8" max="8" width="18" customWidth="1"/>
    <col min="9" max="9" width="17.90625" customWidth="1"/>
  </cols>
  <sheetData>
    <row r="1" spans="1:9" x14ac:dyDescent="0.35">
      <c r="A1" s="22" t="s">
        <v>1</v>
      </c>
      <c r="B1" s="22" t="s">
        <v>0</v>
      </c>
      <c r="C1" s="22" t="s">
        <v>2</v>
      </c>
      <c r="D1" s="22" t="s">
        <v>3</v>
      </c>
      <c r="E1" s="22" t="s">
        <v>872</v>
      </c>
      <c r="F1" s="22"/>
      <c r="G1" s="22"/>
      <c r="H1" s="22"/>
      <c r="I1" s="22"/>
    </row>
    <row r="2" spans="1:9" x14ac:dyDescent="0.35">
      <c r="A2" s="23" t="s">
        <v>505</v>
      </c>
      <c r="B2" s="23" t="s">
        <v>839</v>
      </c>
      <c r="C2" s="23" t="s">
        <v>198</v>
      </c>
      <c r="D2" s="23" t="s">
        <v>77</v>
      </c>
      <c r="E2" s="23" t="s">
        <v>890</v>
      </c>
    </row>
    <row r="3" spans="1:9" x14ac:dyDescent="0.35">
      <c r="A3" s="23" t="s">
        <v>159</v>
      </c>
      <c r="B3" s="23" t="s">
        <v>158</v>
      </c>
      <c r="C3" s="23" t="s">
        <v>160</v>
      </c>
      <c r="D3" s="23" t="s">
        <v>34</v>
      </c>
      <c r="E3" s="23" t="s">
        <v>34</v>
      </c>
    </row>
    <row r="4" spans="1:9" x14ac:dyDescent="0.35">
      <c r="A4" s="23" t="s">
        <v>192</v>
      </c>
      <c r="B4" s="23" t="s">
        <v>191</v>
      </c>
      <c r="C4" s="23" t="s">
        <v>193</v>
      </c>
      <c r="D4" s="23" t="s">
        <v>34</v>
      </c>
      <c r="E4" s="23" t="s">
        <v>34</v>
      </c>
    </row>
    <row r="5" spans="1:9" x14ac:dyDescent="0.35">
      <c r="A5" s="23" t="s">
        <v>558</v>
      </c>
      <c r="B5" s="23" t="s">
        <v>869</v>
      </c>
      <c r="C5" s="23" t="s">
        <v>560</v>
      </c>
      <c r="D5" s="23" t="s">
        <v>34</v>
      </c>
      <c r="E5" s="23" t="s">
        <v>34</v>
      </c>
    </row>
    <row r="6" spans="1:9" x14ac:dyDescent="0.35">
      <c r="A6" s="23" t="s">
        <v>574</v>
      </c>
      <c r="B6" s="23" t="s">
        <v>878</v>
      </c>
      <c r="C6" s="23" t="s">
        <v>79</v>
      </c>
      <c r="D6" s="23" t="s">
        <v>34</v>
      </c>
      <c r="E6" s="23" t="s">
        <v>34</v>
      </c>
    </row>
    <row r="7" spans="1:9" x14ac:dyDescent="0.35">
      <c r="A7" s="23" t="s">
        <v>254</v>
      </c>
      <c r="B7" s="23" t="s">
        <v>253</v>
      </c>
      <c r="C7" s="23" t="s">
        <v>234</v>
      </c>
      <c r="D7" s="23" t="s">
        <v>34</v>
      </c>
      <c r="E7" s="23" t="s">
        <v>34</v>
      </c>
    </row>
    <row r="8" spans="1:9" x14ac:dyDescent="0.35">
      <c r="A8" s="23" t="s">
        <v>564</v>
      </c>
      <c r="B8" s="23" t="s">
        <v>876</v>
      </c>
      <c r="C8" s="23" t="s">
        <v>560</v>
      </c>
      <c r="D8" s="23" t="s">
        <v>34</v>
      </c>
      <c r="E8" s="23" t="s">
        <v>34</v>
      </c>
    </row>
    <row r="9" spans="1:9" x14ac:dyDescent="0.35">
      <c r="A9" s="23" t="s">
        <v>101</v>
      </c>
      <c r="B9" s="23" t="s">
        <v>100</v>
      </c>
      <c r="C9" s="23" t="s">
        <v>102</v>
      </c>
      <c r="D9" s="23" t="s">
        <v>61</v>
      </c>
      <c r="E9" s="23" t="s">
        <v>61</v>
      </c>
    </row>
    <row r="10" spans="1:9" x14ac:dyDescent="0.35">
      <c r="A10" s="23" t="s">
        <v>109</v>
      </c>
      <c r="B10" s="23" t="s">
        <v>108</v>
      </c>
      <c r="C10" s="23" t="s">
        <v>102</v>
      </c>
      <c r="D10" s="23" t="s">
        <v>34</v>
      </c>
      <c r="E10" s="23" t="s">
        <v>34</v>
      </c>
    </row>
    <row r="11" spans="1:9" x14ac:dyDescent="0.35">
      <c r="A11" s="23" t="s">
        <v>165</v>
      </c>
      <c r="B11" s="23" t="s">
        <v>164</v>
      </c>
      <c r="C11" s="23" t="s">
        <v>160</v>
      </c>
      <c r="D11" s="23" t="s">
        <v>61</v>
      </c>
      <c r="E11" s="23" t="s">
        <v>61</v>
      </c>
    </row>
    <row r="12" spans="1:9" x14ac:dyDescent="0.35">
      <c r="A12" s="23" t="s">
        <v>579</v>
      </c>
      <c r="B12" s="23" t="s">
        <v>885</v>
      </c>
      <c r="C12" s="23" t="s">
        <v>79</v>
      </c>
      <c r="D12" s="23" t="s">
        <v>115</v>
      </c>
      <c r="E12" s="23" t="s">
        <v>891</v>
      </c>
    </row>
    <row r="13" spans="1:9" x14ac:dyDescent="0.35">
      <c r="A13" s="23" t="s">
        <v>88</v>
      </c>
      <c r="B13" s="23" t="s">
        <v>87</v>
      </c>
      <c r="C13" s="23" t="s">
        <v>89</v>
      </c>
      <c r="D13" s="23" t="s">
        <v>61</v>
      </c>
      <c r="E13" s="23" t="s">
        <v>892</v>
      </c>
    </row>
    <row r="14" spans="1:9" x14ac:dyDescent="0.35">
      <c r="A14" s="23" t="s">
        <v>350</v>
      </c>
      <c r="B14" s="23" t="s">
        <v>349</v>
      </c>
      <c r="C14" s="23" t="s">
        <v>351</v>
      </c>
      <c r="D14" s="23" t="s">
        <v>34</v>
      </c>
      <c r="E14" s="23" t="s">
        <v>34</v>
      </c>
    </row>
    <row r="15" spans="1:9" x14ac:dyDescent="0.35">
      <c r="A15" s="23" t="s">
        <v>419</v>
      </c>
      <c r="B15" s="23" t="s">
        <v>418</v>
      </c>
      <c r="C15" s="23" t="s">
        <v>103</v>
      </c>
      <c r="D15" s="23" t="s">
        <v>34</v>
      </c>
      <c r="E15" s="23" t="s">
        <v>34</v>
      </c>
    </row>
    <row r="16" spans="1:9" x14ac:dyDescent="0.35">
      <c r="A16" s="23" t="s">
        <v>511</v>
      </c>
      <c r="B16" s="23" t="s">
        <v>855</v>
      </c>
      <c r="C16" s="23" t="s">
        <v>198</v>
      </c>
      <c r="D16" s="23" t="s">
        <v>34</v>
      </c>
      <c r="E16" s="23" t="s">
        <v>34</v>
      </c>
    </row>
    <row r="17" spans="1:5" x14ac:dyDescent="0.35">
      <c r="A17" s="23" t="s">
        <v>539</v>
      </c>
      <c r="B17" s="23" t="s">
        <v>874</v>
      </c>
      <c r="C17" s="23" t="s">
        <v>188</v>
      </c>
      <c r="D17" s="23" t="s">
        <v>34</v>
      </c>
      <c r="E17" s="23" t="s">
        <v>34</v>
      </c>
    </row>
    <row r="18" spans="1:5" x14ac:dyDescent="0.35">
      <c r="A18" s="23" t="s">
        <v>241</v>
      </c>
      <c r="B18" s="23" t="s">
        <v>240</v>
      </c>
      <c r="C18" s="23" t="s">
        <v>242</v>
      </c>
      <c r="D18" s="23" t="s">
        <v>34</v>
      </c>
      <c r="E18" s="23" t="s">
        <v>34</v>
      </c>
    </row>
    <row r="19" spans="1:5" x14ac:dyDescent="0.35">
      <c r="A19" s="23" t="s">
        <v>245</v>
      </c>
      <c r="B19" s="23" t="s">
        <v>244</v>
      </c>
      <c r="C19" s="23" t="s">
        <v>242</v>
      </c>
      <c r="D19" s="23" t="s">
        <v>34</v>
      </c>
      <c r="E19" s="23" t="s">
        <v>893</v>
      </c>
    </row>
    <row r="20" spans="1:5" x14ac:dyDescent="0.35">
      <c r="A20" s="23" t="s">
        <v>586</v>
      </c>
      <c r="B20" s="23" t="s">
        <v>886</v>
      </c>
      <c r="C20" s="23" t="s">
        <v>79</v>
      </c>
      <c r="D20" s="23" t="s">
        <v>115</v>
      </c>
      <c r="E20" s="23" t="s">
        <v>891</v>
      </c>
    </row>
    <row r="21" spans="1:5" x14ac:dyDescent="0.35">
      <c r="A21" s="23" t="s">
        <v>197</v>
      </c>
      <c r="B21" s="23" t="s">
        <v>196</v>
      </c>
      <c r="C21" s="23" t="s">
        <v>193</v>
      </c>
      <c r="D21" s="23" t="s">
        <v>34</v>
      </c>
      <c r="E21" s="23" t="s">
        <v>894</v>
      </c>
    </row>
    <row r="22" spans="1:5" x14ac:dyDescent="0.35">
      <c r="A22" s="23" t="s">
        <v>267</v>
      </c>
      <c r="B22" s="23" t="s">
        <v>266</v>
      </c>
      <c r="C22" s="23" t="s">
        <v>268</v>
      </c>
      <c r="D22" s="23" t="s">
        <v>61</v>
      </c>
      <c r="E22" s="23" t="s">
        <v>61</v>
      </c>
    </row>
    <row r="23" spans="1:5" x14ac:dyDescent="0.35">
      <c r="A23" s="23" t="s">
        <v>760</v>
      </c>
      <c r="B23" s="23" t="s">
        <v>449</v>
      </c>
      <c r="C23" s="23" t="s">
        <v>378</v>
      </c>
      <c r="D23" s="23" t="s">
        <v>61</v>
      </c>
      <c r="E23" s="23" t="s">
        <v>61</v>
      </c>
    </row>
    <row r="24" spans="1:5" x14ac:dyDescent="0.35">
      <c r="A24" s="23" t="s">
        <v>32</v>
      </c>
      <c r="B24" s="23" t="s">
        <v>31</v>
      </c>
      <c r="C24" s="23" t="s">
        <v>33</v>
      </c>
      <c r="D24" s="23" t="s">
        <v>34</v>
      </c>
      <c r="E24" s="23" t="s">
        <v>890</v>
      </c>
    </row>
    <row r="25" spans="1:5" x14ac:dyDescent="0.35">
      <c r="A25" s="23" t="s">
        <v>389</v>
      </c>
      <c r="B25" s="23" t="s">
        <v>388</v>
      </c>
      <c r="C25" s="23" t="s">
        <v>390</v>
      </c>
      <c r="D25" s="23" t="s">
        <v>61</v>
      </c>
      <c r="E25" s="23" t="s">
        <v>61</v>
      </c>
    </row>
    <row r="26" spans="1:5" x14ac:dyDescent="0.35">
      <c r="A26" s="23" t="s">
        <v>590</v>
      </c>
      <c r="B26" s="23" t="s">
        <v>879</v>
      </c>
      <c r="C26" s="23" t="s">
        <v>79</v>
      </c>
      <c r="D26" s="23" t="s">
        <v>34</v>
      </c>
      <c r="E26" s="23" t="s">
        <v>34</v>
      </c>
    </row>
    <row r="27" spans="1:5" x14ac:dyDescent="0.35">
      <c r="A27" s="23" t="s">
        <v>597</v>
      </c>
      <c r="B27" s="23" t="s">
        <v>868</v>
      </c>
      <c r="C27" s="23" t="s">
        <v>79</v>
      </c>
      <c r="D27" s="23" t="s">
        <v>34</v>
      </c>
      <c r="E27" s="23" t="s">
        <v>34</v>
      </c>
    </row>
    <row r="28" spans="1:5" x14ac:dyDescent="0.35">
      <c r="A28" s="23" t="s">
        <v>114</v>
      </c>
      <c r="B28" s="23" t="s">
        <v>113</v>
      </c>
      <c r="C28" s="23" t="s">
        <v>102</v>
      </c>
      <c r="D28" s="23" t="s">
        <v>115</v>
      </c>
      <c r="E28" s="23" t="s">
        <v>891</v>
      </c>
    </row>
    <row r="29" spans="1:5" x14ac:dyDescent="0.35">
      <c r="A29" s="23" t="s">
        <v>601</v>
      </c>
      <c r="B29" s="23" t="s">
        <v>887</v>
      </c>
      <c r="C29" s="23" t="s">
        <v>79</v>
      </c>
      <c r="D29" s="23" t="s">
        <v>115</v>
      </c>
      <c r="E29" s="23" t="s">
        <v>895</v>
      </c>
    </row>
    <row r="30" spans="1:5" x14ac:dyDescent="0.35">
      <c r="A30" s="23" t="s">
        <v>209</v>
      </c>
      <c r="B30" s="23" t="s">
        <v>208</v>
      </c>
      <c r="C30" s="23" t="s">
        <v>210</v>
      </c>
      <c r="D30" s="23" t="s">
        <v>34</v>
      </c>
      <c r="E30" s="23" t="s">
        <v>34</v>
      </c>
    </row>
    <row r="31" spans="1:5" x14ac:dyDescent="0.35">
      <c r="A31" s="23" t="s">
        <v>423</v>
      </c>
      <c r="B31" s="23" t="s">
        <v>422</v>
      </c>
      <c r="C31" s="23" t="s">
        <v>103</v>
      </c>
      <c r="D31" s="23" t="s">
        <v>61</v>
      </c>
      <c r="E31" s="23" t="s">
        <v>61</v>
      </c>
    </row>
    <row r="32" spans="1:5" x14ac:dyDescent="0.35">
      <c r="A32" s="23" t="s">
        <v>606</v>
      </c>
      <c r="B32" s="23" t="s">
        <v>607</v>
      </c>
      <c r="C32" s="23" t="s">
        <v>79</v>
      </c>
      <c r="D32" s="23" t="s">
        <v>61</v>
      </c>
      <c r="E32" s="23" t="s">
        <v>892</v>
      </c>
    </row>
    <row r="33" spans="1:5" x14ac:dyDescent="0.35">
      <c r="A33" s="23" t="s">
        <v>122</v>
      </c>
      <c r="B33" s="23" t="s">
        <v>121</v>
      </c>
      <c r="C33" s="23" t="s">
        <v>102</v>
      </c>
      <c r="D33" s="23" t="s">
        <v>115</v>
      </c>
      <c r="E33" s="23" t="s">
        <v>115</v>
      </c>
    </row>
    <row r="34" spans="1:5" x14ac:dyDescent="0.35">
      <c r="A34" s="23" t="s">
        <v>609</v>
      </c>
      <c r="B34" s="23" t="s">
        <v>888</v>
      </c>
      <c r="C34" s="23" t="s">
        <v>79</v>
      </c>
      <c r="D34" s="23" t="s">
        <v>115</v>
      </c>
      <c r="E34" s="23" t="s">
        <v>895</v>
      </c>
    </row>
    <row r="35" spans="1:5" x14ac:dyDescent="0.35">
      <c r="A35" s="23" t="s">
        <v>356</v>
      </c>
      <c r="B35" s="23" t="s">
        <v>355</v>
      </c>
      <c r="C35" s="23" t="s">
        <v>351</v>
      </c>
      <c r="D35" s="23" t="s">
        <v>34</v>
      </c>
      <c r="E35" s="23" t="s">
        <v>34</v>
      </c>
    </row>
    <row r="36" spans="1:5" x14ac:dyDescent="0.35">
      <c r="A36" s="23" t="s">
        <v>836</v>
      </c>
      <c r="B36" s="23" t="s">
        <v>835</v>
      </c>
      <c r="C36" s="23" t="s">
        <v>79</v>
      </c>
      <c r="D36" s="23" t="s">
        <v>129</v>
      </c>
      <c r="E36" s="23" t="s">
        <v>129</v>
      </c>
    </row>
    <row r="37" spans="1:5" x14ac:dyDescent="0.35">
      <c r="A37" s="23" t="s">
        <v>618</v>
      </c>
      <c r="B37" s="23" t="s">
        <v>848</v>
      </c>
      <c r="C37" s="23" t="s">
        <v>79</v>
      </c>
      <c r="D37" s="23" t="s">
        <v>476</v>
      </c>
      <c r="E37" s="23" t="s">
        <v>896</v>
      </c>
    </row>
    <row r="38" spans="1:5" x14ac:dyDescent="0.35">
      <c r="A38" s="23" t="s">
        <v>143</v>
      </c>
      <c r="B38" s="23" t="s">
        <v>142</v>
      </c>
      <c r="C38" s="23" t="s">
        <v>144</v>
      </c>
      <c r="D38" s="23" t="s">
        <v>34</v>
      </c>
      <c r="E38" s="23" t="s">
        <v>34</v>
      </c>
    </row>
    <row r="39" spans="1:5" x14ac:dyDescent="0.35">
      <c r="A39" s="23" t="s">
        <v>51</v>
      </c>
      <c r="B39" s="23" t="s">
        <v>50</v>
      </c>
      <c r="C39" s="23" t="s">
        <v>52</v>
      </c>
      <c r="D39" s="23" t="s">
        <v>34</v>
      </c>
      <c r="E39" s="23" t="s">
        <v>34</v>
      </c>
    </row>
    <row r="40" spans="1:5" x14ac:dyDescent="0.35">
      <c r="A40" s="23" t="s">
        <v>621</v>
      </c>
      <c r="B40" s="23" t="s">
        <v>842</v>
      </c>
      <c r="C40" s="23" t="s">
        <v>79</v>
      </c>
      <c r="D40" s="23" t="s">
        <v>77</v>
      </c>
      <c r="E40" s="23" t="s">
        <v>890</v>
      </c>
    </row>
    <row r="41" spans="1:5" x14ac:dyDescent="0.35">
      <c r="A41" s="23" t="s">
        <v>360</v>
      </c>
      <c r="B41" s="23" t="s">
        <v>359</v>
      </c>
      <c r="C41" s="23" t="s">
        <v>351</v>
      </c>
      <c r="D41" s="23" t="s">
        <v>34</v>
      </c>
      <c r="E41" s="23" t="s">
        <v>895</v>
      </c>
    </row>
    <row r="42" spans="1:5" x14ac:dyDescent="0.35">
      <c r="A42" s="23" t="s">
        <v>483</v>
      </c>
      <c r="B42" s="23" t="s">
        <v>853</v>
      </c>
      <c r="C42" s="23" t="s">
        <v>268</v>
      </c>
      <c r="D42" s="23" t="s">
        <v>34</v>
      </c>
      <c r="E42" s="23" t="s">
        <v>897</v>
      </c>
    </row>
    <row r="43" spans="1:5" x14ac:dyDescent="0.35">
      <c r="A43" s="23" t="s">
        <v>256</v>
      </c>
      <c r="B43" s="23" t="s">
        <v>255</v>
      </c>
      <c r="C43" s="23" t="s">
        <v>234</v>
      </c>
      <c r="D43" s="23" t="s">
        <v>34</v>
      </c>
      <c r="E43" s="23" t="s">
        <v>34</v>
      </c>
    </row>
    <row r="44" spans="1:5" x14ac:dyDescent="0.35">
      <c r="A44" s="23" t="s">
        <v>396</v>
      </c>
      <c r="B44" s="23" t="s">
        <v>395</v>
      </c>
      <c r="C44" s="23" t="s">
        <v>390</v>
      </c>
      <c r="D44" s="23" t="s">
        <v>77</v>
      </c>
      <c r="E44" s="23" t="s">
        <v>890</v>
      </c>
    </row>
    <row r="45" spans="1:5" x14ac:dyDescent="0.35">
      <c r="A45" s="23" t="s">
        <v>368</v>
      </c>
      <c r="B45" s="23" t="s">
        <v>367</v>
      </c>
      <c r="C45" s="23" t="s">
        <v>369</v>
      </c>
      <c r="D45" s="23" t="s">
        <v>34</v>
      </c>
      <c r="E45" s="23" t="s">
        <v>34</v>
      </c>
    </row>
    <row r="46" spans="1:5" x14ac:dyDescent="0.35">
      <c r="A46" s="23" t="s">
        <v>542</v>
      </c>
      <c r="B46" s="23" t="s">
        <v>884</v>
      </c>
      <c r="C46" s="23" t="s">
        <v>188</v>
      </c>
      <c r="D46" s="23" t="s">
        <v>115</v>
      </c>
      <c r="E46" s="23" t="s">
        <v>115</v>
      </c>
    </row>
    <row r="47" spans="1:5" x14ac:dyDescent="0.35">
      <c r="A47" s="23" t="s">
        <v>60</v>
      </c>
      <c r="B47" s="23" t="s">
        <v>59</v>
      </c>
      <c r="C47" s="23" t="s">
        <v>52</v>
      </c>
      <c r="D47" s="23" t="s">
        <v>61</v>
      </c>
      <c r="E47" s="23" t="s">
        <v>61</v>
      </c>
    </row>
    <row r="48" spans="1:5" x14ac:dyDescent="0.35">
      <c r="A48" s="23" t="s">
        <v>627</v>
      </c>
      <c r="B48" s="23" t="s">
        <v>880</v>
      </c>
      <c r="C48" s="23" t="s">
        <v>79</v>
      </c>
      <c r="D48" s="23" t="s">
        <v>34</v>
      </c>
      <c r="E48" s="23" t="s">
        <v>893</v>
      </c>
    </row>
    <row r="49" spans="1:5" x14ac:dyDescent="0.35">
      <c r="A49" s="23" t="s">
        <v>631</v>
      </c>
      <c r="B49" s="23" t="s">
        <v>881</v>
      </c>
      <c r="C49" s="23" t="s">
        <v>79</v>
      </c>
      <c r="D49" s="23" t="s">
        <v>34</v>
      </c>
      <c r="E49" s="23" t="s">
        <v>34</v>
      </c>
    </row>
    <row r="50" spans="1:5" x14ac:dyDescent="0.35">
      <c r="A50" s="23" t="s">
        <v>381</v>
      </c>
      <c r="B50" s="23" t="s">
        <v>380</v>
      </c>
      <c r="C50" s="23" t="s">
        <v>382</v>
      </c>
      <c r="D50" s="23" t="s">
        <v>34</v>
      </c>
      <c r="E50" s="23" t="s">
        <v>893</v>
      </c>
    </row>
    <row r="51" spans="1:5" x14ac:dyDescent="0.35">
      <c r="A51" s="23" t="s">
        <v>837</v>
      </c>
      <c r="B51" s="23" t="s">
        <v>635</v>
      </c>
      <c r="C51" s="23" t="s">
        <v>79</v>
      </c>
      <c r="D51" s="23" t="s">
        <v>129</v>
      </c>
      <c r="E51" s="23" t="s">
        <v>129</v>
      </c>
    </row>
    <row r="52" spans="1:5" x14ac:dyDescent="0.35">
      <c r="A52" s="23" t="s">
        <v>399</v>
      </c>
      <c r="B52" s="23" t="s">
        <v>398</v>
      </c>
      <c r="C52" s="23" t="s">
        <v>390</v>
      </c>
      <c r="D52" s="23" t="s">
        <v>34</v>
      </c>
      <c r="E52" s="23" t="s">
        <v>893</v>
      </c>
    </row>
    <row r="53" spans="1:5" x14ac:dyDescent="0.35">
      <c r="A53" s="23" t="s">
        <v>637</v>
      </c>
      <c r="B53" s="23" t="s">
        <v>849</v>
      </c>
      <c r="C53" s="23" t="s">
        <v>79</v>
      </c>
      <c r="D53" s="23" t="s">
        <v>61</v>
      </c>
      <c r="E53" s="23" t="s">
        <v>892</v>
      </c>
    </row>
    <row r="54" spans="1:5" x14ac:dyDescent="0.35">
      <c r="A54" s="23" t="s">
        <v>640</v>
      </c>
      <c r="B54" s="23" t="s">
        <v>882</v>
      </c>
      <c r="C54" s="23" t="s">
        <v>79</v>
      </c>
      <c r="D54" s="23" t="s">
        <v>34</v>
      </c>
      <c r="E54" s="23" t="s">
        <v>34</v>
      </c>
    </row>
    <row r="55" spans="1:5" x14ac:dyDescent="0.35">
      <c r="A55" s="23" t="s">
        <v>489</v>
      </c>
      <c r="B55" s="23" t="s">
        <v>883</v>
      </c>
      <c r="C55" s="23" t="s">
        <v>268</v>
      </c>
      <c r="D55" s="23" t="s">
        <v>115</v>
      </c>
      <c r="E55" s="23" t="s">
        <v>898</v>
      </c>
    </row>
    <row r="56" spans="1:5" x14ac:dyDescent="0.35">
      <c r="A56" s="23" t="s">
        <v>645</v>
      </c>
      <c r="B56" s="23" t="s">
        <v>870</v>
      </c>
      <c r="C56" s="23" t="s">
        <v>79</v>
      </c>
      <c r="D56" s="23" t="s">
        <v>115</v>
      </c>
      <c r="E56" s="23" t="s">
        <v>898</v>
      </c>
    </row>
    <row r="57" spans="1:5" x14ac:dyDescent="0.35">
      <c r="A57" s="23" t="s">
        <v>45</v>
      </c>
      <c r="B57" s="23" t="s">
        <v>44</v>
      </c>
      <c r="C57" s="23" t="s">
        <v>33</v>
      </c>
      <c r="D57" s="23" t="s">
        <v>34</v>
      </c>
      <c r="E57" s="23" t="s">
        <v>897</v>
      </c>
    </row>
    <row r="58" spans="1:5" x14ac:dyDescent="0.35">
      <c r="A58" s="23" t="s">
        <v>649</v>
      </c>
      <c r="B58" s="23" t="s">
        <v>850</v>
      </c>
      <c r="C58" s="23" t="s">
        <v>79</v>
      </c>
      <c r="D58" s="23" t="s">
        <v>61</v>
      </c>
      <c r="E58" s="23" t="s">
        <v>892</v>
      </c>
    </row>
    <row r="59" spans="1:5" x14ac:dyDescent="0.35">
      <c r="A59" s="23" t="s">
        <v>232</v>
      </c>
      <c r="B59" s="23" t="s">
        <v>231</v>
      </c>
      <c r="C59" s="23" t="s">
        <v>151</v>
      </c>
      <c r="D59" s="23" t="s">
        <v>61</v>
      </c>
      <c r="E59" s="23" t="s">
        <v>61</v>
      </c>
    </row>
    <row r="60" spans="1:5" x14ac:dyDescent="0.35">
      <c r="A60" s="23" t="s">
        <v>495</v>
      </c>
      <c r="B60" s="23" t="s">
        <v>873</v>
      </c>
      <c r="C60" s="23" t="s">
        <v>268</v>
      </c>
      <c r="D60" s="23" t="s">
        <v>34</v>
      </c>
      <c r="E60" s="23" t="s">
        <v>129</v>
      </c>
    </row>
    <row r="61" spans="1:5" x14ac:dyDescent="0.35">
      <c r="A61" s="23" t="s">
        <v>653</v>
      </c>
      <c r="B61" s="23" t="s">
        <v>654</v>
      </c>
      <c r="C61" s="23" t="s">
        <v>79</v>
      </c>
      <c r="D61" s="23" t="s">
        <v>476</v>
      </c>
      <c r="E61" s="23" t="s">
        <v>896</v>
      </c>
    </row>
    <row r="62" spans="1:5" x14ac:dyDescent="0.35">
      <c r="A62" s="23" t="s">
        <v>838</v>
      </c>
      <c r="B62" s="23" t="s">
        <v>657</v>
      </c>
      <c r="C62" s="23" t="s">
        <v>79</v>
      </c>
      <c r="D62" s="23" t="s">
        <v>129</v>
      </c>
      <c r="E62" s="23" t="s">
        <v>129</v>
      </c>
    </row>
    <row r="63" spans="1:5" x14ac:dyDescent="0.35">
      <c r="A63" s="23" t="s">
        <v>659</v>
      </c>
      <c r="B63" s="23" t="s">
        <v>866</v>
      </c>
      <c r="C63" s="23" t="s">
        <v>79</v>
      </c>
      <c r="D63" s="23" t="s">
        <v>34</v>
      </c>
      <c r="E63" s="23" t="s">
        <v>34</v>
      </c>
    </row>
    <row r="64" spans="1:5" x14ac:dyDescent="0.35">
      <c r="A64" s="23" t="s">
        <v>402</v>
      </c>
      <c r="B64" s="23" t="s">
        <v>401</v>
      </c>
      <c r="C64" s="23" t="s">
        <v>390</v>
      </c>
      <c r="D64" s="23" t="s">
        <v>34</v>
      </c>
      <c r="E64" s="23" t="s">
        <v>34</v>
      </c>
    </row>
    <row r="65" spans="1:5" x14ac:dyDescent="0.35">
      <c r="A65" s="23" t="s">
        <v>662</v>
      </c>
      <c r="B65" s="23" t="s">
        <v>889</v>
      </c>
      <c r="C65" s="23" t="s">
        <v>79</v>
      </c>
      <c r="D65" s="23" t="s">
        <v>115</v>
      </c>
      <c r="E65" s="23" t="s">
        <v>895</v>
      </c>
    </row>
    <row r="66" spans="1:5" x14ac:dyDescent="0.35">
      <c r="A66" s="23" t="s">
        <v>406</v>
      </c>
      <c r="B66" s="23" t="s">
        <v>405</v>
      </c>
      <c r="C66" s="23" t="s">
        <v>390</v>
      </c>
      <c r="D66" s="23" t="s">
        <v>34</v>
      </c>
      <c r="E66" s="23" t="s">
        <v>34</v>
      </c>
    </row>
    <row r="67" spans="1:5" x14ac:dyDescent="0.35">
      <c r="A67" s="23" t="s">
        <v>429</v>
      </c>
      <c r="B67" s="23" t="s">
        <v>428</v>
      </c>
      <c r="C67" s="23" t="s">
        <v>103</v>
      </c>
      <c r="D67" s="23" t="s">
        <v>34</v>
      </c>
      <c r="E67" s="23" t="s">
        <v>34</v>
      </c>
    </row>
    <row r="68" spans="1:5" x14ac:dyDescent="0.35">
      <c r="A68" s="23" t="s">
        <v>373</v>
      </c>
      <c r="B68" s="23" t="s">
        <v>372</v>
      </c>
      <c r="C68" s="23" t="s">
        <v>374</v>
      </c>
      <c r="D68" s="23" t="s">
        <v>34</v>
      </c>
      <c r="E68" s="23" t="s">
        <v>34</v>
      </c>
    </row>
    <row r="69" spans="1:5" x14ac:dyDescent="0.35">
      <c r="A69" s="23" t="s">
        <v>454</v>
      </c>
      <c r="B69" s="23" t="s">
        <v>453</v>
      </c>
      <c r="C69" s="23" t="s">
        <v>378</v>
      </c>
      <c r="D69" s="23" t="s">
        <v>34</v>
      </c>
      <c r="E69" s="23" t="s">
        <v>34</v>
      </c>
    </row>
    <row r="70" spans="1:5" x14ac:dyDescent="0.35">
      <c r="A70" s="23" t="s">
        <v>365</v>
      </c>
      <c r="B70" s="23" t="s">
        <v>364</v>
      </c>
      <c r="C70" s="23" t="s">
        <v>351</v>
      </c>
      <c r="D70" s="23" t="s">
        <v>115</v>
      </c>
      <c r="E70" s="23" t="s">
        <v>115</v>
      </c>
    </row>
    <row r="71" spans="1:5" x14ac:dyDescent="0.35">
      <c r="A71" s="23" t="s">
        <v>568</v>
      </c>
      <c r="B71" s="23" t="s">
        <v>569</v>
      </c>
      <c r="C71" s="23" t="s">
        <v>560</v>
      </c>
      <c r="D71" s="23" t="s">
        <v>34</v>
      </c>
      <c r="E71" s="23" t="s">
        <v>894</v>
      </c>
    </row>
    <row r="72" spans="1:5" x14ac:dyDescent="0.35">
      <c r="A72" s="23" t="s">
        <v>70</v>
      </c>
      <c r="B72" s="23" t="s">
        <v>69</v>
      </c>
      <c r="C72" s="23" t="s">
        <v>52</v>
      </c>
      <c r="D72" s="23" t="s">
        <v>34</v>
      </c>
      <c r="E72" s="23" t="s">
        <v>34</v>
      </c>
    </row>
    <row r="73" spans="1:5" x14ac:dyDescent="0.35">
      <c r="A73" s="23" t="s">
        <v>664</v>
      </c>
      <c r="B73" s="23" t="s">
        <v>867</v>
      </c>
      <c r="C73" s="23" t="s">
        <v>79</v>
      </c>
      <c r="D73" s="23" t="s">
        <v>34</v>
      </c>
      <c r="E73" s="23" t="s">
        <v>34</v>
      </c>
    </row>
    <row r="74" spans="1:5" x14ac:dyDescent="0.35">
      <c r="A74" s="23" t="s">
        <v>841</v>
      </c>
      <c r="B74" s="23" t="s">
        <v>840</v>
      </c>
      <c r="C74" s="23" t="s">
        <v>198</v>
      </c>
      <c r="D74" s="23" t="s">
        <v>77</v>
      </c>
      <c r="E74" s="23" t="s">
        <v>890</v>
      </c>
    </row>
    <row r="75" spans="1:5" x14ac:dyDescent="0.35">
      <c r="A75" s="23" t="s">
        <v>238</v>
      </c>
      <c r="B75" s="23" t="s">
        <v>237</v>
      </c>
      <c r="C75" s="23" t="s">
        <v>151</v>
      </c>
      <c r="D75" s="23" t="s">
        <v>34</v>
      </c>
      <c r="E75" s="23" t="s">
        <v>34</v>
      </c>
    </row>
    <row r="76" spans="1:5" x14ac:dyDescent="0.35">
      <c r="A76" s="23" t="s">
        <v>150</v>
      </c>
      <c r="B76" s="23" t="s">
        <v>149</v>
      </c>
      <c r="C76" s="23" t="s">
        <v>144</v>
      </c>
      <c r="D76" s="23" t="s">
        <v>61</v>
      </c>
      <c r="E76" s="23" t="s">
        <v>61</v>
      </c>
    </row>
    <row r="77" spans="1:5" x14ac:dyDescent="0.35">
      <c r="A77" s="23" t="s">
        <v>844</v>
      </c>
      <c r="B77" s="23" t="s">
        <v>843</v>
      </c>
      <c r="C77" s="23" t="s">
        <v>79</v>
      </c>
      <c r="D77" s="23" t="s">
        <v>476</v>
      </c>
      <c r="E77" s="23" t="s">
        <v>896</v>
      </c>
    </row>
    <row r="78" spans="1:5" x14ac:dyDescent="0.35">
      <c r="A78" s="23" t="s">
        <v>76</v>
      </c>
      <c r="B78" s="23" t="s">
        <v>75</v>
      </c>
      <c r="C78" s="23" t="s">
        <v>52</v>
      </c>
      <c r="D78" s="23" t="s">
        <v>77</v>
      </c>
      <c r="E78" s="23" t="s">
        <v>890</v>
      </c>
    </row>
    <row r="79" spans="1:5" x14ac:dyDescent="0.35">
      <c r="A79" s="23" t="s">
        <v>274</v>
      </c>
      <c r="B79" s="23" t="s">
        <v>273</v>
      </c>
      <c r="C79" s="23" t="s">
        <v>79</v>
      </c>
      <c r="D79" s="23" t="s">
        <v>34</v>
      </c>
      <c r="E79" s="23" t="s">
        <v>129</v>
      </c>
    </row>
    <row r="80" spans="1:5" x14ac:dyDescent="0.35">
      <c r="A80" s="23" t="s">
        <v>213</v>
      </c>
      <c r="B80" s="23" t="s">
        <v>212</v>
      </c>
      <c r="C80" s="23" t="s">
        <v>210</v>
      </c>
      <c r="D80" s="23" t="s">
        <v>61</v>
      </c>
      <c r="E80" s="23" t="s">
        <v>892</v>
      </c>
    </row>
    <row r="81" spans="1:5" x14ac:dyDescent="0.35">
      <c r="A81" s="23" t="s">
        <v>283</v>
      </c>
      <c r="B81" s="23" t="s">
        <v>282</v>
      </c>
      <c r="C81" s="23" t="s">
        <v>79</v>
      </c>
      <c r="D81" s="23" t="s">
        <v>115</v>
      </c>
      <c r="E81" s="23" t="s">
        <v>897</v>
      </c>
    </row>
    <row r="82" spans="1:5" x14ac:dyDescent="0.35">
      <c r="A82" s="23" t="s">
        <v>261</v>
      </c>
      <c r="B82" s="23" t="s">
        <v>260</v>
      </c>
      <c r="C82" s="23" t="s">
        <v>234</v>
      </c>
      <c r="D82" s="23" t="s">
        <v>115</v>
      </c>
      <c r="E82" s="23" t="s">
        <v>115</v>
      </c>
    </row>
    <row r="83" spans="1:5" x14ac:dyDescent="0.35">
      <c r="A83" s="23" t="s">
        <v>432</v>
      </c>
      <c r="B83" s="23" t="s">
        <v>431</v>
      </c>
      <c r="C83" s="23" t="s">
        <v>103</v>
      </c>
      <c r="D83" s="23" t="s">
        <v>61</v>
      </c>
      <c r="E83" s="23" t="s">
        <v>61</v>
      </c>
    </row>
    <row r="84" spans="1:5" x14ac:dyDescent="0.35">
      <c r="A84" s="23" t="s">
        <v>545</v>
      </c>
      <c r="B84" s="23" t="s">
        <v>546</v>
      </c>
      <c r="C84" s="23" t="s">
        <v>188</v>
      </c>
      <c r="D84" s="23" t="s">
        <v>34</v>
      </c>
      <c r="E84" s="23" t="s">
        <v>893</v>
      </c>
    </row>
    <row r="85" spans="1:5" x14ac:dyDescent="0.35">
      <c r="A85" s="23" t="s">
        <v>98</v>
      </c>
      <c r="B85" s="23" t="s">
        <v>97</v>
      </c>
      <c r="C85" s="23" t="s">
        <v>89</v>
      </c>
      <c r="D85" s="23" t="s">
        <v>34</v>
      </c>
      <c r="E85" s="23" t="s">
        <v>34</v>
      </c>
    </row>
    <row r="86" spans="1:5" x14ac:dyDescent="0.35">
      <c r="A86" s="23" t="s">
        <v>499</v>
      </c>
      <c r="B86" s="23" t="s">
        <v>854</v>
      </c>
      <c r="C86" s="23" t="s">
        <v>268</v>
      </c>
      <c r="D86" s="23" t="s">
        <v>34</v>
      </c>
      <c r="E86" s="23" t="s">
        <v>34</v>
      </c>
    </row>
    <row r="87" spans="1:5" x14ac:dyDescent="0.35">
      <c r="A87" s="23" t="s">
        <v>154</v>
      </c>
      <c r="B87" s="23" t="s">
        <v>153</v>
      </c>
      <c r="C87" s="23" t="s">
        <v>144</v>
      </c>
      <c r="D87" s="23" t="s">
        <v>61</v>
      </c>
      <c r="E87" s="23" t="s">
        <v>892</v>
      </c>
    </row>
    <row r="88" spans="1:5" x14ac:dyDescent="0.35">
      <c r="A88" s="23" t="s">
        <v>292</v>
      </c>
      <c r="B88" s="23" t="s">
        <v>291</v>
      </c>
      <c r="C88" s="23" t="s">
        <v>79</v>
      </c>
      <c r="D88" s="23" t="s">
        <v>34</v>
      </c>
      <c r="E88" s="23" t="s">
        <v>895</v>
      </c>
    </row>
    <row r="89" spans="1:5" x14ac:dyDescent="0.35">
      <c r="A89" s="23" t="s">
        <v>83</v>
      </c>
      <c r="B89" s="23" t="s">
        <v>82</v>
      </c>
      <c r="C89" s="23" t="s">
        <v>52</v>
      </c>
      <c r="D89" s="23" t="s">
        <v>34</v>
      </c>
      <c r="E89" s="23" t="s">
        <v>115</v>
      </c>
    </row>
    <row r="90" spans="1:5" x14ac:dyDescent="0.35">
      <c r="A90" s="23" t="s">
        <v>434</v>
      </c>
      <c r="B90" s="23" t="s">
        <v>260</v>
      </c>
      <c r="C90" s="23" t="s">
        <v>103</v>
      </c>
      <c r="D90" s="23" t="s">
        <v>61</v>
      </c>
      <c r="E90" s="23" t="s">
        <v>892</v>
      </c>
    </row>
    <row r="91" spans="1:5" x14ac:dyDescent="0.35">
      <c r="A91" s="23" t="s">
        <v>171</v>
      </c>
      <c r="B91" s="23" t="s">
        <v>170</v>
      </c>
      <c r="C91" s="23" t="s">
        <v>160</v>
      </c>
      <c r="D91" s="23" t="s">
        <v>34</v>
      </c>
      <c r="E91" s="23" t="s">
        <v>34</v>
      </c>
    </row>
    <row r="92" spans="1:5" x14ac:dyDescent="0.35">
      <c r="A92" s="23" t="s">
        <v>458</v>
      </c>
      <c r="B92" s="23" t="s">
        <v>457</v>
      </c>
      <c r="C92" s="23" t="s">
        <v>459</v>
      </c>
      <c r="D92" s="23" t="s">
        <v>34</v>
      </c>
      <c r="E92" s="23" t="s">
        <v>893</v>
      </c>
    </row>
    <row r="93" spans="1:5" x14ac:dyDescent="0.35">
      <c r="A93" s="23" t="s">
        <v>436</v>
      </c>
      <c r="B93" s="23" t="s">
        <v>435</v>
      </c>
      <c r="C93" s="23" t="s">
        <v>437</v>
      </c>
      <c r="D93" s="23" t="s">
        <v>34</v>
      </c>
      <c r="E93" s="23" t="s">
        <v>899</v>
      </c>
    </row>
    <row r="94" spans="1:5" x14ac:dyDescent="0.35">
      <c r="A94" s="23" t="s">
        <v>218</v>
      </c>
      <c r="B94" s="23" t="s">
        <v>217</v>
      </c>
      <c r="C94" s="23" t="s">
        <v>210</v>
      </c>
      <c r="D94" s="23" t="s">
        <v>77</v>
      </c>
      <c r="E94" s="23" t="s">
        <v>890</v>
      </c>
    </row>
    <row r="95" spans="1:5" x14ac:dyDescent="0.35">
      <c r="A95" s="23" t="s">
        <v>570</v>
      </c>
      <c r="B95" s="23" t="s">
        <v>877</v>
      </c>
      <c r="C95" s="23" t="s">
        <v>560</v>
      </c>
      <c r="D95" s="23" t="s">
        <v>34</v>
      </c>
      <c r="E95" s="23" t="s">
        <v>893</v>
      </c>
    </row>
    <row r="96" spans="1:5" x14ac:dyDescent="0.35">
      <c r="A96" s="23" t="s">
        <v>846</v>
      </c>
      <c r="B96" s="23" t="s">
        <v>845</v>
      </c>
      <c r="C96" s="23" t="s">
        <v>198</v>
      </c>
      <c r="D96" s="23" t="s">
        <v>476</v>
      </c>
      <c r="E96" s="23" t="s">
        <v>896</v>
      </c>
    </row>
    <row r="97" spans="1:5" x14ac:dyDescent="0.35">
      <c r="A97" s="23" t="s">
        <v>128</v>
      </c>
      <c r="B97" s="23" t="s">
        <v>127</v>
      </c>
      <c r="C97" s="23" t="s">
        <v>102</v>
      </c>
      <c r="D97" s="24" t="s">
        <v>129</v>
      </c>
      <c r="E97" s="23" t="s">
        <v>129</v>
      </c>
    </row>
    <row r="98" spans="1:5" x14ac:dyDescent="0.35">
      <c r="A98" s="23" t="s">
        <v>300</v>
      </c>
      <c r="B98" s="23" t="s">
        <v>299</v>
      </c>
      <c r="C98" s="23" t="s">
        <v>79</v>
      </c>
      <c r="D98" s="23" t="s">
        <v>77</v>
      </c>
      <c r="E98" s="23" t="s">
        <v>897</v>
      </c>
    </row>
    <row r="99" spans="1:5" x14ac:dyDescent="0.35">
      <c r="A99" s="23" t="s">
        <v>223</v>
      </c>
      <c r="B99" s="23" t="s">
        <v>222</v>
      </c>
      <c r="C99" s="23" t="s">
        <v>210</v>
      </c>
      <c r="D99" s="23" t="s">
        <v>61</v>
      </c>
      <c r="E99" s="23" t="s">
        <v>61</v>
      </c>
    </row>
    <row r="100" spans="1:5" x14ac:dyDescent="0.35">
      <c r="A100" s="23" t="s">
        <v>441</v>
      </c>
      <c r="B100" s="23" t="s">
        <v>440</v>
      </c>
      <c r="C100" s="23" t="s">
        <v>437</v>
      </c>
      <c r="D100" s="23" t="s">
        <v>34</v>
      </c>
      <c r="E100" s="23" t="s">
        <v>34</v>
      </c>
    </row>
    <row r="101" spans="1:5" x14ac:dyDescent="0.35">
      <c r="A101" s="23" t="s">
        <v>524</v>
      </c>
      <c r="B101" s="23" t="s">
        <v>856</v>
      </c>
      <c r="C101" s="23" t="s">
        <v>198</v>
      </c>
      <c r="D101" s="23" t="s">
        <v>34</v>
      </c>
      <c r="E101" s="23" t="s">
        <v>899</v>
      </c>
    </row>
    <row r="102" spans="1:5" x14ac:dyDescent="0.35">
      <c r="A102" s="23" t="s">
        <v>305</v>
      </c>
      <c r="B102" s="23" t="s">
        <v>304</v>
      </c>
      <c r="C102" s="23" t="s">
        <v>79</v>
      </c>
      <c r="D102" s="23" t="s">
        <v>34</v>
      </c>
      <c r="E102" s="23" t="s">
        <v>34</v>
      </c>
    </row>
    <row r="103" spans="1:5" x14ac:dyDescent="0.35">
      <c r="A103" s="23" t="s">
        <v>528</v>
      </c>
      <c r="B103" s="23" t="s">
        <v>857</v>
      </c>
      <c r="C103" s="23" t="s">
        <v>198</v>
      </c>
      <c r="D103" s="23" t="s">
        <v>34</v>
      </c>
      <c r="E103" s="23" t="s">
        <v>34</v>
      </c>
    </row>
    <row r="104" spans="1:5" x14ac:dyDescent="0.35">
      <c r="A104" s="23" t="s">
        <v>312</v>
      </c>
      <c r="B104" s="23" t="s">
        <v>833</v>
      </c>
      <c r="C104" s="23" t="s">
        <v>79</v>
      </c>
      <c r="D104" s="23" t="s">
        <v>34</v>
      </c>
      <c r="E104" s="23" t="s">
        <v>34</v>
      </c>
    </row>
    <row r="105" spans="1:5" x14ac:dyDescent="0.35">
      <c r="A105" s="23" t="s">
        <v>201</v>
      </c>
      <c r="B105" s="23" t="s">
        <v>200</v>
      </c>
      <c r="C105" s="23" t="s">
        <v>193</v>
      </c>
      <c r="D105" s="23" t="s">
        <v>115</v>
      </c>
      <c r="E105" s="23" t="s">
        <v>898</v>
      </c>
    </row>
    <row r="106" spans="1:5" x14ac:dyDescent="0.35">
      <c r="A106" s="23" t="s">
        <v>410</v>
      </c>
      <c r="B106" s="23" t="s">
        <v>834</v>
      </c>
      <c r="C106" s="23" t="s">
        <v>390</v>
      </c>
      <c r="D106" s="23" t="s">
        <v>34</v>
      </c>
      <c r="E106" s="23" t="s">
        <v>34</v>
      </c>
    </row>
    <row r="107" spans="1:5" x14ac:dyDescent="0.35">
      <c r="A107" s="23" t="s">
        <v>416</v>
      </c>
      <c r="B107" s="23" t="s">
        <v>415</v>
      </c>
      <c r="C107" s="23" t="s">
        <v>390</v>
      </c>
      <c r="D107" s="23" t="s">
        <v>34</v>
      </c>
      <c r="E107" s="23" t="s">
        <v>34</v>
      </c>
    </row>
    <row r="108" spans="1:5" x14ac:dyDescent="0.35">
      <c r="A108" s="23" t="s">
        <v>264</v>
      </c>
      <c r="B108" s="23" t="s">
        <v>263</v>
      </c>
      <c r="C108" s="23" t="s">
        <v>234</v>
      </c>
      <c r="D108" s="23" t="s">
        <v>34</v>
      </c>
      <c r="E108" s="23" t="s">
        <v>34</v>
      </c>
    </row>
    <row r="109" spans="1:5" x14ac:dyDescent="0.35">
      <c r="A109" s="23" t="s">
        <v>316</v>
      </c>
      <c r="B109" s="23" t="s">
        <v>315</v>
      </c>
      <c r="C109" s="23" t="s">
        <v>79</v>
      </c>
      <c r="D109" s="23" t="s">
        <v>115</v>
      </c>
      <c r="E109" s="23" t="s">
        <v>898</v>
      </c>
    </row>
    <row r="110" spans="1:5" x14ac:dyDescent="0.35">
      <c r="A110" s="23" t="s">
        <v>549</v>
      </c>
      <c r="B110" s="23" t="s">
        <v>875</v>
      </c>
      <c r="C110" s="23" t="s">
        <v>188</v>
      </c>
      <c r="D110" s="23" t="s">
        <v>34</v>
      </c>
      <c r="E110" s="23" t="s">
        <v>34</v>
      </c>
    </row>
    <row r="111" spans="1:5" x14ac:dyDescent="0.35">
      <c r="A111" s="23" t="s">
        <v>176</v>
      </c>
      <c r="B111" s="23" t="s">
        <v>175</v>
      </c>
      <c r="C111" s="23" t="s">
        <v>160</v>
      </c>
      <c r="D111" s="23" t="s">
        <v>34</v>
      </c>
      <c r="E111" s="23" t="s">
        <v>34</v>
      </c>
    </row>
    <row r="112" spans="1:5" x14ac:dyDescent="0.35">
      <c r="A112" s="23" t="s">
        <v>182</v>
      </c>
      <c r="B112" s="23" t="s">
        <v>181</v>
      </c>
      <c r="C112" s="23" t="s">
        <v>160</v>
      </c>
      <c r="D112" s="23" t="s">
        <v>34</v>
      </c>
      <c r="E112" s="23" t="s">
        <v>34</v>
      </c>
    </row>
    <row r="113" spans="1:5" x14ac:dyDescent="0.35">
      <c r="A113" s="23" t="s">
        <v>322</v>
      </c>
      <c r="B113" s="23" t="s">
        <v>255</v>
      </c>
      <c r="C113" s="23" t="s">
        <v>79</v>
      </c>
      <c r="D113" s="23" t="s">
        <v>34</v>
      </c>
      <c r="E113" s="23" t="s">
        <v>34</v>
      </c>
    </row>
    <row r="114" spans="1:5" x14ac:dyDescent="0.35">
      <c r="A114" s="23" t="s">
        <v>443</v>
      </c>
      <c r="B114" s="23" t="s">
        <v>442</v>
      </c>
      <c r="C114" s="23" t="s">
        <v>437</v>
      </c>
      <c r="D114" s="23" t="s">
        <v>34</v>
      </c>
      <c r="E114" s="23" t="s">
        <v>34</v>
      </c>
    </row>
    <row r="115" spans="1:5" x14ac:dyDescent="0.35">
      <c r="A115" s="23" t="s">
        <v>467</v>
      </c>
      <c r="B115" s="23" t="s">
        <v>466</v>
      </c>
      <c r="C115" s="23" t="s">
        <v>468</v>
      </c>
      <c r="D115" s="23" t="s">
        <v>34</v>
      </c>
      <c r="E115" s="23" t="s">
        <v>34</v>
      </c>
    </row>
    <row r="116" spans="1:5" x14ac:dyDescent="0.35">
      <c r="A116" s="23" t="s">
        <v>250</v>
      </c>
      <c r="B116" s="23" t="s">
        <v>249</v>
      </c>
      <c r="C116" s="23" t="s">
        <v>242</v>
      </c>
      <c r="D116" s="23" t="s">
        <v>61</v>
      </c>
      <c r="E116" s="23" t="s">
        <v>61</v>
      </c>
    </row>
    <row r="117" spans="1:5" x14ac:dyDescent="0.35">
      <c r="A117" s="23" t="s">
        <v>471</v>
      </c>
      <c r="B117" s="23" t="s">
        <v>470</v>
      </c>
      <c r="C117" s="23" t="s">
        <v>468</v>
      </c>
      <c r="D117" s="23" t="s">
        <v>34</v>
      </c>
      <c r="E117" s="23" t="s">
        <v>899</v>
      </c>
    </row>
    <row r="118" spans="1:5" x14ac:dyDescent="0.35">
      <c r="A118" s="23" t="s">
        <v>186</v>
      </c>
      <c r="B118" s="23" t="s">
        <v>185</v>
      </c>
      <c r="C118" s="23" t="s">
        <v>160</v>
      </c>
      <c r="D118" s="23" t="s">
        <v>77</v>
      </c>
      <c r="E118" s="23" t="s">
        <v>890</v>
      </c>
    </row>
    <row r="119" spans="1:5" x14ac:dyDescent="0.35">
      <c r="A119" s="23" t="s">
        <v>554</v>
      </c>
      <c r="B119" s="23" t="s">
        <v>847</v>
      </c>
      <c r="C119" s="23" t="s">
        <v>188</v>
      </c>
      <c r="D119" s="23" t="s">
        <v>476</v>
      </c>
      <c r="E119" s="23" t="s">
        <v>896</v>
      </c>
    </row>
    <row r="120" spans="1:5" x14ac:dyDescent="0.35">
      <c r="A120" s="23" t="s">
        <v>385</v>
      </c>
      <c r="B120" s="23" t="s">
        <v>384</v>
      </c>
      <c r="C120" s="23" t="s">
        <v>382</v>
      </c>
      <c r="D120" s="23" t="s">
        <v>34</v>
      </c>
      <c r="E120" s="23" t="s">
        <v>34</v>
      </c>
    </row>
    <row r="121" spans="1:5" x14ac:dyDescent="0.35">
      <c r="A121" s="23" t="s">
        <v>327</v>
      </c>
      <c r="B121" s="23" t="s">
        <v>326</v>
      </c>
      <c r="C121" s="23" t="s">
        <v>79</v>
      </c>
      <c r="D121" s="23" t="s">
        <v>34</v>
      </c>
      <c r="E121" s="23" t="s">
        <v>34</v>
      </c>
    </row>
    <row r="122" spans="1:5" x14ac:dyDescent="0.35">
      <c r="A122" s="23" t="s">
        <v>334</v>
      </c>
      <c r="B122" s="23" t="s">
        <v>333</v>
      </c>
      <c r="C122" s="23" t="s">
        <v>79</v>
      </c>
      <c r="D122" s="23" t="s">
        <v>115</v>
      </c>
      <c r="E122" s="23" t="s">
        <v>891</v>
      </c>
    </row>
    <row r="123" spans="1:5" x14ac:dyDescent="0.35">
      <c r="A123" s="23" t="s">
        <v>339</v>
      </c>
      <c r="B123" s="23" t="s">
        <v>338</v>
      </c>
      <c r="C123" s="23" t="s">
        <v>79</v>
      </c>
      <c r="D123" s="23" t="s">
        <v>34</v>
      </c>
      <c r="E123" s="23" t="s">
        <v>34</v>
      </c>
    </row>
    <row r="124" spans="1:5" x14ac:dyDescent="0.35">
      <c r="A124" s="23" t="s">
        <v>447</v>
      </c>
      <c r="B124" s="23" t="s">
        <v>446</v>
      </c>
      <c r="C124" s="23" t="s">
        <v>437</v>
      </c>
      <c r="D124" s="23" t="s">
        <v>77</v>
      </c>
      <c r="E124" s="23" t="s">
        <v>890</v>
      </c>
    </row>
    <row r="125" spans="1:5" x14ac:dyDescent="0.35">
      <c r="A125" s="23" t="s">
        <v>227</v>
      </c>
      <c r="B125" s="23" t="s">
        <v>226</v>
      </c>
      <c r="C125" s="23" t="s">
        <v>210</v>
      </c>
      <c r="D125" s="23" t="s">
        <v>129</v>
      </c>
      <c r="E125" s="23" t="s">
        <v>129</v>
      </c>
    </row>
    <row r="126" spans="1:5" x14ac:dyDescent="0.35">
      <c r="A126" s="23" t="s">
        <v>205</v>
      </c>
      <c r="B126" s="23" t="s">
        <v>204</v>
      </c>
      <c r="C126" s="23" t="s">
        <v>193</v>
      </c>
      <c r="D126" s="23" t="s">
        <v>34</v>
      </c>
      <c r="E126" s="23" t="s">
        <v>890</v>
      </c>
    </row>
    <row r="127" spans="1:5" x14ac:dyDescent="0.35">
      <c r="A127" s="23" t="s">
        <v>344</v>
      </c>
      <c r="B127" s="23" t="s">
        <v>860</v>
      </c>
      <c r="C127" s="23" t="s">
        <v>79</v>
      </c>
      <c r="D127" s="23" t="s">
        <v>115</v>
      </c>
      <c r="E127" s="23" t="s">
        <v>898</v>
      </c>
    </row>
    <row r="128" spans="1:5" x14ac:dyDescent="0.35">
      <c r="A128" s="23" t="s">
        <v>532</v>
      </c>
      <c r="B128" s="23" t="s">
        <v>858</v>
      </c>
      <c r="C128" s="23" t="s">
        <v>198</v>
      </c>
      <c r="D128" s="23" t="s">
        <v>34</v>
      </c>
      <c r="E128" s="23" t="s">
        <v>893</v>
      </c>
    </row>
    <row r="129" spans="1:5" x14ac:dyDescent="0.35">
      <c r="A129" s="23" t="s">
        <v>462</v>
      </c>
      <c r="B129" s="23" t="s">
        <v>355</v>
      </c>
      <c r="C129" s="23" t="s">
        <v>459</v>
      </c>
      <c r="D129" s="23" t="s">
        <v>34</v>
      </c>
      <c r="E129" s="23" t="s">
        <v>34</v>
      </c>
    </row>
    <row r="130" spans="1:5" x14ac:dyDescent="0.35">
      <c r="A130" s="23" t="s">
        <v>133</v>
      </c>
      <c r="B130" s="23" t="s">
        <v>132</v>
      </c>
      <c r="C130" s="23" t="s">
        <v>102</v>
      </c>
      <c r="D130" s="23" t="s">
        <v>61</v>
      </c>
      <c r="E130" s="23" t="s">
        <v>892</v>
      </c>
    </row>
    <row r="131" spans="1:5" x14ac:dyDescent="0.35">
      <c r="A131" s="23" t="s">
        <v>377</v>
      </c>
      <c r="B131" s="23" t="s">
        <v>376</v>
      </c>
      <c r="C131" s="23" t="s">
        <v>374</v>
      </c>
      <c r="D131" s="23" t="s">
        <v>115</v>
      </c>
      <c r="E131" s="23" t="s">
        <v>895</v>
      </c>
    </row>
  </sheetData>
  <autoFilter ref="A1:E131">
    <sortState ref="A2:E131">
      <sortCondition ref="A1:A13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9"/>
  <sheetViews>
    <sheetView tabSelected="1" topLeftCell="F1" workbookViewId="0">
      <selection activeCell="K5" sqref="K5"/>
    </sheetView>
  </sheetViews>
  <sheetFormatPr baseColWidth="10" defaultRowHeight="14.5" x14ac:dyDescent="0.35"/>
  <cols>
    <col min="1" max="1" width="25.36328125" style="25" bestFit="1" customWidth="1"/>
    <col min="2" max="2" width="21.6328125" style="25" bestFit="1" customWidth="1"/>
    <col min="3" max="3" width="14.90625" style="25" customWidth="1"/>
    <col min="4" max="4" width="23.7265625" style="25" customWidth="1"/>
    <col min="5" max="5" width="21.54296875" customWidth="1"/>
    <col min="6" max="6" width="20" customWidth="1"/>
    <col min="7" max="7" width="17.6328125" customWidth="1"/>
    <col min="8" max="8" width="18" customWidth="1"/>
    <col min="9" max="10" width="17.90625" customWidth="1"/>
  </cols>
  <sheetData>
    <row r="1" spans="1:10" ht="39" customHeight="1" x14ac:dyDescent="0.35">
      <c r="A1" s="22" t="s">
        <v>1</v>
      </c>
      <c r="B1" s="22" t="s">
        <v>0</v>
      </c>
      <c r="C1" s="22" t="s">
        <v>2</v>
      </c>
      <c r="D1" s="22" t="s">
        <v>3</v>
      </c>
      <c r="E1" s="22" t="s">
        <v>900</v>
      </c>
      <c r="F1" s="22" t="s">
        <v>900</v>
      </c>
      <c r="G1" s="22" t="s">
        <v>900</v>
      </c>
      <c r="H1" s="22" t="s">
        <v>900</v>
      </c>
      <c r="I1" s="22" t="s">
        <v>900</v>
      </c>
      <c r="J1" s="22" t="s">
        <v>900</v>
      </c>
    </row>
    <row r="2" spans="1:10" x14ac:dyDescent="0.35">
      <c r="A2" s="23" t="s">
        <v>505</v>
      </c>
      <c r="B2" s="23" t="s">
        <v>839</v>
      </c>
      <c r="C2" s="23" t="s">
        <v>198</v>
      </c>
      <c r="D2" s="23" t="s">
        <v>77</v>
      </c>
      <c r="E2" s="23" t="s">
        <v>912</v>
      </c>
      <c r="F2" s="23" t="s">
        <v>933</v>
      </c>
    </row>
    <row r="3" spans="1:10" x14ac:dyDescent="0.35">
      <c r="A3" s="23" t="s">
        <v>159</v>
      </c>
      <c r="B3" s="23" t="s">
        <v>158</v>
      </c>
      <c r="C3" s="23" t="s">
        <v>160</v>
      </c>
      <c r="D3" s="23" t="s">
        <v>34</v>
      </c>
      <c r="E3" s="23" t="s">
        <v>901</v>
      </c>
      <c r="F3" s="23" t="s">
        <v>913</v>
      </c>
      <c r="G3" s="23" t="s">
        <v>939</v>
      </c>
    </row>
    <row r="4" spans="1:10" x14ac:dyDescent="0.35">
      <c r="A4" s="23" t="s">
        <v>192</v>
      </c>
      <c r="B4" s="23" t="s">
        <v>191</v>
      </c>
      <c r="C4" s="23" t="s">
        <v>193</v>
      </c>
      <c r="D4" s="23" t="s">
        <v>34</v>
      </c>
      <c r="E4" s="23" t="s">
        <v>913</v>
      </c>
      <c r="F4" s="23" t="s">
        <v>927</v>
      </c>
      <c r="G4" s="23" t="s">
        <v>933</v>
      </c>
      <c r="H4" s="23" t="s">
        <v>940</v>
      </c>
    </row>
    <row r="5" spans="1:10" x14ac:dyDescent="0.35">
      <c r="A5" s="23" t="s">
        <v>558</v>
      </c>
      <c r="B5" s="23" t="s">
        <v>869</v>
      </c>
      <c r="C5" s="23" t="s">
        <v>560</v>
      </c>
      <c r="D5" s="23" t="s">
        <v>34</v>
      </c>
      <c r="E5" s="23" t="s">
        <v>919</v>
      </c>
      <c r="F5" s="23" t="s">
        <v>920</v>
      </c>
      <c r="G5" s="23" t="s">
        <v>932</v>
      </c>
    </row>
    <row r="6" spans="1:10" x14ac:dyDescent="0.35">
      <c r="A6" s="23" t="s">
        <v>574</v>
      </c>
      <c r="B6" s="23" t="s">
        <v>878</v>
      </c>
      <c r="C6" s="23" t="s">
        <v>79</v>
      </c>
      <c r="D6" s="23" t="s">
        <v>34</v>
      </c>
      <c r="E6" s="23" t="s">
        <v>912</v>
      </c>
      <c r="F6" s="23" t="s">
        <v>916</v>
      </c>
      <c r="G6" s="23" t="s">
        <v>935</v>
      </c>
    </row>
    <row r="7" spans="1:10" x14ac:dyDescent="0.35">
      <c r="A7" s="23" t="s">
        <v>254</v>
      </c>
      <c r="B7" s="23" t="s">
        <v>253</v>
      </c>
      <c r="C7" s="23" t="s">
        <v>234</v>
      </c>
      <c r="D7" s="23" t="s">
        <v>34</v>
      </c>
      <c r="E7" s="23" t="s">
        <v>901</v>
      </c>
      <c r="F7" s="23" t="s">
        <v>906</v>
      </c>
      <c r="G7" s="23" t="s">
        <v>919</v>
      </c>
      <c r="H7" s="23" t="s">
        <v>928</v>
      </c>
      <c r="I7" s="23" t="s">
        <v>931</v>
      </c>
      <c r="J7" s="23" t="s">
        <v>932</v>
      </c>
    </row>
    <row r="8" spans="1:10" x14ac:dyDescent="0.35">
      <c r="A8" s="23" t="s">
        <v>564</v>
      </c>
      <c r="B8" s="23" t="s">
        <v>876</v>
      </c>
      <c r="C8" s="23" t="s">
        <v>560</v>
      </c>
      <c r="D8" s="23" t="s">
        <v>34</v>
      </c>
      <c r="E8" s="23" t="s">
        <v>901</v>
      </c>
      <c r="F8" s="23" t="s">
        <v>915</v>
      </c>
      <c r="G8" s="23" t="s">
        <v>923</v>
      </c>
      <c r="H8" s="23" t="s">
        <v>926</v>
      </c>
      <c r="I8" s="23" t="s">
        <v>928</v>
      </c>
      <c r="J8" s="23" t="s">
        <v>931</v>
      </c>
    </row>
    <row r="9" spans="1:10" x14ac:dyDescent="0.35">
      <c r="A9" s="23" t="s">
        <v>101</v>
      </c>
      <c r="B9" s="23" t="s">
        <v>100</v>
      </c>
      <c r="C9" s="23" t="s">
        <v>102</v>
      </c>
      <c r="D9" s="23" t="s">
        <v>61</v>
      </c>
      <c r="E9" s="23" t="s">
        <v>929</v>
      </c>
      <c r="F9" s="23" t="s">
        <v>932</v>
      </c>
    </row>
    <row r="10" spans="1:10" x14ac:dyDescent="0.35">
      <c r="A10" s="23" t="s">
        <v>109</v>
      </c>
      <c r="B10" s="23" t="s">
        <v>108</v>
      </c>
      <c r="C10" s="23" t="s">
        <v>102</v>
      </c>
      <c r="D10" s="23" t="s">
        <v>34</v>
      </c>
      <c r="E10" s="23" t="s">
        <v>912</v>
      </c>
      <c r="F10" s="23" t="s">
        <v>915</v>
      </c>
      <c r="G10" s="23" t="s">
        <v>926</v>
      </c>
      <c r="H10" s="23" t="s">
        <v>932</v>
      </c>
      <c r="I10" s="23" t="s">
        <v>935</v>
      </c>
      <c r="J10" s="23" t="s">
        <v>939</v>
      </c>
    </row>
    <row r="11" spans="1:10" x14ac:dyDescent="0.35">
      <c r="A11" s="23" t="s">
        <v>165</v>
      </c>
      <c r="B11" s="23" t="s">
        <v>164</v>
      </c>
      <c r="C11" s="23" t="s">
        <v>160</v>
      </c>
      <c r="D11" s="23" t="s">
        <v>61</v>
      </c>
      <c r="E11" s="23" t="s">
        <v>912</v>
      </c>
      <c r="F11" s="23" t="s">
        <v>926</v>
      </c>
    </row>
    <row r="12" spans="1:10" x14ac:dyDescent="0.35">
      <c r="A12" s="23" t="s">
        <v>579</v>
      </c>
      <c r="B12" s="23" t="s">
        <v>885</v>
      </c>
      <c r="C12" s="23" t="s">
        <v>79</v>
      </c>
      <c r="D12" s="23" t="s">
        <v>115</v>
      </c>
      <c r="E12" s="23" t="s">
        <v>915</v>
      </c>
      <c r="F12" s="23" t="s">
        <v>920</v>
      </c>
      <c r="G12" s="23" t="s">
        <v>932</v>
      </c>
      <c r="H12" s="23" t="s">
        <v>935</v>
      </c>
      <c r="I12" s="23" t="s">
        <v>938</v>
      </c>
    </row>
    <row r="13" spans="1:10" x14ac:dyDescent="0.35">
      <c r="A13" s="23" t="s">
        <v>88</v>
      </c>
      <c r="B13" s="23" t="s">
        <v>87</v>
      </c>
      <c r="C13" s="23" t="s">
        <v>89</v>
      </c>
      <c r="D13" s="23" t="s">
        <v>61</v>
      </c>
      <c r="E13" s="23" t="s">
        <v>915</v>
      </c>
      <c r="F13" s="23" t="s">
        <v>916</v>
      </c>
      <c r="G13" s="23" t="s">
        <v>927</v>
      </c>
      <c r="H13" s="23" t="s">
        <v>935</v>
      </c>
    </row>
    <row r="14" spans="1:10" x14ac:dyDescent="0.35">
      <c r="A14" s="23" t="s">
        <v>350</v>
      </c>
      <c r="B14" s="23" t="s">
        <v>349</v>
      </c>
      <c r="C14" s="23" t="s">
        <v>351</v>
      </c>
      <c r="D14" s="23" t="s">
        <v>34</v>
      </c>
      <c r="E14" s="23" t="s">
        <v>923</v>
      </c>
      <c r="F14" s="23" t="s">
        <v>930</v>
      </c>
      <c r="G14" s="23" t="s">
        <v>931</v>
      </c>
      <c r="H14" s="23" t="s">
        <v>932</v>
      </c>
      <c r="I14" s="23" t="s">
        <v>934</v>
      </c>
    </row>
    <row r="15" spans="1:10" x14ac:dyDescent="0.35">
      <c r="A15" s="23" t="s">
        <v>419</v>
      </c>
      <c r="B15" s="23" t="s">
        <v>418</v>
      </c>
      <c r="C15" s="23" t="s">
        <v>103</v>
      </c>
      <c r="D15" s="23" t="s">
        <v>34</v>
      </c>
      <c r="E15" s="23" t="s">
        <v>926</v>
      </c>
      <c r="F15" s="23" t="s">
        <v>940</v>
      </c>
    </row>
    <row r="16" spans="1:10" x14ac:dyDescent="0.35">
      <c r="A16" s="23" t="s">
        <v>511</v>
      </c>
      <c r="B16" s="23" t="s">
        <v>855</v>
      </c>
      <c r="C16" s="23" t="s">
        <v>198</v>
      </c>
      <c r="D16" s="23" t="s">
        <v>34</v>
      </c>
      <c r="E16" s="23" t="s">
        <v>912</v>
      </c>
      <c r="F16" s="23" t="s">
        <v>936</v>
      </c>
    </row>
    <row r="17" spans="1:10" x14ac:dyDescent="0.35">
      <c r="A17" s="23" t="s">
        <v>539</v>
      </c>
      <c r="B17" s="23" t="s">
        <v>874</v>
      </c>
      <c r="C17" s="23" t="s">
        <v>188</v>
      </c>
      <c r="D17" s="23" t="s">
        <v>34</v>
      </c>
      <c r="E17" s="23" t="s">
        <v>912</v>
      </c>
      <c r="F17" s="23" t="s">
        <v>927</v>
      </c>
      <c r="G17" s="23" t="s">
        <v>930</v>
      </c>
      <c r="H17" s="23" t="s">
        <v>936</v>
      </c>
    </row>
    <row r="18" spans="1:10" x14ac:dyDescent="0.35">
      <c r="A18" s="23" t="s">
        <v>241</v>
      </c>
      <c r="B18" s="23" t="s">
        <v>240</v>
      </c>
      <c r="C18" s="23" t="s">
        <v>242</v>
      </c>
      <c r="D18" s="23" t="s">
        <v>34</v>
      </c>
      <c r="E18" s="23" t="s">
        <v>926</v>
      </c>
      <c r="F18" s="23" t="s">
        <v>930</v>
      </c>
      <c r="G18" s="23" t="s">
        <v>932</v>
      </c>
    </row>
    <row r="19" spans="1:10" x14ac:dyDescent="0.35">
      <c r="A19" s="26" t="s">
        <v>245</v>
      </c>
      <c r="B19" s="26" t="s">
        <v>244</v>
      </c>
      <c r="C19" s="26" t="s">
        <v>242</v>
      </c>
      <c r="D19" s="26" t="s">
        <v>34</v>
      </c>
      <c r="E19" s="23" t="s">
        <v>905</v>
      </c>
    </row>
    <row r="20" spans="1:10" x14ac:dyDescent="0.35">
      <c r="A20" s="26" t="s">
        <v>921</v>
      </c>
      <c r="B20" s="26" t="s">
        <v>922</v>
      </c>
      <c r="C20" s="26" t="s">
        <v>242</v>
      </c>
      <c r="D20" s="26" t="s">
        <v>34</v>
      </c>
      <c r="E20" s="23" t="s">
        <v>920</v>
      </c>
      <c r="F20" s="23" t="s">
        <v>927</v>
      </c>
      <c r="G20" s="23" t="s">
        <v>932</v>
      </c>
      <c r="H20" s="23" t="s">
        <v>933</v>
      </c>
    </row>
    <row r="21" spans="1:10" x14ac:dyDescent="0.35">
      <c r="A21" s="23" t="s">
        <v>586</v>
      </c>
      <c r="B21" s="23" t="s">
        <v>886</v>
      </c>
      <c r="C21" s="23" t="s">
        <v>79</v>
      </c>
      <c r="D21" s="23" t="s">
        <v>115</v>
      </c>
      <c r="E21" s="23" t="s">
        <v>920</v>
      </c>
      <c r="F21" s="23" t="s">
        <v>940</v>
      </c>
    </row>
    <row r="22" spans="1:10" x14ac:dyDescent="0.35">
      <c r="A22" s="23" t="s">
        <v>197</v>
      </c>
      <c r="B22" s="23" t="s">
        <v>196</v>
      </c>
      <c r="C22" s="23" t="s">
        <v>193</v>
      </c>
      <c r="D22" s="23" t="s">
        <v>34</v>
      </c>
      <c r="E22" s="23" t="s">
        <v>936</v>
      </c>
    </row>
    <row r="23" spans="1:10" x14ac:dyDescent="0.35">
      <c r="A23" s="26" t="s">
        <v>267</v>
      </c>
      <c r="B23" s="26" t="s">
        <v>266</v>
      </c>
      <c r="C23" s="26" t="s">
        <v>268</v>
      </c>
      <c r="D23" s="26" t="s">
        <v>61</v>
      </c>
      <c r="E23" s="23" t="s">
        <v>901</v>
      </c>
    </row>
    <row r="24" spans="1:10" x14ac:dyDescent="0.35">
      <c r="A24" s="26" t="s">
        <v>924</v>
      </c>
      <c r="B24" s="26" t="s">
        <v>925</v>
      </c>
      <c r="C24" s="26" t="s">
        <v>268</v>
      </c>
      <c r="D24" s="26" t="s">
        <v>61</v>
      </c>
      <c r="E24" s="23" t="s">
        <v>901</v>
      </c>
      <c r="F24" s="23" t="s">
        <v>923</v>
      </c>
    </row>
    <row r="25" spans="1:10" x14ac:dyDescent="0.35">
      <c r="A25" s="23" t="s">
        <v>760</v>
      </c>
      <c r="B25" s="23" t="s">
        <v>449</v>
      </c>
      <c r="C25" s="23" t="s">
        <v>378</v>
      </c>
      <c r="D25" s="23" t="s">
        <v>61</v>
      </c>
      <c r="E25" s="23" t="s">
        <v>932</v>
      </c>
      <c r="F25" s="23" t="s">
        <v>939</v>
      </c>
      <c r="G25" s="23" t="s">
        <v>940</v>
      </c>
    </row>
    <row r="26" spans="1:10" x14ac:dyDescent="0.35">
      <c r="A26" s="23" t="s">
        <v>32</v>
      </c>
      <c r="B26" s="23" t="s">
        <v>31</v>
      </c>
      <c r="C26" s="23" t="s">
        <v>33</v>
      </c>
      <c r="D26" s="23" t="s">
        <v>34</v>
      </c>
      <c r="E26" s="23" t="s">
        <v>915</v>
      </c>
      <c r="F26" s="23" t="s">
        <v>937</v>
      </c>
    </row>
    <row r="27" spans="1:10" x14ac:dyDescent="0.35">
      <c r="A27" s="23" t="s">
        <v>389</v>
      </c>
      <c r="B27" s="23" t="s">
        <v>388</v>
      </c>
      <c r="C27" s="23" t="s">
        <v>390</v>
      </c>
      <c r="D27" s="23" t="s">
        <v>61</v>
      </c>
      <c r="E27" s="23" t="s">
        <v>927</v>
      </c>
      <c r="F27" s="23" t="s">
        <v>936</v>
      </c>
    </row>
    <row r="28" spans="1:10" x14ac:dyDescent="0.35">
      <c r="A28" s="23" t="s">
        <v>590</v>
      </c>
      <c r="B28" s="23" t="s">
        <v>879</v>
      </c>
      <c r="C28" s="23" t="s">
        <v>79</v>
      </c>
      <c r="D28" s="23" t="s">
        <v>34</v>
      </c>
      <c r="E28" s="23" t="s">
        <v>931</v>
      </c>
      <c r="F28" s="23" t="s">
        <v>932</v>
      </c>
      <c r="G28" s="23" t="s">
        <v>935</v>
      </c>
    </row>
    <row r="29" spans="1:10" x14ac:dyDescent="0.35">
      <c r="A29" s="23" t="s">
        <v>597</v>
      </c>
      <c r="B29" s="23" t="s">
        <v>868</v>
      </c>
      <c r="C29" s="23" t="s">
        <v>79</v>
      </c>
      <c r="D29" s="23" t="s">
        <v>34</v>
      </c>
      <c r="E29" s="23" t="s">
        <v>923</v>
      </c>
      <c r="F29" s="23" t="s">
        <v>936</v>
      </c>
    </row>
    <row r="30" spans="1:10" x14ac:dyDescent="0.35">
      <c r="A30" s="23" t="s">
        <v>114</v>
      </c>
      <c r="B30" s="23" t="s">
        <v>113</v>
      </c>
      <c r="C30" s="23" t="s">
        <v>102</v>
      </c>
      <c r="D30" s="23" t="s">
        <v>115</v>
      </c>
      <c r="E30" s="23" t="s">
        <v>906</v>
      </c>
      <c r="F30" s="23" t="s">
        <v>927</v>
      </c>
      <c r="G30" s="23" t="s">
        <v>931</v>
      </c>
      <c r="H30" s="23" t="s">
        <v>933</v>
      </c>
    </row>
    <row r="31" spans="1:10" x14ac:dyDescent="0.35">
      <c r="A31" s="23" t="s">
        <v>601</v>
      </c>
      <c r="B31" s="23" t="s">
        <v>887</v>
      </c>
      <c r="C31" s="23" t="s">
        <v>79</v>
      </c>
      <c r="D31" s="23" t="s">
        <v>115</v>
      </c>
      <c r="E31" s="23" t="s">
        <v>912</v>
      </c>
    </row>
    <row r="32" spans="1:10" x14ac:dyDescent="0.35">
      <c r="A32" s="23" t="s">
        <v>209</v>
      </c>
      <c r="B32" s="23" t="s">
        <v>208</v>
      </c>
      <c r="C32" s="23" t="s">
        <v>210</v>
      </c>
      <c r="D32" s="23" t="s">
        <v>34</v>
      </c>
      <c r="E32" s="23" t="s">
        <v>901</v>
      </c>
      <c r="F32" s="23" t="s">
        <v>912</v>
      </c>
      <c r="G32" s="23" t="s">
        <v>923</v>
      </c>
      <c r="H32" s="23" t="s">
        <v>926</v>
      </c>
      <c r="I32" s="23" t="s">
        <v>930</v>
      </c>
      <c r="J32" s="23" t="s">
        <v>934</v>
      </c>
    </row>
    <row r="33" spans="1:10" x14ac:dyDescent="0.35">
      <c r="A33" s="23" t="s">
        <v>423</v>
      </c>
      <c r="B33" s="23" t="s">
        <v>422</v>
      </c>
      <c r="C33" s="23" t="s">
        <v>103</v>
      </c>
      <c r="D33" s="23" t="s">
        <v>61</v>
      </c>
      <c r="E33" s="23" t="s">
        <v>901</v>
      </c>
      <c r="F33" s="23" t="s">
        <v>923</v>
      </c>
      <c r="G33" s="23" t="s">
        <v>928</v>
      </c>
    </row>
    <row r="34" spans="1:10" x14ac:dyDescent="0.35">
      <c r="A34" s="23" t="s">
        <v>606</v>
      </c>
      <c r="B34" s="23" t="s">
        <v>607</v>
      </c>
      <c r="C34" s="23" t="s">
        <v>79</v>
      </c>
      <c r="D34" s="23" t="s">
        <v>61</v>
      </c>
      <c r="E34" s="23" t="s">
        <v>926</v>
      </c>
      <c r="F34" s="23" t="s">
        <v>935</v>
      </c>
    </row>
    <row r="35" spans="1:10" x14ac:dyDescent="0.35">
      <c r="A35" s="23" t="s">
        <v>122</v>
      </c>
      <c r="B35" s="23" t="s">
        <v>121</v>
      </c>
      <c r="C35" s="23" t="s">
        <v>102</v>
      </c>
      <c r="D35" s="23" t="s">
        <v>115</v>
      </c>
      <c r="E35" s="23" t="s">
        <v>901</v>
      </c>
      <c r="F35" s="23" t="s">
        <v>916</v>
      </c>
      <c r="G35" s="23" t="s">
        <v>919</v>
      </c>
      <c r="H35" s="23" t="s">
        <v>926</v>
      </c>
      <c r="I35" s="23" t="s">
        <v>930</v>
      </c>
      <c r="J35" s="23" t="s">
        <v>932</v>
      </c>
    </row>
    <row r="36" spans="1:10" x14ac:dyDescent="0.35">
      <c r="A36" s="23" t="s">
        <v>609</v>
      </c>
      <c r="B36" s="23" t="s">
        <v>888</v>
      </c>
      <c r="C36" s="23" t="s">
        <v>79</v>
      </c>
      <c r="D36" s="23" t="s">
        <v>115</v>
      </c>
      <c r="E36" s="23" t="s">
        <v>931</v>
      </c>
    </row>
    <row r="37" spans="1:10" x14ac:dyDescent="0.35">
      <c r="A37" s="23" t="s">
        <v>356</v>
      </c>
      <c r="B37" s="23" t="s">
        <v>355</v>
      </c>
      <c r="C37" s="23" t="s">
        <v>351</v>
      </c>
      <c r="D37" s="23" t="s">
        <v>34</v>
      </c>
      <c r="E37" s="23" t="s">
        <v>920</v>
      </c>
      <c r="F37" s="23" t="s">
        <v>926</v>
      </c>
      <c r="G37" s="23" t="s">
        <v>934</v>
      </c>
      <c r="H37" s="23" t="s">
        <v>935</v>
      </c>
      <c r="I37" s="23" t="s">
        <v>938</v>
      </c>
    </row>
    <row r="38" spans="1:10" x14ac:dyDescent="0.35">
      <c r="A38" s="23" t="s">
        <v>836</v>
      </c>
      <c r="B38" s="23" t="s">
        <v>835</v>
      </c>
      <c r="C38" s="23" t="s">
        <v>79</v>
      </c>
      <c r="D38" s="23" t="s">
        <v>129</v>
      </c>
      <c r="E38" s="23" t="s">
        <v>923</v>
      </c>
      <c r="F38" s="23" t="s">
        <v>939</v>
      </c>
    </row>
    <row r="39" spans="1:10" x14ac:dyDescent="0.35">
      <c r="A39" s="23" t="s">
        <v>618</v>
      </c>
      <c r="B39" s="23" t="s">
        <v>848</v>
      </c>
      <c r="C39" s="23" t="s">
        <v>79</v>
      </c>
      <c r="D39" s="23" t="s">
        <v>476</v>
      </c>
      <c r="E39" s="23" t="s">
        <v>916</v>
      </c>
      <c r="F39" s="23" t="s">
        <v>920</v>
      </c>
      <c r="G39" s="23" t="s">
        <v>926</v>
      </c>
      <c r="H39" s="23" t="s">
        <v>928</v>
      </c>
      <c r="I39" s="23" t="s">
        <v>936</v>
      </c>
    </row>
    <row r="40" spans="1:10" x14ac:dyDescent="0.35">
      <c r="A40" s="23" t="s">
        <v>143</v>
      </c>
      <c r="B40" s="23" t="s">
        <v>142</v>
      </c>
      <c r="C40" s="23" t="s">
        <v>144</v>
      </c>
      <c r="D40" s="23" t="s">
        <v>34</v>
      </c>
      <c r="E40" s="23" t="s">
        <v>901</v>
      </c>
      <c r="F40" s="23" t="s">
        <v>902</v>
      </c>
      <c r="G40" s="23" t="s">
        <v>913</v>
      </c>
      <c r="H40" s="23" t="s">
        <v>916</v>
      </c>
      <c r="I40" s="23" t="s">
        <v>923</v>
      </c>
      <c r="J40" s="23" t="s">
        <v>940</v>
      </c>
    </row>
    <row r="41" spans="1:10" x14ac:dyDescent="0.35">
      <c r="A41" s="23" t="s">
        <v>51</v>
      </c>
      <c r="B41" s="23" t="s">
        <v>50</v>
      </c>
      <c r="C41" s="23" t="s">
        <v>52</v>
      </c>
      <c r="D41" s="23" t="s">
        <v>34</v>
      </c>
      <c r="E41" s="23" t="s">
        <v>906</v>
      </c>
      <c r="F41" s="23" t="s">
        <v>919</v>
      </c>
      <c r="G41" s="23" t="s">
        <v>923</v>
      </c>
      <c r="H41" s="23" t="s">
        <v>927</v>
      </c>
      <c r="I41" s="23" t="s">
        <v>933</v>
      </c>
      <c r="J41" s="23" t="s">
        <v>938</v>
      </c>
    </row>
    <row r="42" spans="1:10" x14ac:dyDescent="0.35">
      <c r="A42" s="26" t="s">
        <v>621</v>
      </c>
      <c r="B42" s="26" t="s">
        <v>842</v>
      </c>
      <c r="C42" s="26" t="s">
        <v>79</v>
      </c>
      <c r="D42" s="26" t="s">
        <v>77</v>
      </c>
      <c r="E42" s="23" t="s">
        <v>916</v>
      </c>
    </row>
    <row r="43" spans="1:10" x14ac:dyDescent="0.35">
      <c r="A43" s="26" t="s">
        <v>917</v>
      </c>
      <c r="B43" s="26" t="s">
        <v>918</v>
      </c>
      <c r="C43" s="26" t="s">
        <v>79</v>
      </c>
      <c r="D43" s="26" t="s">
        <v>77</v>
      </c>
      <c r="E43" s="23" t="s">
        <v>916</v>
      </c>
      <c r="F43" s="23" t="s">
        <v>935</v>
      </c>
    </row>
    <row r="44" spans="1:10" x14ac:dyDescent="0.35">
      <c r="A44" s="23" t="s">
        <v>360</v>
      </c>
      <c r="B44" s="23" t="s">
        <v>359</v>
      </c>
      <c r="C44" s="23" t="s">
        <v>351</v>
      </c>
      <c r="D44" s="23" t="s">
        <v>34</v>
      </c>
      <c r="E44" s="23"/>
    </row>
    <row r="45" spans="1:10" x14ac:dyDescent="0.35">
      <c r="A45" s="23" t="s">
        <v>483</v>
      </c>
      <c r="B45" s="23" t="s">
        <v>853</v>
      </c>
      <c r="C45" s="23" t="s">
        <v>268</v>
      </c>
      <c r="D45" s="23" t="s">
        <v>34</v>
      </c>
      <c r="E45" s="23" t="s">
        <v>931</v>
      </c>
    </row>
    <row r="46" spans="1:10" x14ac:dyDescent="0.35">
      <c r="A46" s="23" t="s">
        <v>256</v>
      </c>
      <c r="B46" s="23" t="s">
        <v>255</v>
      </c>
      <c r="C46" s="23" t="s">
        <v>234</v>
      </c>
      <c r="D46" s="23" t="s">
        <v>34</v>
      </c>
      <c r="E46" s="23" t="s">
        <v>915</v>
      </c>
      <c r="F46" s="23" t="s">
        <v>939</v>
      </c>
    </row>
    <row r="47" spans="1:10" x14ac:dyDescent="0.35">
      <c r="A47" s="23" t="s">
        <v>396</v>
      </c>
      <c r="B47" s="23" t="s">
        <v>395</v>
      </c>
      <c r="C47" s="23" t="s">
        <v>390</v>
      </c>
      <c r="D47" s="23" t="s">
        <v>77</v>
      </c>
      <c r="E47" s="23" t="s">
        <v>928</v>
      </c>
      <c r="F47" s="23" t="s">
        <v>930</v>
      </c>
      <c r="G47" s="23" t="s">
        <v>932</v>
      </c>
      <c r="H47" s="23" t="s">
        <v>940</v>
      </c>
    </row>
    <row r="48" spans="1:10" x14ac:dyDescent="0.35">
      <c r="A48" s="23" t="s">
        <v>368</v>
      </c>
      <c r="B48" s="23" t="s">
        <v>367</v>
      </c>
      <c r="C48" s="23" t="s">
        <v>369</v>
      </c>
      <c r="D48" s="23" t="s">
        <v>34</v>
      </c>
      <c r="E48" s="23" t="s">
        <v>915</v>
      </c>
      <c r="F48" s="23" t="s">
        <v>932</v>
      </c>
    </row>
    <row r="49" spans="1:9" x14ac:dyDescent="0.35">
      <c r="A49" s="23" t="s">
        <v>542</v>
      </c>
      <c r="B49" s="23" t="s">
        <v>884</v>
      </c>
      <c r="C49" s="23" t="s">
        <v>188</v>
      </c>
      <c r="D49" s="23" t="s">
        <v>115</v>
      </c>
      <c r="E49" s="23" t="s">
        <v>901</v>
      </c>
      <c r="F49" s="23" t="s">
        <v>932</v>
      </c>
      <c r="G49" s="23" t="s">
        <v>939</v>
      </c>
      <c r="H49" s="23" t="s">
        <v>940</v>
      </c>
    </row>
    <row r="50" spans="1:9" x14ac:dyDescent="0.35">
      <c r="A50" s="23" t="s">
        <v>60</v>
      </c>
      <c r="B50" s="23" t="s">
        <v>59</v>
      </c>
      <c r="C50" s="23" t="s">
        <v>52</v>
      </c>
      <c r="D50" s="23" t="s">
        <v>61</v>
      </c>
      <c r="E50" s="23" t="s">
        <v>931</v>
      </c>
      <c r="F50" s="23" t="s">
        <v>933</v>
      </c>
      <c r="G50" s="23" t="s">
        <v>934</v>
      </c>
    </row>
    <row r="51" spans="1:9" x14ac:dyDescent="0.35">
      <c r="A51" s="26" t="s">
        <v>627</v>
      </c>
      <c r="B51" s="26" t="s">
        <v>880</v>
      </c>
      <c r="C51" s="26" t="s">
        <v>79</v>
      </c>
      <c r="D51" s="26" t="s">
        <v>34</v>
      </c>
      <c r="E51" s="23" t="s">
        <v>905</v>
      </c>
    </row>
    <row r="52" spans="1:9" x14ac:dyDescent="0.35">
      <c r="A52" s="26" t="s">
        <v>903</v>
      </c>
      <c r="B52" s="26" t="s">
        <v>904</v>
      </c>
      <c r="C52" s="26" t="s">
        <v>79</v>
      </c>
      <c r="D52" s="26" t="s">
        <v>34</v>
      </c>
      <c r="E52" s="23" t="s">
        <v>902</v>
      </c>
      <c r="F52" s="23" t="s">
        <v>906</v>
      </c>
      <c r="G52" s="23" t="s">
        <v>920</v>
      </c>
      <c r="H52" s="23" t="s">
        <v>933</v>
      </c>
    </row>
    <row r="53" spans="1:9" x14ac:dyDescent="0.35">
      <c r="A53" s="23" t="s">
        <v>631</v>
      </c>
      <c r="B53" s="23" t="s">
        <v>881</v>
      </c>
      <c r="C53" s="23" t="s">
        <v>79</v>
      </c>
      <c r="D53" s="23" t="s">
        <v>34</v>
      </c>
      <c r="E53" s="23" t="s">
        <v>912</v>
      </c>
      <c r="F53" s="23" t="s">
        <v>935</v>
      </c>
    </row>
    <row r="54" spans="1:9" x14ac:dyDescent="0.35">
      <c r="A54" s="23" t="s">
        <v>381</v>
      </c>
      <c r="B54" s="23" t="s">
        <v>380</v>
      </c>
      <c r="C54" s="23" t="s">
        <v>382</v>
      </c>
      <c r="D54" s="23" t="s">
        <v>34</v>
      </c>
      <c r="E54" s="23" t="s">
        <v>901</v>
      </c>
      <c r="F54" s="23" t="s">
        <v>915</v>
      </c>
    </row>
    <row r="55" spans="1:9" x14ac:dyDescent="0.35">
      <c r="A55" s="23" t="s">
        <v>837</v>
      </c>
      <c r="B55" s="23" t="s">
        <v>635</v>
      </c>
      <c r="C55" s="23" t="s">
        <v>79</v>
      </c>
      <c r="D55" s="23" t="s">
        <v>129</v>
      </c>
      <c r="E55" s="23" t="s">
        <v>920</v>
      </c>
      <c r="F55" s="23" t="s">
        <v>935</v>
      </c>
    </row>
    <row r="56" spans="1:9" x14ac:dyDescent="0.35">
      <c r="A56" s="23" t="s">
        <v>399</v>
      </c>
      <c r="B56" s="23" t="s">
        <v>398</v>
      </c>
      <c r="C56" s="23" t="s">
        <v>390</v>
      </c>
      <c r="D56" s="23" t="s">
        <v>34</v>
      </c>
      <c r="E56" s="23"/>
    </row>
    <row r="57" spans="1:9" x14ac:dyDescent="0.35">
      <c r="A57" s="23" t="s">
        <v>637</v>
      </c>
      <c r="B57" s="23" t="s">
        <v>849</v>
      </c>
      <c r="C57" s="23" t="s">
        <v>79</v>
      </c>
      <c r="D57" s="23" t="s">
        <v>61</v>
      </c>
      <c r="E57" s="23" t="s">
        <v>912</v>
      </c>
      <c r="F57" s="23" t="s">
        <v>920</v>
      </c>
    </row>
    <row r="58" spans="1:9" x14ac:dyDescent="0.35">
      <c r="A58" s="23" t="s">
        <v>640</v>
      </c>
      <c r="B58" s="23" t="s">
        <v>882</v>
      </c>
      <c r="C58" s="23" t="s">
        <v>79</v>
      </c>
      <c r="D58" s="23" t="s">
        <v>34</v>
      </c>
      <c r="E58" s="23" t="s">
        <v>915</v>
      </c>
      <c r="F58" s="23" t="s">
        <v>923</v>
      </c>
      <c r="G58" s="23" t="s">
        <v>930</v>
      </c>
      <c r="H58" s="23" t="s">
        <v>931</v>
      </c>
    </row>
    <row r="59" spans="1:9" x14ac:dyDescent="0.35">
      <c r="A59" s="23" t="s">
        <v>489</v>
      </c>
      <c r="B59" s="23" t="s">
        <v>883</v>
      </c>
      <c r="C59" s="23" t="s">
        <v>268</v>
      </c>
      <c r="D59" s="23" t="s">
        <v>115</v>
      </c>
      <c r="E59" s="23" t="s">
        <v>906</v>
      </c>
      <c r="F59" s="23" t="s">
        <v>926</v>
      </c>
      <c r="G59" s="23" t="s">
        <v>936</v>
      </c>
      <c r="H59" s="23" t="s">
        <v>938</v>
      </c>
      <c r="I59" s="23" t="s">
        <v>939</v>
      </c>
    </row>
    <row r="60" spans="1:9" x14ac:dyDescent="0.35">
      <c r="A60" s="23" t="s">
        <v>645</v>
      </c>
      <c r="B60" s="23" t="s">
        <v>870</v>
      </c>
      <c r="C60" s="23" t="s">
        <v>79</v>
      </c>
      <c r="D60" s="23" t="s">
        <v>115</v>
      </c>
      <c r="E60" s="23"/>
    </row>
    <row r="61" spans="1:9" x14ac:dyDescent="0.35">
      <c r="A61" s="23" t="s">
        <v>45</v>
      </c>
      <c r="B61" s="23" t="s">
        <v>44</v>
      </c>
      <c r="C61" s="23" t="s">
        <v>33</v>
      </c>
      <c r="D61" s="23" t="s">
        <v>34</v>
      </c>
      <c r="E61" s="23"/>
    </row>
    <row r="62" spans="1:9" x14ac:dyDescent="0.35">
      <c r="A62" s="23" t="s">
        <v>649</v>
      </c>
      <c r="B62" s="23" t="s">
        <v>850</v>
      </c>
      <c r="C62" s="23" t="s">
        <v>79</v>
      </c>
      <c r="D62" s="23" t="s">
        <v>61</v>
      </c>
      <c r="E62" s="23" t="s">
        <v>930</v>
      </c>
      <c r="F62" s="23" t="s">
        <v>931</v>
      </c>
      <c r="G62" s="23" t="s">
        <v>938</v>
      </c>
    </row>
    <row r="63" spans="1:9" x14ac:dyDescent="0.35">
      <c r="A63" s="23" t="s">
        <v>232</v>
      </c>
      <c r="B63" s="23" t="s">
        <v>231</v>
      </c>
      <c r="C63" s="23" t="s">
        <v>151</v>
      </c>
      <c r="D63" s="23" t="s">
        <v>61</v>
      </c>
      <c r="E63" s="23" t="s">
        <v>930</v>
      </c>
      <c r="F63" s="23" t="s">
        <v>937</v>
      </c>
    </row>
    <row r="64" spans="1:9" x14ac:dyDescent="0.35">
      <c r="A64" s="23" t="s">
        <v>495</v>
      </c>
      <c r="B64" s="23" t="s">
        <v>873</v>
      </c>
      <c r="C64" s="23" t="s">
        <v>268</v>
      </c>
      <c r="D64" s="23" t="s">
        <v>34</v>
      </c>
      <c r="E64" s="23"/>
    </row>
    <row r="65" spans="1:11" x14ac:dyDescent="0.35">
      <c r="A65" s="23" t="s">
        <v>653</v>
      </c>
      <c r="B65" s="23" t="s">
        <v>654</v>
      </c>
      <c r="C65" s="23" t="s">
        <v>79</v>
      </c>
      <c r="D65" s="23" t="s">
        <v>476</v>
      </c>
      <c r="E65" s="23" t="s">
        <v>915</v>
      </c>
      <c r="F65" s="23" t="s">
        <v>939</v>
      </c>
    </row>
    <row r="66" spans="1:11" x14ac:dyDescent="0.35">
      <c r="A66" s="23" t="s">
        <v>838</v>
      </c>
      <c r="B66" s="23" t="s">
        <v>657</v>
      </c>
      <c r="C66" s="23" t="s">
        <v>79</v>
      </c>
      <c r="D66" s="23" t="s">
        <v>129</v>
      </c>
      <c r="E66" s="23" t="s">
        <v>912</v>
      </c>
      <c r="F66" s="23" t="s">
        <v>915</v>
      </c>
      <c r="G66" s="23" t="s">
        <v>927</v>
      </c>
      <c r="H66" s="23" t="s">
        <v>930</v>
      </c>
      <c r="I66" s="23" t="s">
        <v>938</v>
      </c>
    </row>
    <row r="67" spans="1:11" x14ac:dyDescent="0.35">
      <c r="A67" s="23" t="s">
        <v>659</v>
      </c>
      <c r="B67" s="23" t="s">
        <v>866</v>
      </c>
      <c r="C67" s="23" t="s">
        <v>79</v>
      </c>
      <c r="D67" s="23" t="s">
        <v>34</v>
      </c>
      <c r="E67" s="23" t="s">
        <v>915</v>
      </c>
      <c r="F67" s="23" t="s">
        <v>916</v>
      </c>
      <c r="G67" s="23" t="s">
        <v>919</v>
      </c>
      <c r="H67" s="23" t="s">
        <v>934</v>
      </c>
    </row>
    <row r="68" spans="1:11" x14ac:dyDescent="0.35">
      <c r="A68" s="23" t="s">
        <v>402</v>
      </c>
      <c r="B68" s="23" t="s">
        <v>401</v>
      </c>
      <c r="C68" s="23" t="s">
        <v>390</v>
      </c>
      <c r="D68" s="23" t="s">
        <v>34</v>
      </c>
      <c r="E68" s="23" t="s">
        <v>901</v>
      </c>
      <c r="F68" s="23" t="s">
        <v>919</v>
      </c>
      <c r="G68" s="23" t="s">
        <v>920</v>
      </c>
      <c r="H68" s="23" t="s">
        <v>923</v>
      </c>
      <c r="I68" s="23" t="s">
        <v>932</v>
      </c>
      <c r="J68" s="23" t="s">
        <v>934</v>
      </c>
      <c r="K68" s="23" t="s">
        <v>940</v>
      </c>
    </row>
    <row r="69" spans="1:11" x14ac:dyDescent="0.35">
      <c r="A69" s="23" t="s">
        <v>662</v>
      </c>
      <c r="B69" s="23" t="s">
        <v>889</v>
      </c>
      <c r="C69" s="23" t="s">
        <v>79</v>
      </c>
      <c r="D69" s="23" t="s">
        <v>115</v>
      </c>
      <c r="E69" s="23"/>
    </row>
    <row r="70" spans="1:11" x14ac:dyDescent="0.35">
      <c r="A70" s="23" t="s">
        <v>406</v>
      </c>
      <c r="B70" s="23" t="s">
        <v>405</v>
      </c>
      <c r="C70" s="23" t="s">
        <v>390</v>
      </c>
      <c r="D70" s="23" t="s">
        <v>34</v>
      </c>
      <c r="E70" s="23" t="s">
        <v>901</v>
      </c>
      <c r="F70" s="23" t="s">
        <v>936</v>
      </c>
      <c r="G70" s="23" t="s">
        <v>938</v>
      </c>
    </row>
    <row r="71" spans="1:11" x14ac:dyDescent="0.35">
      <c r="A71" s="23" t="s">
        <v>429</v>
      </c>
      <c r="B71" s="23" t="s">
        <v>428</v>
      </c>
      <c r="C71" s="23" t="s">
        <v>103</v>
      </c>
      <c r="D71" s="23" t="s">
        <v>34</v>
      </c>
      <c r="E71" s="23" t="s">
        <v>902</v>
      </c>
      <c r="F71" s="23" t="s">
        <v>934</v>
      </c>
      <c r="G71" s="23" t="s">
        <v>939</v>
      </c>
    </row>
    <row r="72" spans="1:11" x14ac:dyDescent="0.35">
      <c r="A72" s="23" t="s">
        <v>373</v>
      </c>
      <c r="B72" s="23" t="s">
        <v>372</v>
      </c>
      <c r="C72" s="23" t="s">
        <v>374</v>
      </c>
      <c r="D72" s="23" t="s">
        <v>34</v>
      </c>
      <c r="E72" s="23" t="s">
        <v>912</v>
      </c>
      <c r="F72" s="23" t="s">
        <v>926</v>
      </c>
      <c r="G72" s="23" t="s">
        <v>938</v>
      </c>
    </row>
    <row r="73" spans="1:11" x14ac:dyDescent="0.35">
      <c r="A73" s="23" t="s">
        <v>454</v>
      </c>
      <c r="B73" s="23" t="s">
        <v>453</v>
      </c>
      <c r="C73" s="23" t="s">
        <v>378</v>
      </c>
      <c r="D73" s="23" t="s">
        <v>34</v>
      </c>
      <c r="E73" s="23" t="s">
        <v>906</v>
      </c>
      <c r="F73" s="23" t="s">
        <v>920</v>
      </c>
      <c r="G73" s="23" t="s">
        <v>927</v>
      </c>
      <c r="H73" s="23" t="s">
        <v>932</v>
      </c>
      <c r="I73" s="23" t="s">
        <v>939</v>
      </c>
    </row>
    <row r="74" spans="1:11" x14ac:dyDescent="0.35">
      <c r="A74" s="23" t="s">
        <v>365</v>
      </c>
      <c r="B74" s="23" t="s">
        <v>364</v>
      </c>
      <c r="C74" s="23" t="s">
        <v>351</v>
      </c>
      <c r="D74" s="23" t="s">
        <v>115</v>
      </c>
      <c r="E74" s="23" t="s">
        <v>912</v>
      </c>
      <c r="F74" s="23" t="s">
        <v>923</v>
      </c>
      <c r="G74" s="23" t="s">
        <v>926</v>
      </c>
      <c r="H74" s="23" t="s">
        <v>934</v>
      </c>
    </row>
    <row r="75" spans="1:11" x14ac:dyDescent="0.35">
      <c r="A75" s="23" t="s">
        <v>568</v>
      </c>
      <c r="B75" s="23" t="s">
        <v>569</v>
      </c>
      <c r="C75" s="23" t="s">
        <v>560</v>
      </c>
      <c r="D75" s="23" t="s">
        <v>34</v>
      </c>
      <c r="E75" s="23" t="s">
        <v>916</v>
      </c>
      <c r="F75" s="23" t="s">
        <v>927</v>
      </c>
    </row>
    <row r="76" spans="1:11" x14ac:dyDescent="0.35">
      <c r="A76" s="23" t="s">
        <v>70</v>
      </c>
      <c r="B76" s="23" t="s">
        <v>69</v>
      </c>
      <c r="C76" s="23" t="s">
        <v>52</v>
      </c>
      <c r="D76" s="23" t="s">
        <v>34</v>
      </c>
      <c r="E76" s="23" t="s">
        <v>901</v>
      </c>
      <c r="F76" s="23" t="s">
        <v>906</v>
      </c>
      <c r="G76" s="23" t="s">
        <v>913</v>
      </c>
      <c r="H76" s="23" t="s">
        <v>926</v>
      </c>
      <c r="I76" s="23" t="s">
        <v>932</v>
      </c>
      <c r="J76" s="23" t="s">
        <v>934</v>
      </c>
    </row>
    <row r="77" spans="1:11" x14ac:dyDescent="0.35">
      <c r="A77" s="23" t="s">
        <v>664</v>
      </c>
      <c r="B77" s="23" t="s">
        <v>867</v>
      </c>
      <c r="C77" s="23" t="s">
        <v>79</v>
      </c>
      <c r="D77" s="23" t="s">
        <v>34</v>
      </c>
      <c r="E77" s="23" t="s">
        <v>916</v>
      </c>
      <c r="F77" s="23" t="s">
        <v>927</v>
      </c>
      <c r="G77" s="23" t="s">
        <v>929</v>
      </c>
    </row>
    <row r="78" spans="1:11" x14ac:dyDescent="0.35">
      <c r="A78" s="23" t="s">
        <v>841</v>
      </c>
      <c r="B78" s="23" t="s">
        <v>840</v>
      </c>
      <c r="C78" s="23" t="s">
        <v>198</v>
      </c>
      <c r="D78" s="23" t="s">
        <v>77</v>
      </c>
      <c r="E78" s="23" t="s">
        <v>919</v>
      </c>
    </row>
    <row r="79" spans="1:11" x14ac:dyDescent="0.35">
      <c r="A79" s="23" t="s">
        <v>238</v>
      </c>
      <c r="B79" s="23" t="s">
        <v>237</v>
      </c>
      <c r="C79" s="23" t="s">
        <v>151</v>
      </c>
      <c r="D79" s="23" t="s">
        <v>34</v>
      </c>
      <c r="E79" s="23" t="s">
        <v>939</v>
      </c>
      <c r="F79" s="23" t="s">
        <v>940</v>
      </c>
    </row>
    <row r="80" spans="1:11" x14ac:dyDescent="0.35">
      <c r="A80" s="23" t="s">
        <v>150</v>
      </c>
      <c r="B80" s="23" t="s">
        <v>149</v>
      </c>
      <c r="C80" s="23" t="s">
        <v>144</v>
      </c>
      <c r="D80" s="23" t="s">
        <v>61</v>
      </c>
      <c r="E80" s="23" t="s">
        <v>935</v>
      </c>
    </row>
    <row r="81" spans="1:9" x14ac:dyDescent="0.35">
      <c r="A81" s="23" t="s">
        <v>844</v>
      </c>
      <c r="B81" s="23" t="s">
        <v>843</v>
      </c>
      <c r="C81" s="23" t="s">
        <v>79</v>
      </c>
      <c r="D81" s="23" t="s">
        <v>476</v>
      </c>
      <c r="E81" s="23" t="s">
        <v>927</v>
      </c>
      <c r="F81" s="23" t="s">
        <v>930</v>
      </c>
      <c r="G81" s="23" t="s">
        <v>935</v>
      </c>
      <c r="H81" s="23" t="s">
        <v>938</v>
      </c>
    </row>
    <row r="82" spans="1:9" x14ac:dyDescent="0.35">
      <c r="A82" s="23" t="s">
        <v>76</v>
      </c>
      <c r="B82" s="23" t="s">
        <v>75</v>
      </c>
      <c r="C82" s="23" t="s">
        <v>52</v>
      </c>
      <c r="D82" s="23" t="s">
        <v>77</v>
      </c>
      <c r="E82" s="23" t="s">
        <v>901</v>
      </c>
      <c r="F82" s="23" t="s">
        <v>936</v>
      </c>
      <c r="G82" s="23" t="s">
        <v>939</v>
      </c>
    </row>
    <row r="83" spans="1:9" x14ac:dyDescent="0.35">
      <c r="A83" s="23" t="s">
        <v>274</v>
      </c>
      <c r="B83" s="23" t="s">
        <v>273</v>
      </c>
      <c r="C83" s="23" t="s">
        <v>79</v>
      </c>
      <c r="D83" s="23" t="s">
        <v>34</v>
      </c>
      <c r="E83" s="23" t="s">
        <v>916</v>
      </c>
      <c r="F83" s="23" t="s">
        <v>928</v>
      </c>
      <c r="G83" s="23" t="s">
        <v>935</v>
      </c>
    </row>
    <row r="84" spans="1:9" x14ac:dyDescent="0.35">
      <c r="A84" s="23" t="s">
        <v>213</v>
      </c>
      <c r="B84" s="23" t="s">
        <v>212</v>
      </c>
      <c r="C84" s="23" t="s">
        <v>210</v>
      </c>
      <c r="D84" s="23" t="s">
        <v>61</v>
      </c>
      <c r="E84" s="23" t="s">
        <v>913</v>
      </c>
      <c r="F84" s="23" t="s">
        <v>923</v>
      </c>
      <c r="G84" s="23" t="s">
        <v>940</v>
      </c>
    </row>
    <row r="85" spans="1:9" x14ac:dyDescent="0.35">
      <c r="A85" s="23" t="s">
        <v>283</v>
      </c>
      <c r="B85" s="23" t="s">
        <v>282</v>
      </c>
      <c r="C85" s="23" t="s">
        <v>79</v>
      </c>
      <c r="D85" s="23" t="s">
        <v>115</v>
      </c>
      <c r="E85" s="23" t="s">
        <v>915</v>
      </c>
      <c r="F85" s="23" t="s">
        <v>933</v>
      </c>
      <c r="G85" s="23" t="s">
        <v>934</v>
      </c>
    </row>
    <row r="86" spans="1:9" x14ac:dyDescent="0.35">
      <c r="A86" s="23" t="s">
        <v>261</v>
      </c>
      <c r="B86" s="23" t="s">
        <v>260</v>
      </c>
      <c r="C86" s="23" t="s">
        <v>234</v>
      </c>
      <c r="D86" s="23" t="s">
        <v>115</v>
      </c>
      <c r="E86" s="23" t="s">
        <v>912</v>
      </c>
      <c r="F86" s="23" t="s">
        <v>923</v>
      </c>
      <c r="G86" s="23" t="s">
        <v>928</v>
      </c>
      <c r="H86" s="23" t="s">
        <v>930</v>
      </c>
    </row>
    <row r="87" spans="1:9" x14ac:dyDescent="0.35">
      <c r="A87" s="23" t="s">
        <v>432</v>
      </c>
      <c r="B87" s="23" t="s">
        <v>431</v>
      </c>
      <c r="C87" s="23" t="s">
        <v>103</v>
      </c>
      <c r="D87" s="23" t="s">
        <v>61</v>
      </c>
      <c r="E87" s="23" t="s">
        <v>930</v>
      </c>
      <c r="F87" s="23" t="s">
        <v>932</v>
      </c>
      <c r="G87" s="23" t="s">
        <v>936</v>
      </c>
    </row>
    <row r="88" spans="1:9" x14ac:dyDescent="0.35">
      <c r="A88" s="23" t="s">
        <v>545</v>
      </c>
      <c r="B88" s="23" t="s">
        <v>546</v>
      </c>
      <c r="C88" s="23" t="s">
        <v>188</v>
      </c>
      <c r="D88" s="23" t="s">
        <v>34</v>
      </c>
      <c r="E88" s="23" t="s">
        <v>902</v>
      </c>
      <c r="F88" s="23" t="s">
        <v>933</v>
      </c>
    </row>
    <row r="89" spans="1:9" x14ac:dyDescent="0.35">
      <c r="A89" s="23" t="s">
        <v>98</v>
      </c>
      <c r="B89" s="23" t="s">
        <v>97</v>
      </c>
      <c r="C89" s="23" t="s">
        <v>89</v>
      </c>
      <c r="D89" s="23" t="s">
        <v>34</v>
      </c>
      <c r="E89" s="23" t="s">
        <v>901</v>
      </c>
      <c r="F89" s="23" t="s">
        <v>906</v>
      </c>
      <c r="G89" s="23" t="s">
        <v>913</v>
      </c>
      <c r="H89" s="23" t="s">
        <v>919</v>
      </c>
      <c r="I89" s="23" t="s">
        <v>936</v>
      </c>
    </row>
    <row r="90" spans="1:9" x14ac:dyDescent="0.35">
      <c r="A90" s="23" t="s">
        <v>499</v>
      </c>
      <c r="B90" s="23" t="s">
        <v>854</v>
      </c>
      <c r="C90" s="23" t="s">
        <v>268</v>
      </c>
      <c r="D90" s="23" t="s">
        <v>34</v>
      </c>
      <c r="E90" s="23" t="s">
        <v>901</v>
      </c>
      <c r="F90" s="23" t="s">
        <v>919</v>
      </c>
    </row>
    <row r="91" spans="1:9" x14ac:dyDescent="0.35">
      <c r="A91" s="23" t="s">
        <v>154</v>
      </c>
      <c r="B91" s="23" t="s">
        <v>153</v>
      </c>
      <c r="C91" s="23" t="s">
        <v>144</v>
      </c>
      <c r="D91" s="23" t="s">
        <v>61</v>
      </c>
      <c r="E91" s="23" t="s">
        <v>928</v>
      </c>
      <c r="F91" s="23" t="s">
        <v>931</v>
      </c>
    </row>
    <row r="92" spans="1:9" x14ac:dyDescent="0.35">
      <c r="A92" s="23" t="s">
        <v>292</v>
      </c>
      <c r="B92" s="23" t="s">
        <v>291</v>
      </c>
      <c r="C92" s="23" t="s">
        <v>79</v>
      </c>
      <c r="D92" s="23" t="s">
        <v>34</v>
      </c>
      <c r="E92" s="23" t="s">
        <v>913</v>
      </c>
    </row>
    <row r="93" spans="1:9" x14ac:dyDescent="0.35">
      <c r="A93" s="23" t="s">
        <v>83</v>
      </c>
      <c r="B93" s="23" t="s">
        <v>82</v>
      </c>
      <c r="C93" s="23" t="s">
        <v>52</v>
      </c>
      <c r="D93" s="23" t="s">
        <v>34</v>
      </c>
      <c r="E93" s="23"/>
    </row>
    <row r="94" spans="1:9" x14ac:dyDescent="0.35">
      <c r="A94" s="23" t="s">
        <v>434</v>
      </c>
      <c r="B94" s="23" t="s">
        <v>260</v>
      </c>
      <c r="C94" s="23" t="s">
        <v>103</v>
      </c>
      <c r="D94" s="23" t="s">
        <v>61</v>
      </c>
      <c r="E94" s="23" t="s">
        <v>912</v>
      </c>
      <c r="F94" s="23" t="s">
        <v>932</v>
      </c>
    </row>
    <row r="95" spans="1:9" x14ac:dyDescent="0.35">
      <c r="A95" s="23" t="s">
        <v>171</v>
      </c>
      <c r="B95" s="23" t="s">
        <v>170</v>
      </c>
      <c r="C95" s="23" t="s">
        <v>160</v>
      </c>
      <c r="D95" s="23" t="s">
        <v>34</v>
      </c>
      <c r="E95" s="23" t="s">
        <v>919</v>
      </c>
      <c r="F95" s="23" t="s">
        <v>920</v>
      </c>
      <c r="G95" s="23" t="s">
        <v>940</v>
      </c>
    </row>
    <row r="96" spans="1:9" x14ac:dyDescent="0.35">
      <c r="A96" s="26" t="s">
        <v>907</v>
      </c>
      <c r="B96" s="26" t="s">
        <v>457</v>
      </c>
      <c r="C96" s="26" t="s">
        <v>459</v>
      </c>
      <c r="D96" s="26" t="s">
        <v>34</v>
      </c>
      <c r="E96" s="23" t="s">
        <v>905</v>
      </c>
    </row>
    <row r="97" spans="1:10" x14ac:dyDescent="0.35">
      <c r="A97" s="26" t="s">
        <v>908</v>
      </c>
      <c r="B97" s="26" t="s">
        <v>909</v>
      </c>
      <c r="C97" s="26" t="s">
        <v>459</v>
      </c>
      <c r="D97" s="26" t="s">
        <v>34</v>
      </c>
      <c r="E97" s="23" t="s">
        <v>906</v>
      </c>
      <c r="F97" s="23" t="s">
        <v>913</v>
      </c>
      <c r="G97" s="23" t="s">
        <v>919</v>
      </c>
      <c r="H97" s="23" t="s">
        <v>928</v>
      </c>
      <c r="I97" s="23" t="s">
        <v>931</v>
      </c>
      <c r="J97" s="23" t="s">
        <v>940</v>
      </c>
    </row>
    <row r="98" spans="1:10" x14ac:dyDescent="0.35">
      <c r="A98" s="23" t="s">
        <v>436</v>
      </c>
      <c r="B98" s="23" t="s">
        <v>435</v>
      </c>
      <c r="C98" s="23" t="s">
        <v>437</v>
      </c>
      <c r="D98" s="23" t="s">
        <v>34</v>
      </c>
      <c r="E98" s="23"/>
    </row>
    <row r="99" spans="1:10" x14ac:dyDescent="0.35">
      <c r="A99" s="26" t="s">
        <v>218</v>
      </c>
      <c r="B99" s="26" t="s">
        <v>217</v>
      </c>
      <c r="C99" s="26" t="s">
        <v>210</v>
      </c>
      <c r="D99" s="26" t="s">
        <v>77</v>
      </c>
      <c r="E99" s="23" t="s">
        <v>905</v>
      </c>
    </row>
    <row r="100" spans="1:10" x14ac:dyDescent="0.35">
      <c r="A100" s="26" t="s">
        <v>910</v>
      </c>
      <c r="B100" s="26" t="s">
        <v>911</v>
      </c>
      <c r="C100" s="26" t="s">
        <v>210</v>
      </c>
      <c r="D100" s="26" t="s">
        <v>77</v>
      </c>
      <c r="E100" s="23" t="s">
        <v>906</v>
      </c>
      <c r="F100" s="23" t="s">
        <v>927</v>
      </c>
      <c r="G100" s="23" t="s">
        <v>931</v>
      </c>
    </row>
    <row r="101" spans="1:10" x14ac:dyDescent="0.35">
      <c r="A101" s="23" t="s">
        <v>570</v>
      </c>
      <c r="B101" s="23" t="s">
        <v>877</v>
      </c>
      <c r="C101" s="23" t="s">
        <v>560</v>
      </c>
      <c r="D101" s="23" t="s">
        <v>34</v>
      </c>
      <c r="E101" s="23" t="s">
        <v>923</v>
      </c>
      <c r="F101" s="23" t="s">
        <v>928</v>
      </c>
    </row>
    <row r="102" spans="1:10" x14ac:dyDescent="0.35">
      <c r="A102" s="23" t="s">
        <v>846</v>
      </c>
      <c r="B102" s="23" t="s">
        <v>845</v>
      </c>
      <c r="C102" s="23" t="s">
        <v>198</v>
      </c>
      <c r="D102" s="23" t="s">
        <v>476</v>
      </c>
      <c r="E102" s="23" t="s">
        <v>901</v>
      </c>
      <c r="F102" s="23" t="s">
        <v>932</v>
      </c>
      <c r="G102" s="23" t="s">
        <v>933</v>
      </c>
      <c r="H102" s="23" t="s">
        <v>940</v>
      </c>
    </row>
    <row r="103" spans="1:10" x14ac:dyDescent="0.35">
      <c r="A103" s="23" t="s">
        <v>128</v>
      </c>
      <c r="B103" s="23" t="s">
        <v>127</v>
      </c>
      <c r="C103" s="23" t="s">
        <v>102</v>
      </c>
      <c r="D103" s="24" t="s">
        <v>129</v>
      </c>
      <c r="E103" s="23" t="s">
        <v>919</v>
      </c>
      <c r="F103" s="23" t="s">
        <v>926</v>
      </c>
      <c r="G103" s="23" t="s">
        <v>940</v>
      </c>
    </row>
    <row r="104" spans="1:10" x14ac:dyDescent="0.35">
      <c r="A104" s="23" t="s">
        <v>300</v>
      </c>
      <c r="B104" s="23" t="s">
        <v>299</v>
      </c>
      <c r="C104" s="23" t="s">
        <v>79</v>
      </c>
      <c r="D104" s="23" t="s">
        <v>77</v>
      </c>
      <c r="E104" s="23" t="s">
        <v>930</v>
      </c>
    </row>
    <row r="105" spans="1:10" x14ac:dyDescent="0.35">
      <c r="A105" s="23" t="s">
        <v>223</v>
      </c>
      <c r="B105" s="23" t="s">
        <v>222</v>
      </c>
      <c r="C105" s="23" t="s">
        <v>210</v>
      </c>
      <c r="D105" s="23" t="s">
        <v>61</v>
      </c>
      <c r="E105" s="23" t="s">
        <v>919</v>
      </c>
      <c r="F105" s="23" t="s">
        <v>934</v>
      </c>
    </row>
    <row r="106" spans="1:10" x14ac:dyDescent="0.35">
      <c r="A106" s="23" t="s">
        <v>441</v>
      </c>
      <c r="B106" s="23" t="s">
        <v>440</v>
      </c>
      <c r="C106" s="23" t="s">
        <v>437</v>
      </c>
      <c r="D106" s="23" t="s">
        <v>34</v>
      </c>
      <c r="E106" s="23" t="s">
        <v>927</v>
      </c>
      <c r="F106" s="23" t="s">
        <v>928</v>
      </c>
      <c r="G106" s="23" t="s">
        <v>936</v>
      </c>
    </row>
    <row r="107" spans="1:10" x14ac:dyDescent="0.35">
      <c r="A107" s="23" t="s">
        <v>524</v>
      </c>
      <c r="B107" s="23" t="s">
        <v>856</v>
      </c>
      <c r="C107" s="23" t="s">
        <v>198</v>
      </c>
      <c r="D107" s="23" t="s">
        <v>34</v>
      </c>
      <c r="E107" s="23"/>
    </row>
    <row r="108" spans="1:10" x14ac:dyDescent="0.35">
      <c r="A108" s="23" t="s">
        <v>305</v>
      </c>
      <c r="B108" s="23" t="s">
        <v>304</v>
      </c>
      <c r="C108" s="23" t="s">
        <v>79</v>
      </c>
      <c r="D108" s="23" t="s">
        <v>34</v>
      </c>
      <c r="E108" s="23" t="s">
        <v>923</v>
      </c>
      <c r="F108" s="23" t="s">
        <v>936</v>
      </c>
      <c r="G108" s="23" t="s">
        <v>938</v>
      </c>
    </row>
    <row r="109" spans="1:10" x14ac:dyDescent="0.35">
      <c r="A109" s="23" t="s">
        <v>528</v>
      </c>
      <c r="B109" s="23" t="s">
        <v>857</v>
      </c>
      <c r="C109" s="23" t="s">
        <v>198</v>
      </c>
      <c r="D109" s="23" t="s">
        <v>34</v>
      </c>
      <c r="E109" s="23" t="s">
        <v>916</v>
      </c>
      <c r="F109" s="23" t="s">
        <v>929</v>
      </c>
      <c r="G109" s="23" t="s">
        <v>930</v>
      </c>
    </row>
    <row r="110" spans="1:10" x14ac:dyDescent="0.35">
      <c r="A110" s="23" t="s">
        <v>312</v>
      </c>
      <c r="B110" s="23" t="s">
        <v>833</v>
      </c>
      <c r="C110" s="23" t="s">
        <v>79</v>
      </c>
      <c r="D110" s="23" t="s">
        <v>34</v>
      </c>
      <c r="E110" s="23" t="s">
        <v>916</v>
      </c>
      <c r="F110" s="23" t="s">
        <v>935</v>
      </c>
    </row>
    <row r="111" spans="1:10" x14ac:dyDescent="0.35">
      <c r="A111" s="23" t="s">
        <v>201</v>
      </c>
      <c r="B111" s="23" t="s">
        <v>200</v>
      </c>
      <c r="C111" s="23" t="s">
        <v>193</v>
      </c>
      <c r="D111" s="23" t="s">
        <v>115</v>
      </c>
      <c r="E111" s="23" t="s">
        <v>927</v>
      </c>
    </row>
    <row r="112" spans="1:10" x14ac:dyDescent="0.35">
      <c r="A112" s="23" t="s">
        <v>410</v>
      </c>
      <c r="B112" s="23" t="s">
        <v>834</v>
      </c>
      <c r="C112" s="23" t="s">
        <v>390</v>
      </c>
      <c r="D112" s="23" t="s">
        <v>34</v>
      </c>
      <c r="E112" s="23" t="s">
        <v>926</v>
      </c>
      <c r="F112" s="23" t="s">
        <v>929</v>
      </c>
      <c r="G112" s="23" t="s">
        <v>933</v>
      </c>
    </row>
    <row r="113" spans="1:10" x14ac:dyDescent="0.35">
      <c r="A113" s="23" t="s">
        <v>416</v>
      </c>
      <c r="B113" s="23" t="s">
        <v>415</v>
      </c>
      <c r="C113" s="23" t="s">
        <v>390</v>
      </c>
      <c r="D113" s="23" t="s">
        <v>34</v>
      </c>
      <c r="E113" s="23" t="s">
        <v>913</v>
      </c>
      <c r="F113" s="23" t="s">
        <v>920</v>
      </c>
      <c r="G113" s="23" t="s">
        <v>939</v>
      </c>
    </row>
    <row r="114" spans="1:10" x14ac:dyDescent="0.35">
      <c r="A114" s="23" t="s">
        <v>264</v>
      </c>
      <c r="B114" s="23" t="s">
        <v>263</v>
      </c>
      <c r="C114" s="23" t="s">
        <v>234</v>
      </c>
      <c r="D114" s="23" t="s">
        <v>34</v>
      </c>
      <c r="E114" s="23" t="s">
        <v>902</v>
      </c>
      <c r="F114" s="23" t="s">
        <v>915</v>
      </c>
      <c r="G114" s="23" t="s">
        <v>916</v>
      </c>
      <c r="H114" s="23" t="s">
        <v>919</v>
      </c>
      <c r="I114" s="23" t="s">
        <v>933</v>
      </c>
      <c r="J114" s="23" t="s">
        <v>935</v>
      </c>
    </row>
    <row r="115" spans="1:10" x14ac:dyDescent="0.35">
      <c r="A115" s="23" t="s">
        <v>316</v>
      </c>
      <c r="B115" s="23" t="s">
        <v>315</v>
      </c>
      <c r="C115" s="23" t="s">
        <v>79</v>
      </c>
      <c r="D115" s="23" t="s">
        <v>115</v>
      </c>
      <c r="E115" s="23" t="s">
        <v>929</v>
      </c>
    </row>
    <row r="116" spans="1:10" x14ac:dyDescent="0.35">
      <c r="A116" s="23" t="s">
        <v>549</v>
      </c>
      <c r="B116" s="23" t="s">
        <v>875</v>
      </c>
      <c r="C116" s="23" t="s">
        <v>188</v>
      </c>
      <c r="D116" s="23" t="s">
        <v>34</v>
      </c>
      <c r="E116" s="23" t="s">
        <v>912</v>
      </c>
      <c r="F116" s="23" t="s">
        <v>930</v>
      </c>
      <c r="G116" s="23" t="s">
        <v>931</v>
      </c>
    </row>
    <row r="117" spans="1:10" x14ac:dyDescent="0.35">
      <c r="A117" s="23" t="s">
        <v>176</v>
      </c>
      <c r="B117" s="23" t="s">
        <v>175</v>
      </c>
      <c r="C117" s="23" t="s">
        <v>160</v>
      </c>
      <c r="D117" s="23" t="s">
        <v>34</v>
      </c>
      <c r="E117" s="23" t="s">
        <v>936</v>
      </c>
      <c r="F117" s="23" t="s">
        <v>937</v>
      </c>
    </row>
    <row r="118" spans="1:10" x14ac:dyDescent="0.35">
      <c r="A118" s="23" t="s">
        <v>182</v>
      </c>
      <c r="B118" s="23" t="s">
        <v>181</v>
      </c>
      <c r="C118" s="23" t="s">
        <v>160</v>
      </c>
      <c r="D118" s="23" t="s">
        <v>34</v>
      </c>
      <c r="E118" s="23" t="s">
        <v>902</v>
      </c>
      <c r="F118" s="23" t="s">
        <v>913</v>
      </c>
      <c r="G118" s="23" t="s">
        <v>938</v>
      </c>
    </row>
    <row r="119" spans="1:10" x14ac:dyDescent="0.35">
      <c r="A119" s="23" t="s">
        <v>322</v>
      </c>
      <c r="B119" s="23" t="s">
        <v>255</v>
      </c>
      <c r="C119" s="23" t="s">
        <v>79</v>
      </c>
      <c r="D119" s="23" t="s">
        <v>34</v>
      </c>
      <c r="E119" s="23" t="s">
        <v>912</v>
      </c>
      <c r="F119" s="23" t="s">
        <v>920</v>
      </c>
    </row>
    <row r="120" spans="1:10" x14ac:dyDescent="0.35">
      <c r="A120" s="23" t="s">
        <v>443</v>
      </c>
      <c r="B120" s="23" t="s">
        <v>442</v>
      </c>
      <c r="C120" s="23" t="s">
        <v>437</v>
      </c>
      <c r="D120" s="23" t="s">
        <v>34</v>
      </c>
      <c r="E120" s="23" t="s">
        <v>919</v>
      </c>
      <c r="F120" s="23" t="s">
        <v>932</v>
      </c>
      <c r="G120" s="23" t="s">
        <v>938</v>
      </c>
    </row>
    <row r="121" spans="1:10" x14ac:dyDescent="0.35">
      <c r="A121" s="23" t="s">
        <v>467</v>
      </c>
      <c r="B121" s="23" t="s">
        <v>466</v>
      </c>
      <c r="C121" s="23" t="s">
        <v>468</v>
      </c>
      <c r="D121" s="23" t="s">
        <v>34</v>
      </c>
      <c r="E121" s="23" t="s">
        <v>916</v>
      </c>
      <c r="F121" s="23" t="s">
        <v>929</v>
      </c>
      <c r="G121" s="23" t="s">
        <v>932</v>
      </c>
      <c r="H121" s="23" t="s">
        <v>935</v>
      </c>
    </row>
    <row r="122" spans="1:10" x14ac:dyDescent="0.35">
      <c r="A122" s="23" t="s">
        <v>250</v>
      </c>
      <c r="B122" s="23" t="s">
        <v>249</v>
      </c>
      <c r="C122" s="23" t="s">
        <v>242</v>
      </c>
      <c r="D122" s="23" t="s">
        <v>61</v>
      </c>
      <c r="E122" s="23" t="s">
        <v>920</v>
      </c>
      <c r="F122" s="23" t="s">
        <v>932</v>
      </c>
      <c r="G122" s="23" t="s">
        <v>939</v>
      </c>
      <c r="H122" s="23" t="s">
        <v>940</v>
      </c>
    </row>
    <row r="123" spans="1:10" x14ac:dyDescent="0.35">
      <c r="A123" s="23" t="s">
        <v>471</v>
      </c>
      <c r="B123" s="23" t="s">
        <v>470</v>
      </c>
      <c r="C123" s="23" t="s">
        <v>468</v>
      </c>
      <c r="D123" s="23" t="s">
        <v>34</v>
      </c>
      <c r="E123" s="23"/>
    </row>
    <row r="124" spans="1:10" x14ac:dyDescent="0.35">
      <c r="A124" s="23" t="s">
        <v>186</v>
      </c>
      <c r="B124" s="23" t="s">
        <v>185</v>
      </c>
      <c r="C124" s="23" t="s">
        <v>160</v>
      </c>
      <c r="D124" s="23" t="s">
        <v>77</v>
      </c>
      <c r="E124" s="23" t="s">
        <v>923</v>
      </c>
      <c r="F124" s="23" t="s">
        <v>936</v>
      </c>
    </row>
    <row r="125" spans="1:10" x14ac:dyDescent="0.35">
      <c r="A125" s="23" t="s">
        <v>554</v>
      </c>
      <c r="B125" s="23" t="s">
        <v>847</v>
      </c>
      <c r="C125" s="23" t="s">
        <v>188</v>
      </c>
      <c r="D125" s="23" t="s">
        <v>476</v>
      </c>
      <c r="E125" s="23" t="s">
        <v>912</v>
      </c>
      <c r="F125" s="23" t="s">
        <v>923</v>
      </c>
    </row>
    <row r="126" spans="1:10" x14ac:dyDescent="0.35">
      <c r="A126" s="23" t="s">
        <v>385</v>
      </c>
      <c r="B126" s="23" t="s">
        <v>384</v>
      </c>
      <c r="C126" s="23" t="s">
        <v>382</v>
      </c>
      <c r="D126" s="23" t="s">
        <v>34</v>
      </c>
      <c r="E126" s="23" t="s">
        <v>919</v>
      </c>
      <c r="F126" s="23" t="s">
        <v>926</v>
      </c>
      <c r="G126" s="23" t="s">
        <v>933</v>
      </c>
      <c r="H126" s="23" t="s">
        <v>939</v>
      </c>
      <c r="I126" s="23" t="s">
        <v>940</v>
      </c>
    </row>
    <row r="127" spans="1:10" x14ac:dyDescent="0.35">
      <c r="A127" s="23" t="s">
        <v>327</v>
      </c>
      <c r="B127" s="23" t="s">
        <v>326</v>
      </c>
      <c r="C127" s="23" t="s">
        <v>79</v>
      </c>
      <c r="D127" s="23" t="s">
        <v>34</v>
      </c>
      <c r="E127" s="23" t="s">
        <v>923</v>
      </c>
      <c r="F127" s="23" t="s">
        <v>933</v>
      </c>
    </row>
    <row r="128" spans="1:10" x14ac:dyDescent="0.35">
      <c r="A128" s="23" t="s">
        <v>334</v>
      </c>
      <c r="B128" s="23" t="s">
        <v>333</v>
      </c>
      <c r="C128" s="23" t="s">
        <v>79</v>
      </c>
      <c r="D128" s="23" t="s">
        <v>115</v>
      </c>
      <c r="E128" s="23" t="s">
        <v>927</v>
      </c>
    </row>
    <row r="129" spans="1:10" x14ac:dyDescent="0.35">
      <c r="A129" s="23" t="s">
        <v>339</v>
      </c>
      <c r="B129" s="23" t="s">
        <v>338</v>
      </c>
      <c r="C129" s="23" t="s">
        <v>79</v>
      </c>
      <c r="D129" s="23" t="s">
        <v>34</v>
      </c>
      <c r="E129" s="23" t="s">
        <v>927</v>
      </c>
      <c r="F129" s="23" t="s">
        <v>931</v>
      </c>
    </row>
    <row r="130" spans="1:10" x14ac:dyDescent="0.35">
      <c r="A130" s="23" t="s">
        <v>447</v>
      </c>
      <c r="B130" s="23" t="s">
        <v>446</v>
      </c>
      <c r="C130" s="23" t="s">
        <v>437</v>
      </c>
      <c r="D130" s="23" t="s">
        <v>77</v>
      </c>
      <c r="E130" s="23" t="s">
        <v>920</v>
      </c>
      <c r="F130" s="23" t="s">
        <v>929</v>
      </c>
      <c r="G130" s="23" t="s">
        <v>932</v>
      </c>
    </row>
    <row r="131" spans="1:10" x14ac:dyDescent="0.35">
      <c r="A131" s="23" t="s">
        <v>227</v>
      </c>
      <c r="B131" s="23" t="s">
        <v>226</v>
      </c>
      <c r="C131" s="23" t="s">
        <v>210</v>
      </c>
      <c r="D131" s="23" t="s">
        <v>129</v>
      </c>
      <c r="E131" s="23" t="s">
        <v>901</v>
      </c>
      <c r="F131" s="23" t="s">
        <v>906</v>
      </c>
      <c r="G131" s="23" t="s">
        <v>913</v>
      </c>
      <c r="H131" s="23" t="s">
        <v>932</v>
      </c>
      <c r="I131" s="23" t="s">
        <v>936</v>
      </c>
    </row>
    <row r="132" spans="1:10" x14ac:dyDescent="0.35">
      <c r="A132" s="23" t="s">
        <v>205</v>
      </c>
      <c r="B132" s="23" t="s">
        <v>204</v>
      </c>
      <c r="C132" s="23" t="s">
        <v>193</v>
      </c>
      <c r="D132" s="23" t="s">
        <v>34</v>
      </c>
      <c r="E132" s="23" t="s">
        <v>902</v>
      </c>
      <c r="F132" s="23" t="s">
        <v>912</v>
      </c>
      <c r="G132" s="23" t="s">
        <v>916</v>
      </c>
      <c r="H132" s="23" t="s">
        <v>930</v>
      </c>
    </row>
    <row r="133" spans="1:10" x14ac:dyDescent="0.35">
      <c r="A133" s="23" t="s">
        <v>344</v>
      </c>
      <c r="B133" s="23" t="s">
        <v>860</v>
      </c>
      <c r="C133" s="23" t="s">
        <v>79</v>
      </c>
      <c r="D133" s="23" t="s">
        <v>115</v>
      </c>
      <c r="E133" s="23"/>
    </row>
    <row r="134" spans="1:10" x14ac:dyDescent="0.35">
      <c r="A134" s="23" t="s">
        <v>532</v>
      </c>
      <c r="B134" s="23" t="s">
        <v>858</v>
      </c>
      <c r="C134" s="23" t="s">
        <v>198</v>
      </c>
      <c r="D134" s="23" t="s">
        <v>34</v>
      </c>
      <c r="E134" s="23" t="s">
        <v>906</v>
      </c>
      <c r="F134" s="23" t="s">
        <v>916</v>
      </c>
    </row>
    <row r="135" spans="1:10" x14ac:dyDescent="0.35">
      <c r="A135" s="23" t="s">
        <v>462</v>
      </c>
      <c r="B135" s="23" t="s">
        <v>355</v>
      </c>
      <c r="C135" s="23" t="s">
        <v>459</v>
      </c>
      <c r="D135" s="23" t="s">
        <v>34</v>
      </c>
      <c r="E135" s="23" t="s">
        <v>902</v>
      </c>
      <c r="F135" s="23" t="s">
        <v>926</v>
      </c>
      <c r="G135" s="23" t="s">
        <v>927</v>
      </c>
      <c r="H135" s="23" t="s">
        <v>928</v>
      </c>
      <c r="I135" s="23" t="s">
        <v>935</v>
      </c>
      <c r="J135" s="23" t="s">
        <v>938</v>
      </c>
    </row>
    <row r="136" spans="1:10" x14ac:dyDescent="0.35">
      <c r="A136" s="23" t="s">
        <v>133</v>
      </c>
      <c r="B136" s="23" t="s">
        <v>132</v>
      </c>
      <c r="C136" s="23" t="s">
        <v>102</v>
      </c>
      <c r="D136" s="23" t="s">
        <v>61</v>
      </c>
      <c r="E136" s="23" t="s">
        <v>901</v>
      </c>
      <c r="F136" s="23" t="s">
        <v>926</v>
      </c>
      <c r="G136" s="23" t="s">
        <v>927</v>
      </c>
      <c r="H136" s="23" t="s">
        <v>934</v>
      </c>
    </row>
    <row r="137" spans="1:10" x14ac:dyDescent="0.35">
      <c r="A137" s="23" t="s">
        <v>377</v>
      </c>
      <c r="B137" s="23" t="s">
        <v>376</v>
      </c>
      <c r="C137" s="23" t="s">
        <v>374</v>
      </c>
      <c r="D137" s="23" t="s">
        <v>115</v>
      </c>
      <c r="E137" s="23"/>
    </row>
    <row r="139" spans="1:10" x14ac:dyDescent="0.35">
      <c r="A139" s="25" t="s">
        <v>914</v>
      </c>
    </row>
  </sheetData>
  <autoFilter ref="A1:E137">
    <sortState ref="A2:E131">
      <sortCondition ref="A1:A131"/>
    </sortState>
  </autoFilter>
  <pageMargins left="0.7" right="0.7" top="0.75" bottom="0.75" header="0.3" footer="0.3"/>
  <pageSetup paperSize="9" orientation="portrait"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INFOGOB</vt:lpstr>
      <vt:lpstr>Variables</vt:lpstr>
      <vt:lpstr>Vacancia</vt:lpstr>
      <vt:lpstr>Octógonos</vt:lpstr>
      <vt:lpstr>Grupos Parlamentarios</vt:lpstr>
      <vt:lpstr>Comisiones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MORENAS</dc:creator>
  <cp:lastModifiedBy>51994983198</cp:lastModifiedBy>
  <dcterms:created xsi:type="dcterms:W3CDTF">2021-04-23T00:48:09Z</dcterms:created>
  <dcterms:modified xsi:type="dcterms:W3CDTF">2022-01-06T21:03:21Z</dcterms:modified>
</cp:coreProperties>
</file>