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Personal Data Projects/"/>
    </mc:Choice>
  </mc:AlternateContent>
  <xr:revisionPtr revIDLastSave="2184" documentId="8_{8B91B212-08FC-4EEF-98BB-568161F0BDC1}" xr6:coauthVersionLast="47" xr6:coauthVersionMax="47" xr10:uidLastSave="{7D69E6C7-CA8E-4D26-B03D-9CE21546600C}"/>
  <bookViews>
    <workbookView xWindow="-110" yWindow="-110" windowWidth="19420" windowHeight="10420" xr2:uid="{4CF16D98-C017-4AD3-A1B6-E78526C691D4}"/>
  </bookViews>
  <sheets>
    <sheet name="Data (for R)" sheetId="58" r:id="rId1"/>
    <sheet name="Data" sheetId="1" r:id="rId2"/>
    <sheet name="Data2" sheetId="4" state="hidden" r:id="rId3"/>
    <sheet name="Party Stats" sheetId="2" r:id="rId4"/>
    <sheet name="State Analysis" sheetId="3" r:id="rId5"/>
    <sheet name="Sheet1" sheetId="57" r:id="rId6"/>
    <sheet name="Alabama" sheetId="5" state="hidden" r:id="rId7"/>
    <sheet name="Alaska" sheetId="6" state="hidden" r:id="rId8"/>
    <sheet name="Arizona" sheetId="8" state="hidden" r:id="rId9"/>
    <sheet name="Arkansas" sheetId="9" state="hidden" r:id="rId10"/>
    <sheet name="California" sheetId="10" state="hidden" r:id="rId11"/>
    <sheet name="Colorado" sheetId="11" state="hidden" r:id="rId12"/>
    <sheet name="Connecticut" sheetId="12" state="hidden" r:id="rId13"/>
    <sheet name="Delaware" sheetId="13" state="hidden" r:id="rId14"/>
    <sheet name="Florida" sheetId="14" state="hidden" r:id="rId15"/>
    <sheet name="Georgia" sheetId="15" state="hidden" r:id="rId16"/>
    <sheet name="Hawaii" sheetId="16" state="hidden" r:id="rId17"/>
    <sheet name="Idaho" sheetId="17" state="hidden" r:id="rId18"/>
    <sheet name="Iowa" sheetId="18" state="hidden" r:id="rId19"/>
    <sheet name="Illinois" sheetId="19" state="hidden" r:id="rId20"/>
    <sheet name="Indiana" sheetId="20" state="hidden" r:id="rId21"/>
    <sheet name="Kansas" sheetId="22" state="hidden" r:id="rId22"/>
    <sheet name="Kentucky" sheetId="21" state="hidden" r:id="rId23"/>
    <sheet name="Louisiana" sheetId="23" state="hidden" r:id="rId24"/>
    <sheet name="Maine" sheetId="24" state="hidden" r:id="rId25"/>
    <sheet name="Maryland" sheetId="25" state="hidden" r:id="rId26"/>
    <sheet name="Massachusetts" sheetId="26" state="hidden" r:id="rId27"/>
    <sheet name="Michigan" sheetId="27" state="hidden" r:id="rId28"/>
    <sheet name="Minnesota" sheetId="28" state="hidden" r:id="rId29"/>
    <sheet name="Mississippi" sheetId="29" state="hidden" r:id="rId30"/>
    <sheet name="Missouri" sheetId="30" state="hidden" r:id="rId31"/>
    <sheet name="Montana" sheetId="32" state="hidden" r:id="rId32"/>
    <sheet name="Nebraska" sheetId="33" state="hidden" r:id="rId33"/>
    <sheet name="Nevada" sheetId="34" state="hidden" r:id="rId34"/>
    <sheet name="North Carolina" sheetId="35" state="hidden" r:id="rId35"/>
    <sheet name="North Dakota" sheetId="36" state="hidden" r:id="rId36"/>
    <sheet name="New Hampshire" sheetId="37" state="hidden" r:id="rId37"/>
    <sheet name="New Jersey" sheetId="38" state="hidden" r:id="rId38"/>
    <sheet name="New Mexico" sheetId="39" state="hidden" r:id="rId39"/>
    <sheet name="New York" sheetId="40" state="hidden" r:id="rId40"/>
    <sheet name="Ohio" sheetId="41" state="hidden" r:id="rId41"/>
    <sheet name="Oklahoma" sheetId="42" state="hidden" r:id="rId42"/>
    <sheet name="Oregon" sheetId="43" state="hidden" r:id="rId43"/>
    <sheet name="Pennsylvania" sheetId="44" state="hidden" r:id="rId44"/>
    <sheet name="Rhode Island" sheetId="45" state="hidden" r:id="rId45"/>
    <sheet name="South Carolina" sheetId="46" state="hidden" r:id="rId46"/>
    <sheet name="South Dakota" sheetId="47" state="hidden" r:id="rId47"/>
    <sheet name="Tennessee" sheetId="48" state="hidden" r:id="rId48"/>
    <sheet name="Texas" sheetId="49" state="hidden" r:id="rId49"/>
    <sheet name="Utah" sheetId="50" state="hidden" r:id="rId50"/>
    <sheet name="Vermont" sheetId="51" state="hidden" r:id="rId51"/>
    <sheet name="Virginia" sheetId="52" state="hidden" r:id="rId52"/>
    <sheet name="Washington" sheetId="53" state="hidden" r:id="rId53"/>
    <sheet name="West Virginia" sheetId="54" state="hidden" r:id="rId54"/>
    <sheet name="Wisconsin" sheetId="55" state="hidden" r:id="rId55"/>
    <sheet name="Wyoming" sheetId="56" state="hidden" r:id="rId5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5" i="1" l="1"/>
  <c r="N52" i="3"/>
  <c r="L52" i="3"/>
  <c r="AK3" i="56"/>
  <c r="AK4" i="56"/>
  <c r="AK5" i="56"/>
  <c r="AK6" i="56"/>
  <c r="AK7" i="56"/>
  <c r="AK8" i="56"/>
  <c r="AK9" i="56"/>
  <c r="AK10" i="56"/>
  <c r="AK11" i="56"/>
  <c r="AK12" i="56"/>
  <c r="AK13" i="56"/>
  <c r="AK14" i="56"/>
  <c r="AK15" i="56"/>
  <c r="AK16" i="56"/>
  <c r="AK17" i="56"/>
  <c r="AK18" i="56"/>
  <c r="AK19" i="56"/>
  <c r="AK20" i="56"/>
  <c r="AK21" i="56"/>
  <c r="AK22" i="56"/>
  <c r="AK23" i="56"/>
  <c r="AK24" i="56"/>
  <c r="AK25" i="56"/>
  <c r="AK26" i="56"/>
  <c r="AK27" i="56"/>
  <c r="AK28" i="56"/>
  <c r="AK29" i="56"/>
  <c r="AK30" i="56"/>
  <c r="AK31" i="56"/>
  <c r="AK32" i="56"/>
  <c r="AK33" i="56"/>
  <c r="AK34" i="56"/>
  <c r="AK35" i="56"/>
  <c r="AK36" i="56"/>
  <c r="AK37" i="56"/>
  <c r="AK38" i="56"/>
  <c r="AK39" i="56"/>
  <c r="AK40" i="56"/>
  <c r="AK41" i="56"/>
  <c r="AK42" i="56"/>
  <c r="AK43" i="56"/>
  <c r="AK44" i="56"/>
  <c r="AK45" i="56"/>
  <c r="AK46" i="56"/>
  <c r="AK47" i="56"/>
  <c r="AK48" i="56"/>
  <c r="AK49" i="56"/>
  <c r="AK50" i="56"/>
  <c r="AK51" i="56"/>
  <c r="AK52" i="56"/>
  <c r="AK2" i="56"/>
  <c r="AJ3" i="56"/>
  <c r="AJ4" i="56"/>
  <c r="AJ5" i="56"/>
  <c r="AJ6" i="56"/>
  <c r="AJ7" i="56"/>
  <c r="AJ8" i="56"/>
  <c r="AJ9" i="56"/>
  <c r="AJ10" i="56"/>
  <c r="AJ11" i="56"/>
  <c r="AJ12" i="56"/>
  <c r="AJ13" i="56"/>
  <c r="AJ14" i="56"/>
  <c r="AJ15" i="56"/>
  <c r="AJ16" i="56"/>
  <c r="AJ17" i="56"/>
  <c r="AJ18" i="56"/>
  <c r="AJ19" i="56"/>
  <c r="AJ20" i="56"/>
  <c r="AJ21" i="56"/>
  <c r="AJ22" i="56"/>
  <c r="AJ23" i="56"/>
  <c r="AJ24" i="56"/>
  <c r="AJ25" i="56"/>
  <c r="AJ26" i="56"/>
  <c r="AJ27" i="56"/>
  <c r="AJ28" i="56"/>
  <c r="AJ29" i="56"/>
  <c r="AJ30" i="56"/>
  <c r="AJ31" i="56"/>
  <c r="AJ32" i="56"/>
  <c r="AJ33" i="56"/>
  <c r="AJ34" i="56"/>
  <c r="AJ35" i="56"/>
  <c r="AJ36" i="56"/>
  <c r="AJ37" i="56"/>
  <c r="AJ38" i="56"/>
  <c r="AJ39" i="56"/>
  <c r="AJ40" i="56"/>
  <c r="AJ41" i="56"/>
  <c r="AJ42" i="56"/>
  <c r="AJ43" i="56"/>
  <c r="AJ44" i="56"/>
  <c r="AJ45" i="56"/>
  <c r="AJ46" i="56"/>
  <c r="AJ47" i="56"/>
  <c r="AJ48" i="56"/>
  <c r="AJ49" i="56"/>
  <c r="AJ50" i="56"/>
  <c r="AJ51" i="56"/>
  <c r="AJ52" i="56"/>
  <c r="AJ2" i="56"/>
  <c r="AI6" i="56"/>
  <c r="AI10" i="56"/>
  <c r="AI22" i="56"/>
  <c r="AI26" i="56"/>
  <c r="AI30" i="56"/>
  <c r="AI34" i="56"/>
  <c r="AI38" i="56"/>
  <c r="AI42" i="56"/>
  <c r="AI45" i="56"/>
  <c r="AI46" i="56"/>
  <c r="AI50" i="56"/>
  <c r="AI18" i="56"/>
  <c r="AI27" i="56"/>
  <c r="AI36" i="56"/>
  <c r="B52" i="56"/>
  <c r="N51" i="3"/>
  <c r="L51" i="3"/>
  <c r="AV3" i="55"/>
  <c r="AV4" i="55"/>
  <c r="AV5" i="55"/>
  <c r="AV6" i="55"/>
  <c r="AV7" i="55"/>
  <c r="AV8" i="55"/>
  <c r="AV9" i="55"/>
  <c r="AV10" i="55"/>
  <c r="AV11" i="55"/>
  <c r="AV12" i="55"/>
  <c r="AV13" i="55"/>
  <c r="AV14" i="55"/>
  <c r="AV15" i="55"/>
  <c r="AV16" i="55"/>
  <c r="AV17" i="55"/>
  <c r="AV18" i="55"/>
  <c r="AV19" i="55"/>
  <c r="AV20" i="55"/>
  <c r="AV21" i="55"/>
  <c r="AV22" i="55"/>
  <c r="AV23" i="55"/>
  <c r="AV24" i="55"/>
  <c r="AV25" i="55"/>
  <c r="AV26" i="55"/>
  <c r="AV27" i="55"/>
  <c r="AV28" i="55"/>
  <c r="AV29" i="55"/>
  <c r="AV30" i="55"/>
  <c r="AV31" i="55"/>
  <c r="AV32" i="55"/>
  <c r="AV33" i="55"/>
  <c r="AV34" i="55"/>
  <c r="AV35" i="55"/>
  <c r="AV36" i="55"/>
  <c r="AV37" i="55"/>
  <c r="AV38" i="55"/>
  <c r="AV39" i="55"/>
  <c r="AV40" i="55"/>
  <c r="AV41" i="55"/>
  <c r="AV42" i="55"/>
  <c r="AV43" i="55"/>
  <c r="AV44" i="55"/>
  <c r="AV45" i="55"/>
  <c r="AV46" i="55"/>
  <c r="AV47" i="55"/>
  <c r="AV48" i="55"/>
  <c r="AV49" i="55"/>
  <c r="AV50" i="55"/>
  <c r="AV51" i="55"/>
  <c r="AV52" i="55"/>
  <c r="AV2" i="55"/>
  <c r="AU3" i="55"/>
  <c r="AU4" i="55"/>
  <c r="AU5" i="55"/>
  <c r="AU6" i="55"/>
  <c r="AU7" i="55"/>
  <c r="AU8" i="55"/>
  <c r="AU9" i="55"/>
  <c r="AU10" i="55"/>
  <c r="AU11" i="55"/>
  <c r="AU12" i="55"/>
  <c r="AU13" i="55"/>
  <c r="AU14" i="55"/>
  <c r="AU15" i="55"/>
  <c r="AU16" i="55"/>
  <c r="AU17" i="55"/>
  <c r="AU18" i="55"/>
  <c r="AU19" i="55"/>
  <c r="AU20" i="55"/>
  <c r="AU21" i="55"/>
  <c r="AU22" i="55"/>
  <c r="AU23" i="55"/>
  <c r="AU24" i="55"/>
  <c r="AU25" i="55"/>
  <c r="AU26" i="55"/>
  <c r="AU27" i="55"/>
  <c r="AU28" i="55"/>
  <c r="AU29" i="55"/>
  <c r="AU30" i="55"/>
  <c r="AU31" i="55"/>
  <c r="AU32" i="55"/>
  <c r="AU33" i="55"/>
  <c r="AU34" i="55"/>
  <c r="AU35" i="55"/>
  <c r="AU36" i="55"/>
  <c r="AU37" i="55"/>
  <c r="AU38" i="55"/>
  <c r="AU39" i="55"/>
  <c r="AU40" i="55"/>
  <c r="AU41" i="55"/>
  <c r="AU42" i="55"/>
  <c r="AU43" i="55"/>
  <c r="AU44" i="55"/>
  <c r="AU45" i="55"/>
  <c r="AU46" i="55"/>
  <c r="AU47" i="55"/>
  <c r="AU48" i="55"/>
  <c r="AU49" i="55"/>
  <c r="AU50" i="55"/>
  <c r="AU51" i="55"/>
  <c r="AU52" i="55"/>
  <c r="AU2" i="55"/>
  <c r="AI8" i="56"/>
  <c r="AT2" i="55"/>
  <c r="AT5" i="55"/>
  <c r="AT6" i="55"/>
  <c r="AT7" i="55"/>
  <c r="AT10" i="55"/>
  <c r="AT13" i="55"/>
  <c r="AT14" i="55"/>
  <c r="AT15" i="55"/>
  <c r="AT16" i="55"/>
  <c r="AT18" i="55"/>
  <c r="AT21" i="55"/>
  <c r="AT23" i="55"/>
  <c r="AT24" i="55"/>
  <c r="AT26" i="55"/>
  <c r="AT29" i="55"/>
  <c r="AT30" i="55"/>
  <c r="AT31" i="55"/>
  <c r="AT32" i="55"/>
  <c r="AT37" i="55"/>
  <c r="AT38" i="55"/>
  <c r="AT39" i="55"/>
  <c r="AT40" i="55"/>
  <c r="AT42" i="55"/>
  <c r="AT45" i="55"/>
  <c r="AT46" i="55"/>
  <c r="AT48" i="55"/>
  <c r="AT50" i="55"/>
  <c r="AT52" i="55"/>
  <c r="AT9" i="55"/>
  <c r="AT17" i="55"/>
  <c r="AT25" i="55"/>
  <c r="AT33" i="55"/>
  <c r="AT41" i="55"/>
  <c r="AT49" i="55"/>
  <c r="B51" i="55"/>
  <c r="AT51" i="55" s="1"/>
  <c r="N50" i="3"/>
  <c r="L50" i="3"/>
  <c r="AR3" i="54"/>
  <c r="AR4" i="54"/>
  <c r="AR5" i="54"/>
  <c r="AR6" i="54"/>
  <c r="AR7" i="54"/>
  <c r="AR8" i="54"/>
  <c r="AR9" i="54"/>
  <c r="AR10" i="54"/>
  <c r="AR11" i="54"/>
  <c r="AR12" i="54"/>
  <c r="AR13" i="54"/>
  <c r="AR14" i="54"/>
  <c r="AR15" i="54"/>
  <c r="AR16" i="54"/>
  <c r="AR17" i="54"/>
  <c r="AR18" i="54"/>
  <c r="AR19" i="54"/>
  <c r="AR20" i="54"/>
  <c r="AR21" i="54"/>
  <c r="AR22" i="54"/>
  <c r="AR23" i="54"/>
  <c r="AR24" i="54"/>
  <c r="AR25" i="54"/>
  <c r="AR26" i="54"/>
  <c r="AR27" i="54"/>
  <c r="AR28" i="54"/>
  <c r="AR29" i="54"/>
  <c r="AR30" i="54"/>
  <c r="AR31" i="54"/>
  <c r="AR32" i="54"/>
  <c r="AR33" i="54"/>
  <c r="AR34" i="54"/>
  <c r="AR35" i="54"/>
  <c r="AR36" i="54"/>
  <c r="AR37" i="54"/>
  <c r="AR38" i="54"/>
  <c r="AR39" i="54"/>
  <c r="AR40" i="54"/>
  <c r="AR41" i="54"/>
  <c r="AR42" i="54"/>
  <c r="AR43" i="54"/>
  <c r="AR44" i="54"/>
  <c r="AR45" i="54"/>
  <c r="AR46" i="54"/>
  <c r="AR47" i="54"/>
  <c r="AR48" i="54"/>
  <c r="AR49" i="54"/>
  <c r="AR50" i="54"/>
  <c r="AR51" i="54"/>
  <c r="AR52" i="54"/>
  <c r="AR2" i="54"/>
  <c r="AQ3" i="54"/>
  <c r="AQ4" i="54"/>
  <c r="AQ5" i="54"/>
  <c r="AQ6" i="54"/>
  <c r="AQ7" i="54"/>
  <c r="AQ8" i="54"/>
  <c r="AQ9" i="54"/>
  <c r="AQ10" i="54"/>
  <c r="AQ11" i="54"/>
  <c r="AQ12" i="54"/>
  <c r="AQ13" i="54"/>
  <c r="AQ14" i="54"/>
  <c r="AQ15" i="54"/>
  <c r="AQ16" i="54"/>
  <c r="AQ17" i="54"/>
  <c r="AQ18" i="54"/>
  <c r="AQ19" i="54"/>
  <c r="AQ20" i="54"/>
  <c r="AQ21" i="54"/>
  <c r="AQ22" i="54"/>
  <c r="AQ23" i="54"/>
  <c r="AQ24" i="54"/>
  <c r="AQ25" i="54"/>
  <c r="AQ26" i="54"/>
  <c r="AQ27" i="54"/>
  <c r="AQ28" i="54"/>
  <c r="AQ29" i="54"/>
  <c r="AQ30" i="54"/>
  <c r="AQ31" i="54"/>
  <c r="AQ32" i="54"/>
  <c r="AQ33" i="54"/>
  <c r="AQ34" i="54"/>
  <c r="AQ35" i="54"/>
  <c r="AQ36" i="54"/>
  <c r="AQ37" i="54"/>
  <c r="AQ38" i="54"/>
  <c r="AQ39" i="54"/>
  <c r="AQ40" i="54"/>
  <c r="AQ41" i="54"/>
  <c r="AQ42" i="54"/>
  <c r="AQ43" i="54"/>
  <c r="AQ44" i="54"/>
  <c r="AQ45" i="54"/>
  <c r="AQ46" i="54"/>
  <c r="AQ47" i="54"/>
  <c r="AQ48" i="54"/>
  <c r="AQ49" i="54"/>
  <c r="AQ50" i="54"/>
  <c r="AQ51" i="54"/>
  <c r="AQ52" i="54"/>
  <c r="AQ2" i="54"/>
  <c r="AT47" i="55"/>
  <c r="AT34" i="55"/>
  <c r="AT22" i="55"/>
  <c r="AT8" i="55"/>
  <c r="AP2" i="54"/>
  <c r="AP3" i="54"/>
  <c r="AP4" i="54"/>
  <c r="AP6" i="54"/>
  <c r="AP7" i="54"/>
  <c r="AP8" i="54"/>
  <c r="AP10" i="54"/>
  <c r="AP11" i="54"/>
  <c r="AP12" i="54"/>
  <c r="AP13" i="54"/>
  <c r="AP15" i="54"/>
  <c r="AP16" i="54"/>
  <c r="AP18" i="54"/>
  <c r="AP19" i="54"/>
  <c r="AP20" i="54"/>
  <c r="AP21" i="54"/>
  <c r="AP22" i="54"/>
  <c r="AP24" i="54"/>
  <c r="AP26" i="54"/>
  <c r="AP27" i="54"/>
  <c r="AP28" i="54"/>
  <c r="AP29" i="54"/>
  <c r="AP30" i="54"/>
  <c r="AP31" i="54"/>
  <c r="AP34" i="54"/>
  <c r="AP35" i="54"/>
  <c r="AP36" i="54"/>
  <c r="AP37" i="54"/>
  <c r="AP38" i="54"/>
  <c r="AP39" i="54"/>
  <c r="AP40" i="54"/>
  <c r="AP43" i="54"/>
  <c r="AP44" i="54"/>
  <c r="AP45" i="54"/>
  <c r="AP46" i="54"/>
  <c r="AP47" i="54"/>
  <c r="AP48" i="54"/>
  <c r="AP52" i="54"/>
  <c r="B50" i="54"/>
  <c r="L49" i="3"/>
  <c r="N49" i="3"/>
  <c r="AK3" i="53"/>
  <c r="AK4" i="53"/>
  <c r="AK5" i="53"/>
  <c r="AK6" i="53"/>
  <c r="AK7" i="53"/>
  <c r="AK8" i="53"/>
  <c r="AK9" i="53"/>
  <c r="AK10" i="53"/>
  <c r="AK11" i="53"/>
  <c r="AK12" i="53"/>
  <c r="AK13" i="53"/>
  <c r="AK14" i="53"/>
  <c r="AK15" i="53"/>
  <c r="AK16" i="53"/>
  <c r="AK17" i="53"/>
  <c r="AK18" i="53"/>
  <c r="AK19" i="53"/>
  <c r="AK20" i="53"/>
  <c r="AK21" i="53"/>
  <c r="AK22" i="53"/>
  <c r="AK23" i="53"/>
  <c r="AK24" i="53"/>
  <c r="AK25" i="53"/>
  <c r="AK26" i="53"/>
  <c r="AK27" i="53"/>
  <c r="AK28" i="53"/>
  <c r="AK29" i="53"/>
  <c r="AK30" i="53"/>
  <c r="AK31" i="53"/>
  <c r="AK32" i="53"/>
  <c r="AK33" i="53"/>
  <c r="AK34" i="53"/>
  <c r="AK35" i="53"/>
  <c r="AK36" i="53"/>
  <c r="AK37" i="53"/>
  <c r="AK38" i="53"/>
  <c r="AK39" i="53"/>
  <c r="AK40" i="53"/>
  <c r="AK41" i="53"/>
  <c r="AK42" i="53"/>
  <c r="AK43" i="53"/>
  <c r="AK44" i="53"/>
  <c r="AK45" i="53"/>
  <c r="AK46" i="53"/>
  <c r="AK47" i="53"/>
  <c r="AK48" i="53"/>
  <c r="AK49" i="53"/>
  <c r="AK50" i="53"/>
  <c r="AK51" i="53"/>
  <c r="AK52" i="53"/>
  <c r="AK2" i="53"/>
  <c r="AJ3" i="53"/>
  <c r="AJ4" i="53"/>
  <c r="AJ5" i="53"/>
  <c r="AJ6" i="53"/>
  <c r="AJ7" i="53"/>
  <c r="AJ8" i="53"/>
  <c r="AJ9" i="53"/>
  <c r="AJ10" i="53"/>
  <c r="AJ11" i="53"/>
  <c r="AJ12" i="53"/>
  <c r="AJ13" i="53"/>
  <c r="AJ14" i="53"/>
  <c r="AJ15" i="53"/>
  <c r="AJ16" i="53"/>
  <c r="AJ17" i="53"/>
  <c r="AJ18" i="53"/>
  <c r="AJ19" i="53"/>
  <c r="AJ20" i="53"/>
  <c r="AJ21" i="53"/>
  <c r="AJ22" i="53"/>
  <c r="AJ23" i="53"/>
  <c r="AJ24" i="53"/>
  <c r="AJ25" i="53"/>
  <c r="AJ26" i="53"/>
  <c r="AJ27" i="53"/>
  <c r="AJ28" i="53"/>
  <c r="AJ29" i="53"/>
  <c r="AJ30" i="53"/>
  <c r="AJ31" i="53"/>
  <c r="AJ32" i="53"/>
  <c r="AJ33" i="53"/>
  <c r="AJ34" i="53"/>
  <c r="AJ35" i="53"/>
  <c r="AJ36" i="53"/>
  <c r="AJ37" i="53"/>
  <c r="AJ38" i="53"/>
  <c r="AJ39" i="53"/>
  <c r="AJ40" i="53"/>
  <c r="AJ41" i="53"/>
  <c r="AJ42" i="53"/>
  <c r="AJ43" i="53"/>
  <c r="AJ44" i="53"/>
  <c r="AJ45" i="53"/>
  <c r="AJ46" i="53"/>
  <c r="AJ47" i="53"/>
  <c r="AJ48" i="53"/>
  <c r="AJ49" i="53"/>
  <c r="AJ50" i="53"/>
  <c r="AJ51" i="53"/>
  <c r="AJ52" i="53"/>
  <c r="AJ2" i="53"/>
  <c r="AP42" i="54"/>
  <c r="AP32" i="54"/>
  <c r="AP23" i="54"/>
  <c r="AP14" i="54"/>
  <c r="AP5" i="54"/>
  <c r="AI2" i="53"/>
  <c r="AI4" i="53"/>
  <c r="AI5" i="53"/>
  <c r="AI6" i="53"/>
  <c r="AI7" i="53"/>
  <c r="AI8" i="53"/>
  <c r="AI10" i="53"/>
  <c r="AI11" i="53"/>
  <c r="AI13" i="53"/>
  <c r="AI14" i="53"/>
  <c r="AI15" i="53"/>
  <c r="AI16" i="53"/>
  <c r="AI18" i="53"/>
  <c r="AI19" i="53"/>
  <c r="AI20" i="53"/>
  <c r="AI22" i="53"/>
  <c r="AI23" i="53"/>
  <c r="AI24" i="53"/>
  <c r="AI26" i="53"/>
  <c r="AI27" i="53"/>
  <c r="AI28" i="53"/>
  <c r="AI29" i="53"/>
  <c r="AI31" i="53"/>
  <c r="AI32" i="53"/>
  <c r="AI34" i="53"/>
  <c r="AI35" i="53"/>
  <c r="AI36" i="53"/>
  <c r="AI37" i="53"/>
  <c r="AI38" i="53"/>
  <c r="AI40" i="53"/>
  <c r="AI42" i="53"/>
  <c r="AI43" i="53"/>
  <c r="AI44" i="53"/>
  <c r="AI45" i="53"/>
  <c r="AI46" i="53"/>
  <c r="AI47" i="53"/>
  <c r="AI50" i="53"/>
  <c r="AI52" i="53"/>
  <c r="B49" i="53"/>
  <c r="AI49" i="53" s="1"/>
  <c r="N48" i="3"/>
  <c r="L48" i="3"/>
  <c r="BK3" i="52"/>
  <c r="BK4" i="52"/>
  <c r="BK5" i="52"/>
  <c r="BK6" i="52"/>
  <c r="BK7" i="52"/>
  <c r="BK8" i="52"/>
  <c r="BK9" i="52"/>
  <c r="BK10" i="52"/>
  <c r="BK11" i="52"/>
  <c r="BK12" i="52"/>
  <c r="BK13" i="52"/>
  <c r="BK14" i="52"/>
  <c r="BK15" i="52"/>
  <c r="BK16" i="52"/>
  <c r="BK17" i="52"/>
  <c r="BK18" i="52"/>
  <c r="BK19" i="52"/>
  <c r="BK20" i="52"/>
  <c r="BK21" i="52"/>
  <c r="BK22" i="52"/>
  <c r="BK23" i="52"/>
  <c r="BK24" i="52"/>
  <c r="BK25" i="52"/>
  <c r="BK26" i="52"/>
  <c r="BK27" i="52"/>
  <c r="BK28" i="52"/>
  <c r="BK29" i="52"/>
  <c r="BK30" i="52"/>
  <c r="BK31" i="52"/>
  <c r="BK32" i="52"/>
  <c r="BK33" i="52"/>
  <c r="BK34" i="52"/>
  <c r="BK35" i="52"/>
  <c r="BK36" i="52"/>
  <c r="BK37" i="52"/>
  <c r="BK38" i="52"/>
  <c r="BK39" i="52"/>
  <c r="BK40" i="52"/>
  <c r="BK41" i="52"/>
  <c r="BK42" i="52"/>
  <c r="BK43" i="52"/>
  <c r="BK44" i="52"/>
  <c r="BK45" i="52"/>
  <c r="BK46" i="52"/>
  <c r="BK47" i="52"/>
  <c r="BK48" i="52"/>
  <c r="BK49" i="52"/>
  <c r="BK50" i="52"/>
  <c r="BK51" i="52"/>
  <c r="BK52" i="52"/>
  <c r="BK2" i="52"/>
  <c r="BJ3" i="52"/>
  <c r="BJ4" i="52"/>
  <c r="BJ5" i="52"/>
  <c r="BJ6" i="52"/>
  <c r="BJ7" i="52"/>
  <c r="BJ8" i="52"/>
  <c r="BJ9" i="52"/>
  <c r="BJ10" i="52"/>
  <c r="BJ11" i="52"/>
  <c r="BJ12" i="52"/>
  <c r="BJ13" i="52"/>
  <c r="BJ14" i="52"/>
  <c r="BJ15" i="52"/>
  <c r="BJ16" i="52"/>
  <c r="BJ17" i="52"/>
  <c r="BJ18" i="52"/>
  <c r="BJ19" i="52"/>
  <c r="BJ20" i="52"/>
  <c r="BJ21" i="52"/>
  <c r="BJ22" i="52"/>
  <c r="BJ23" i="52"/>
  <c r="BJ24" i="52"/>
  <c r="BJ25" i="52"/>
  <c r="BJ26" i="52"/>
  <c r="BJ27" i="52"/>
  <c r="BJ28" i="52"/>
  <c r="BJ29" i="52"/>
  <c r="BJ30" i="52"/>
  <c r="BJ31" i="52"/>
  <c r="BJ32" i="52"/>
  <c r="BJ33" i="52"/>
  <c r="BJ34" i="52"/>
  <c r="BJ35" i="52"/>
  <c r="BJ36" i="52"/>
  <c r="BJ37" i="52"/>
  <c r="BJ38" i="52"/>
  <c r="BJ39" i="52"/>
  <c r="BJ40" i="52"/>
  <c r="BJ41" i="52"/>
  <c r="BJ42" i="52"/>
  <c r="BJ43" i="52"/>
  <c r="BJ44" i="52"/>
  <c r="BJ45" i="52"/>
  <c r="BJ46" i="52"/>
  <c r="BJ47" i="52"/>
  <c r="BJ48" i="52"/>
  <c r="BJ49" i="52"/>
  <c r="BJ50" i="52"/>
  <c r="BJ51" i="52"/>
  <c r="BJ52" i="52"/>
  <c r="BJ2" i="52"/>
  <c r="BI4" i="52"/>
  <c r="BI2" i="52"/>
  <c r="BI3" i="52"/>
  <c r="BI5" i="52"/>
  <c r="BI6" i="52"/>
  <c r="BI7" i="52"/>
  <c r="BI8" i="52"/>
  <c r="BI9" i="52"/>
  <c r="BI10" i="52"/>
  <c r="BI11" i="52"/>
  <c r="BI12" i="52"/>
  <c r="BI13" i="52"/>
  <c r="BI14" i="52"/>
  <c r="BI15" i="52"/>
  <c r="BI16" i="52"/>
  <c r="BI17" i="52"/>
  <c r="BI18" i="52"/>
  <c r="BI19" i="52"/>
  <c r="BI20" i="52"/>
  <c r="BI21" i="52"/>
  <c r="BI22" i="52"/>
  <c r="BI23" i="52"/>
  <c r="BI24" i="52"/>
  <c r="BI25" i="52"/>
  <c r="BI26" i="52"/>
  <c r="BI27" i="52"/>
  <c r="BI28" i="52"/>
  <c r="BI29" i="52"/>
  <c r="BI30" i="52"/>
  <c r="BI31" i="52"/>
  <c r="BI32" i="52"/>
  <c r="BI33" i="52"/>
  <c r="BI34" i="52"/>
  <c r="BI35" i="52"/>
  <c r="BI36" i="52"/>
  <c r="BI37" i="52"/>
  <c r="BI38" i="52"/>
  <c r="BI39" i="52"/>
  <c r="BI40" i="52"/>
  <c r="BI41" i="52"/>
  <c r="BI42" i="52"/>
  <c r="BI43" i="52"/>
  <c r="BI44" i="52"/>
  <c r="BI45" i="52"/>
  <c r="BI46" i="52"/>
  <c r="BI47" i="52"/>
  <c r="BI49" i="52"/>
  <c r="BI50" i="52"/>
  <c r="BI51" i="52"/>
  <c r="BI52" i="52"/>
  <c r="BI48" i="52"/>
  <c r="BI42" i="46"/>
  <c r="BK42" i="46" s="1"/>
  <c r="AI43" i="47"/>
  <c r="BG44" i="48"/>
  <c r="AT45" i="49"/>
  <c r="AH46" i="50"/>
  <c r="BH2" i="51"/>
  <c r="BH3" i="51"/>
  <c r="BH4" i="51"/>
  <c r="BH5" i="51"/>
  <c r="BH6" i="51"/>
  <c r="BH7" i="51"/>
  <c r="BH8" i="51"/>
  <c r="BH9" i="51"/>
  <c r="BH10" i="51"/>
  <c r="BH11" i="51"/>
  <c r="BH12" i="51"/>
  <c r="BH13" i="51"/>
  <c r="BH14" i="51"/>
  <c r="BH15" i="51"/>
  <c r="BH16" i="51"/>
  <c r="BH17" i="51"/>
  <c r="BH18" i="51"/>
  <c r="BH19" i="51"/>
  <c r="BH20" i="51"/>
  <c r="BH21" i="51"/>
  <c r="BH22" i="51"/>
  <c r="BH23" i="51"/>
  <c r="BH24" i="51"/>
  <c r="BH25" i="51"/>
  <c r="BH26" i="51"/>
  <c r="BH27" i="51"/>
  <c r="BH28" i="51"/>
  <c r="BH29" i="51"/>
  <c r="BH30" i="51"/>
  <c r="BH31" i="51"/>
  <c r="BH32" i="51"/>
  <c r="BH33" i="51"/>
  <c r="BH34" i="51"/>
  <c r="BH35" i="51"/>
  <c r="BH36" i="51"/>
  <c r="BH37" i="51"/>
  <c r="BH38" i="51"/>
  <c r="BH39" i="51"/>
  <c r="BH40" i="51"/>
  <c r="BH41" i="51"/>
  <c r="BH42" i="51"/>
  <c r="BH43" i="51"/>
  <c r="BH44" i="51"/>
  <c r="BH45" i="51"/>
  <c r="BH46" i="51"/>
  <c r="BH48" i="51"/>
  <c r="BH49" i="51"/>
  <c r="BH50" i="51"/>
  <c r="BH51" i="51"/>
  <c r="BH52" i="51"/>
  <c r="BH47" i="51"/>
  <c r="BI10" i="51" s="1"/>
  <c r="AI48" i="53"/>
  <c r="AI39" i="53"/>
  <c r="AI30" i="53"/>
  <c r="AI21" i="53"/>
  <c r="AI12" i="53"/>
  <c r="AI3" i="53"/>
  <c r="B48" i="52"/>
  <c r="BI7" i="51"/>
  <c r="BJ7" i="51" s="1"/>
  <c r="BI8" i="51"/>
  <c r="BI23" i="51"/>
  <c r="BJ23" i="51" s="1"/>
  <c r="BI24" i="51"/>
  <c r="BI25" i="51"/>
  <c r="BI32" i="51"/>
  <c r="BI33" i="51"/>
  <c r="BI39" i="51"/>
  <c r="BJ39" i="51" s="1"/>
  <c r="BI40" i="51"/>
  <c r="BI41" i="51"/>
  <c r="BI48" i="51"/>
  <c r="BI49" i="51"/>
  <c r="B47" i="51"/>
  <c r="AI3" i="50"/>
  <c r="AJ3" i="50" s="1"/>
  <c r="AI4" i="50"/>
  <c r="AJ4" i="50" s="1"/>
  <c r="AI5" i="50"/>
  <c r="AJ5" i="50" s="1"/>
  <c r="AI6" i="50"/>
  <c r="AJ6" i="50" s="1"/>
  <c r="AI7" i="50"/>
  <c r="AJ7" i="50" s="1"/>
  <c r="AI8" i="50"/>
  <c r="AJ8" i="50" s="1"/>
  <c r="AI9" i="50"/>
  <c r="AJ9" i="50" s="1"/>
  <c r="AI10" i="50"/>
  <c r="AJ10" i="50" s="1"/>
  <c r="AI11" i="50"/>
  <c r="AJ11" i="50" s="1"/>
  <c r="AI12" i="50"/>
  <c r="AJ12" i="50" s="1"/>
  <c r="AI13" i="50"/>
  <c r="AJ13" i="50" s="1"/>
  <c r="AI14" i="50"/>
  <c r="AJ14" i="50" s="1"/>
  <c r="L46" i="3" s="1"/>
  <c r="AI15" i="50"/>
  <c r="AJ15" i="50" s="1"/>
  <c r="AI16" i="50"/>
  <c r="AJ16" i="50" s="1"/>
  <c r="AI17" i="50"/>
  <c r="AJ17" i="50" s="1"/>
  <c r="AI18" i="50"/>
  <c r="AJ18" i="50" s="1"/>
  <c r="AI19" i="50"/>
  <c r="AJ19" i="50" s="1"/>
  <c r="AI20" i="50"/>
  <c r="AJ20" i="50" s="1"/>
  <c r="AI21" i="50"/>
  <c r="AJ21" i="50" s="1"/>
  <c r="AI22" i="50"/>
  <c r="AJ22" i="50" s="1"/>
  <c r="AI23" i="50"/>
  <c r="AJ23" i="50" s="1"/>
  <c r="AI24" i="50"/>
  <c r="AJ24" i="50" s="1"/>
  <c r="AI25" i="50"/>
  <c r="AJ25" i="50" s="1"/>
  <c r="AI26" i="50"/>
  <c r="AJ26" i="50" s="1"/>
  <c r="AI27" i="50"/>
  <c r="AJ27" i="50" s="1"/>
  <c r="AI28" i="50"/>
  <c r="AJ28" i="50" s="1"/>
  <c r="AI29" i="50"/>
  <c r="AJ29" i="50" s="1"/>
  <c r="AI30" i="50"/>
  <c r="AJ30" i="50" s="1"/>
  <c r="AI31" i="50"/>
  <c r="AJ31" i="50" s="1"/>
  <c r="AI32" i="50"/>
  <c r="AJ32" i="50" s="1"/>
  <c r="AI33" i="50"/>
  <c r="AJ33" i="50" s="1"/>
  <c r="AI34" i="50"/>
  <c r="AJ34" i="50" s="1"/>
  <c r="AI35" i="50"/>
  <c r="AJ35" i="50" s="1"/>
  <c r="AI36" i="50"/>
  <c r="AJ36" i="50" s="1"/>
  <c r="AI37" i="50"/>
  <c r="AJ37" i="50" s="1"/>
  <c r="AI38" i="50"/>
  <c r="AJ38" i="50" s="1"/>
  <c r="AI39" i="50"/>
  <c r="AJ39" i="50" s="1"/>
  <c r="AI40" i="50"/>
  <c r="AJ40" i="50" s="1"/>
  <c r="AI41" i="50"/>
  <c r="AJ41" i="50" s="1"/>
  <c r="N46" i="3" s="1"/>
  <c r="AI42" i="50"/>
  <c r="AJ42" i="50" s="1"/>
  <c r="AI43" i="50"/>
  <c r="AJ43" i="50" s="1"/>
  <c r="AI44" i="50"/>
  <c r="AJ44" i="50" s="1"/>
  <c r="AI45" i="50"/>
  <c r="AJ45" i="50" s="1"/>
  <c r="AI46" i="50"/>
  <c r="AJ46" i="50" s="1"/>
  <c r="AI47" i="50"/>
  <c r="AJ47" i="50" s="1"/>
  <c r="AI48" i="50"/>
  <c r="AJ48" i="50" s="1"/>
  <c r="AI49" i="50"/>
  <c r="AJ49" i="50" s="1"/>
  <c r="AI50" i="50"/>
  <c r="AJ50" i="50" s="1"/>
  <c r="AI51" i="50"/>
  <c r="AJ51" i="50" s="1"/>
  <c r="AI52" i="50"/>
  <c r="AJ52" i="50" s="1"/>
  <c r="AI2" i="50"/>
  <c r="AJ2" i="50" s="1"/>
  <c r="AH2" i="50"/>
  <c r="AH3" i="50"/>
  <c r="AH4" i="50"/>
  <c r="AH5" i="50"/>
  <c r="AH6" i="50"/>
  <c r="AH7" i="50"/>
  <c r="AH10" i="50"/>
  <c r="AH11" i="50"/>
  <c r="AH12" i="50"/>
  <c r="AH13" i="50"/>
  <c r="AH14" i="50"/>
  <c r="AH15" i="50"/>
  <c r="AH16" i="50"/>
  <c r="AH19" i="50"/>
  <c r="AH20" i="50"/>
  <c r="AH21" i="50"/>
  <c r="AH22" i="50"/>
  <c r="AH23" i="50"/>
  <c r="AH24" i="50"/>
  <c r="AH26" i="50"/>
  <c r="AH28" i="50"/>
  <c r="AH29" i="50"/>
  <c r="AH30" i="50"/>
  <c r="AH31" i="50"/>
  <c r="AH32" i="50"/>
  <c r="AH34" i="50"/>
  <c r="AH35" i="50"/>
  <c r="AH37" i="50"/>
  <c r="AH38" i="50"/>
  <c r="AH39" i="50"/>
  <c r="AH40" i="50"/>
  <c r="AH42" i="50"/>
  <c r="AH43" i="50"/>
  <c r="AH44" i="50"/>
  <c r="AH47" i="50"/>
  <c r="AH49" i="50"/>
  <c r="AH50" i="50"/>
  <c r="AH51" i="50"/>
  <c r="AH52" i="50"/>
  <c r="B46" i="50"/>
  <c r="N45" i="3"/>
  <c r="L45" i="3"/>
  <c r="AV3" i="49"/>
  <c r="AV4" i="49"/>
  <c r="AV5" i="49"/>
  <c r="AV6" i="49"/>
  <c r="AV7" i="49"/>
  <c r="AV8" i="49"/>
  <c r="AV9" i="49"/>
  <c r="AV10" i="49"/>
  <c r="AV11" i="49"/>
  <c r="AV12" i="49"/>
  <c r="AV13" i="49"/>
  <c r="AV14" i="49"/>
  <c r="AV15" i="49"/>
  <c r="AV16" i="49"/>
  <c r="AV17" i="49"/>
  <c r="AV18" i="49"/>
  <c r="AV19" i="49"/>
  <c r="AV20" i="49"/>
  <c r="AV21" i="49"/>
  <c r="AV22" i="49"/>
  <c r="AV23" i="49"/>
  <c r="AV24" i="49"/>
  <c r="AV25" i="49"/>
  <c r="AV26" i="49"/>
  <c r="AV27" i="49"/>
  <c r="AV28" i="49"/>
  <c r="AV29" i="49"/>
  <c r="AV30" i="49"/>
  <c r="AV31" i="49"/>
  <c r="AV32" i="49"/>
  <c r="AV33" i="49"/>
  <c r="AV34" i="49"/>
  <c r="AV35" i="49"/>
  <c r="AV36" i="49"/>
  <c r="AV37" i="49"/>
  <c r="AV38" i="49"/>
  <c r="AV39" i="49"/>
  <c r="AV40" i="49"/>
  <c r="AV41" i="49"/>
  <c r="AV42" i="49"/>
  <c r="AV43" i="49"/>
  <c r="AV44" i="49"/>
  <c r="AV45" i="49"/>
  <c r="AV46" i="49"/>
  <c r="AV47" i="49"/>
  <c r="AV48" i="49"/>
  <c r="AV49" i="49"/>
  <c r="AV50" i="49"/>
  <c r="AV51" i="49"/>
  <c r="AV52" i="49"/>
  <c r="AV2" i="49"/>
  <c r="AU3" i="49"/>
  <c r="AU4" i="49"/>
  <c r="AU5" i="49"/>
  <c r="AU6" i="49"/>
  <c r="AU7" i="49"/>
  <c r="AU8" i="49"/>
  <c r="AU9" i="49"/>
  <c r="AU10" i="49"/>
  <c r="AU11" i="49"/>
  <c r="AU12" i="49"/>
  <c r="AU13" i="49"/>
  <c r="AU14" i="49"/>
  <c r="AU15" i="49"/>
  <c r="AU16" i="49"/>
  <c r="AU17" i="49"/>
  <c r="AU18" i="49"/>
  <c r="AU19" i="49"/>
  <c r="AU20" i="49"/>
  <c r="AU21" i="49"/>
  <c r="AU22" i="49"/>
  <c r="AU23" i="49"/>
  <c r="AU24" i="49"/>
  <c r="AU25" i="49"/>
  <c r="AU26" i="49"/>
  <c r="AU27" i="49"/>
  <c r="AU28" i="49"/>
  <c r="AU29" i="49"/>
  <c r="AU30" i="49"/>
  <c r="AU31" i="49"/>
  <c r="AU32" i="49"/>
  <c r="AU33" i="49"/>
  <c r="AU34" i="49"/>
  <c r="AU35" i="49"/>
  <c r="AU36" i="49"/>
  <c r="AU37" i="49"/>
  <c r="AU38" i="49"/>
  <c r="AU39" i="49"/>
  <c r="AU40" i="49"/>
  <c r="AU41" i="49"/>
  <c r="AU42" i="49"/>
  <c r="AU43" i="49"/>
  <c r="AU44" i="49"/>
  <c r="AU45" i="49"/>
  <c r="AU46" i="49"/>
  <c r="AU47" i="49"/>
  <c r="AU48" i="49"/>
  <c r="AU49" i="49"/>
  <c r="AU50" i="49"/>
  <c r="AU51" i="49"/>
  <c r="AU52" i="49"/>
  <c r="AU2" i="49"/>
  <c r="AH45" i="50"/>
  <c r="AH36" i="50"/>
  <c r="AH27" i="50"/>
  <c r="AH18" i="50"/>
  <c r="AH8" i="50"/>
  <c r="AT2" i="49"/>
  <c r="AT3" i="49"/>
  <c r="AT4" i="49"/>
  <c r="AT5" i="49"/>
  <c r="AT6" i="49"/>
  <c r="AT8" i="49"/>
  <c r="AT10" i="49"/>
  <c r="AT11" i="49"/>
  <c r="AT12" i="49"/>
  <c r="AT13" i="49"/>
  <c r="AT14" i="49"/>
  <c r="AT15" i="49"/>
  <c r="AT18" i="49"/>
  <c r="AT19" i="49"/>
  <c r="AT20" i="49"/>
  <c r="AT21" i="49"/>
  <c r="AT22" i="49"/>
  <c r="AT23" i="49"/>
  <c r="AT24" i="49"/>
  <c r="AT27" i="49"/>
  <c r="AT28" i="49"/>
  <c r="AT29" i="49"/>
  <c r="AT30" i="49"/>
  <c r="AT32" i="49"/>
  <c r="AT34" i="49"/>
  <c r="AT35" i="49"/>
  <c r="AT37" i="49"/>
  <c r="AT38" i="49"/>
  <c r="AT39" i="49"/>
  <c r="AT40" i="49"/>
  <c r="AT42" i="49"/>
  <c r="AT43" i="49"/>
  <c r="AT44" i="49"/>
  <c r="AT49" i="49"/>
  <c r="AT50" i="49"/>
  <c r="AT51" i="49"/>
  <c r="AT52" i="49"/>
  <c r="AT9" i="49"/>
  <c r="AT17" i="49"/>
  <c r="AT25" i="49"/>
  <c r="AT33" i="49"/>
  <c r="AT41" i="49"/>
  <c r="B45" i="49"/>
  <c r="AT46" i="49"/>
  <c r="AT36" i="49"/>
  <c r="AT26" i="49"/>
  <c r="AT16" i="49"/>
  <c r="AT7" i="49"/>
  <c r="BH3" i="48"/>
  <c r="BI3" i="48" s="1"/>
  <c r="BH4" i="48"/>
  <c r="BI4" i="48" s="1"/>
  <c r="BH5" i="48"/>
  <c r="BI5" i="48" s="1"/>
  <c r="BH6" i="48"/>
  <c r="BI6" i="48" s="1"/>
  <c r="BH7" i="48"/>
  <c r="BI7" i="48" s="1"/>
  <c r="BH8" i="48"/>
  <c r="BI8" i="48" s="1"/>
  <c r="BH9" i="48"/>
  <c r="BI9" i="48" s="1"/>
  <c r="BH10" i="48"/>
  <c r="BI10" i="48" s="1"/>
  <c r="BH11" i="48"/>
  <c r="BI11" i="48" s="1"/>
  <c r="BH12" i="48"/>
  <c r="BI12" i="48" s="1"/>
  <c r="BH13" i="48"/>
  <c r="BI13" i="48" s="1"/>
  <c r="BH14" i="48"/>
  <c r="BI14" i="48" s="1"/>
  <c r="BH15" i="48"/>
  <c r="BI15" i="48" s="1"/>
  <c r="BH16" i="48"/>
  <c r="BI16" i="48" s="1"/>
  <c r="BH17" i="48"/>
  <c r="BI17" i="48" s="1"/>
  <c r="BH18" i="48"/>
  <c r="BI18" i="48" s="1"/>
  <c r="BH19" i="48"/>
  <c r="BI19" i="48" s="1"/>
  <c r="BH20" i="48"/>
  <c r="BI20" i="48" s="1"/>
  <c r="BH21" i="48"/>
  <c r="BI21" i="48" s="1"/>
  <c r="N44" i="3" s="1"/>
  <c r="BH22" i="48"/>
  <c r="BI22" i="48" s="1"/>
  <c r="BH23" i="48"/>
  <c r="BI23" i="48" s="1"/>
  <c r="BH24" i="48"/>
  <c r="BI24" i="48" s="1"/>
  <c r="BH25" i="48"/>
  <c r="BI25" i="48" s="1"/>
  <c r="BH26" i="48"/>
  <c r="BI26" i="48" s="1"/>
  <c r="BH27" i="48"/>
  <c r="BI27" i="48" s="1"/>
  <c r="BH28" i="48"/>
  <c r="BI28" i="48" s="1"/>
  <c r="BH29" i="48"/>
  <c r="BI29" i="48" s="1"/>
  <c r="BH30" i="48"/>
  <c r="BI30" i="48" s="1"/>
  <c r="BH31" i="48"/>
  <c r="BI31" i="48" s="1"/>
  <c r="BH32" i="48"/>
  <c r="BI32" i="48" s="1"/>
  <c r="BH33" i="48"/>
  <c r="BI33" i="48" s="1"/>
  <c r="BH34" i="48"/>
  <c r="BI34" i="48" s="1"/>
  <c r="BH35" i="48"/>
  <c r="BI35" i="48" s="1"/>
  <c r="BH36" i="48"/>
  <c r="BI36" i="48" s="1"/>
  <c r="BH37" i="48"/>
  <c r="BI37" i="48" s="1"/>
  <c r="BH38" i="48"/>
  <c r="BI38" i="48" s="1"/>
  <c r="L44" i="3" s="1"/>
  <c r="BH39" i="48"/>
  <c r="BI39" i="48" s="1"/>
  <c r="BH40" i="48"/>
  <c r="BI40" i="48" s="1"/>
  <c r="BH41" i="48"/>
  <c r="BI41" i="48" s="1"/>
  <c r="BH42" i="48"/>
  <c r="BI42" i="48" s="1"/>
  <c r="BH43" i="48"/>
  <c r="BI43" i="48" s="1"/>
  <c r="BH44" i="48"/>
  <c r="BI44" i="48" s="1"/>
  <c r="BH45" i="48"/>
  <c r="BI45" i="48" s="1"/>
  <c r="BH46" i="48"/>
  <c r="BI46" i="48" s="1"/>
  <c r="BH47" i="48"/>
  <c r="BI47" i="48" s="1"/>
  <c r="BH48" i="48"/>
  <c r="BI48" i="48" s="1"/>
  <c r="BH49" i="48"/>
  <c r="BI49" i="48" s="1"/>
  <c r="BH50" i="48"/>
  <c r="BI50" i="48" s="1"/>
  <c r="BH51" i="48"/>
  <c r="BI51" i="48" s="1"/>
  <c r="BH52" i="48"/>
  <c r="BI52" i="48" s="1"/>
  <c r="BH2" i="48"/>
  <c r="BI2" i="48" s="1"/>
  <c r="BG2" i="48"/>
  <c r="BG3" i="48"/>
  <c r="BG4" i="48"/>
  <c r="BG5" i="48"/>
  <c r="BG7" i="48"/>
  <c r="BG8" i="48"/>
  <c r="BG10" i="48"/>
  <c r="BG11" i="48"/>
  <c r="BG12" i="48"/>
  <c r="BG13" i="48"/>
  <c r="BG14" i="48"/>
  <c r="BG16" i="48"/>
  <c r="BG18" i="48"/>
  <c r="BG19" i="48"/>
  <c r="BG20" i="48"/>
  <c r="BG21" i="48"/>
  <c r="BG22" i="48"/>
  <c r="BG23" i="48"/>
  <c r="BG26" i="48"/>
  <c r="BG27" i="48"/>
  <c r="BG28" i="48"/>
  <c r="BG29" i="48"/>
  <c r="BG30" i="48"/>
  <c r="BG31" i="48"/>
  <c r="BG32" i="48"/>
  <c r="BG35" i="48"/>
  <c r="BG36" i="48"/>
  <c r="BG37" i="48"/>
  <c r="BG38" i="48"/>
  <c r="BG39" i="48"/>
  <c r="BG40" i="48"/>
  <c r="BG42" i="48"/>
  <c r="BG45" i="48"/>
  <c r="BG46" i="48"/>
  <c r="BG48" i="48"/>
  <c r="BG49" i="48"/>
  <c r="BG51" i="48"/>
  <c r="BG52" i="48"/>
  <c r="B44" i="48"/>
  <c r="AJ3" i="47"/>
  <c r="AK3" i="47" s="1"/>
  <c r="AJ4" i="47"/>
  <c r="AK4" i="47" s="1"/>
  <c r="AJ5" i="47"/>
  <c r="AK5" i="47" s="1"/>
  <c r="AJ6" i="47"/>
  <c r="AK6" i="47" s="1"/>
  <c r="AJ7" i="47"/>
  <c r="AK7" i="47" s="1"/>
  <c r="AJ8" i="47"/>
  <c r="AK8" i="47" s="1"/>
  <c r="AJ9" i="47"/>
  <c r="AK9" i="47" s="1"/>
  <c r="AJ10" i="47"/>
  <c r="AK10" i="47" s="1"/>
  <c r="AJ11" i="47"/>
  <c r="AK11" i="47" s="1"/>
  <c r="AJ12" i="47"/>
  <c r="AK12" i="47" s="1"/>
  <c r="AJ13" i="47"/>
  <c r="AK13" i="47" s="1"/>
  <c r="AJ14" i="47"/>
  <c r="AK14" i="47" s="1"/>
  <c r="AJ15" i="47"/>
  <c r="AK15" i="47" s="1"/>
  <c r="AJ16" i="47"/>
  <c r="AK16" i="47" s="1"/>
  <c r="AJ17" i="47"/>
  <c r="AK17" i="47" s="1"/>
  <c r="AJ18" i="47"/>
  <c r="AK18" i="47" s="1"/>
  <c r="AJ19" i="47"/>
  <c r="AK19" i="47" s="1"/>
  <c r="AJ20" i="47"/>
  <c r="AK20" i="47" s="1"/>
  <c r="AJ21" i="47"/>
  <c r="AK21" i="47" s="1"/>
  <c r="AJ22" i="47"/>
  <c r="AK22" i="47" s="1"/>
  <c r="N43" i="3" s="1"/>
  <c r="AJ23" i="47"/>
  <c r="AK23" i="47" s="1"/>
  <c r="AJ24" i="47"/>
  <c r="AK24" i="47" s="1"/>
  <c r="AJ25" i="47"/>
  <c r="AK25" i="47" s="1"/>
  <c r="AJ26" i="47"/>
  <c r="AK26" i="47" s="1"/>
  <c r="AJ27" i="47"/>
  <c r="AK27" i="47" s="1"/>
  <c r="AJ28" i="47"/>
  <c r="AK28" i="47" s="1"/>
  <c r="AJ29" i="47"/>
  <c r="AK29" i="47" s="1"/>
  <c r="L43" i="3" s="1"/>
  <c r="AJ30" i="47"/>
  <c r="AK30" i="47" s="1"/>
  <c r="AJ31" i="47"/>
  <c r="AK31" i="47" s="1"/>
  <c r="AJ32" i="47"/>
  <c r="AK32" i="47" s="1"/>
  <c r="AJ33" i="47"/>
  <c r="AK33" i="47" s="1"/>
  <c r="AJ34" i="47"/>
  <c r="AK34" i="47" s="1"/>
  <c r="AJ35" i="47"/>
  <c r="AK35" i="47" s="1"/>
  <c r="AJ36" i="47"/>
  <c r="AK36" i="47" s="1"/>
  <c r="AJ37" i="47"/>
  <c r="AK37" i="47" s="1"/>
  <c r="AJ38" i="47"/>
  <c r="AK38" i="47" s="1"/>
  <c r="AJ39" i="47"/>
  <c r="AK39" i="47" s="1"/>
  <c r="AJ40" i="47"/>
  <c r="AK40" i="47" s="1"/>
  <c r="AJ41" i="47"/>
  <c r="AK41" i="47" s="1"/>
  <c r="AJ42" i="47"/>
  <c r="AK42" i="47" s="1"/>
  <c r="AJ43" i="47"/>
  <c r="AK43" i="47" s="1"/>
  <c r="AJ44" i="47"/>
  <c r="AK44" i="47" s="1"/>
  <c r="AJ45" i="47"/>
  <c r="AK45" i="47" s="1"/>
  <c r="AJ46" i="47"/>
  <c r="AK46" i="47" s="1"/>
  <c r="AJ47" i="47"/>
  <c r="AK47" i="47" s="1"/>
  <c r="AJ48" i="47"/>
  <c r="AK48" i="47" s="1"/>
  <c r="AJ49" i="47"/>
  <c r="AK49" i="47" s="1"/>
  <c r="AJ50" i="47"/>
  <c r="AK50" i="47" s="1"/>
  <c r="AJ51" i="47"/>
  <c r="AK51" i="47" s="1"/>
  <c r="AJ52" i="47"/>
  <c r="AK52" i="47" s="1"/>
  <c r="AJ2" i="47"/>
  <c r="AK2" i="47" s="1"/>
  <c r="BG43" i="48"/>
  <c r="BG34" i="48"/>
  <c r="BG24" i="48"/>
  <c r="BG15" i="48"/>
  <c r="BG6" i="48"/>
  <c r="AI2" i="47"/>
  <c r="AI3" i="47"/>
  <c r="AI5" i="47"/>
  <c r="AI6" i="47"/>
  <c r="AI7" i="47"/>
  <c r="AI8" i="47"/>
  <c r="AI10" i="47"/>
  <c r="AI13" i="47"/>
  <c r="AI14" i="47"/>
  <c r="AI15" i="47"/>
  <c r="AI16" i="47"/>
  <c r="AI18" i="47"/>
  <c r="AI19" i="47"/>
  <c r="AI21" i="47"/>
  <c r="AI23" i="47"/>
  <c r="AI24" i="47"/>
  <c r="AI26" i="47"/>
  <c r="AI27" i="47"/>
  <c r="AI29" i="47"/>
  <c r="AI30" i="47"/>
  <c r="AI31" i="47"/>
  <c r="AI34" i="47"/>
  <c r="AI35" i="47"/>
  <c r="AI37" i="47"/>
  <c r="AI38" i="47"/>
  <c r="AI39" i="47"/>
  <c r="AI40" i="47"/>
  <c r="AI42" i="47"/>
  <c r="AI45" i="47"/>
  <c r="AI46" i="47"/>
  <c r="AI47" i="47"/>
  <c r="AI48" i="47"/>
  <c r="AI49" i="47"/>
  <c r="AI52" i="47"/>
  <c r="B43" i="47"/>
  <c r="N42" i="3"/>
  <c r="L42" i="3"/>
  <c r="BK3" i="46"/>
  <c r="BK4" i="46"/>
  <c r="BK5" i="46"/>
  <c r="BK6" i="46"/>
  <c r="BK7" i="46"/>
  <c r="BK8" i="46"/>
  <c r="BK9" i="46"/>
  <c r="BK10" i="46"/>
  <c r="BK11" i="46"/>
  <c r="BK12" i="46"/>
  <c r="BK13" i="46"/>
  <c r="BK14" i="46"/>
  <c r="BK15" i="46"/>
  <c r="BK16" i="46"/>
  <c r="BK17" i="46"/>
  <c r="BK18" i="46"/>
  <c r="BK19" i="46"/>
  <c r="BK20" i="46"/>
  <c r="BK21" i="46"/>
  <c r="BK22" i="46"/>
  <c r="BK23" i="46"/>
  <c r="BK24" i="46"/>
  <c r="BK25" i="46"/>
  <c r="BK26" i="46"/>
  <c r="BK27" i="46"/>
  <c r="BK28" i="46"/>
  <c r="BK29" i="46"/>
  <c r="BK30" i="46"/>
  <c r="BK31" i="46"/>
  <c r="BK32" i="46"/>
  <c r="BK33" i="46"/>
  <c r="BK34" i="46"/>
  <c r="BK35" i="46"/>
  <c r="BK36" i="46"/>
  <c r="BK37" i="46"/>
  <c r="BK38" i="46"/>
  <c r="BK39" i="46"/>
  <c r="BK40" i="46"/>
  <c r="BK41" i="46"/>
  <c r="BK43" i="46"/>
  <c r="BK44" i="46"/>
  <c r="BK45" i="46"/>
  <c r="BK46" i="46"/>
  <c r="BK47" i="46"/>
  <c r="BK48" i="46"/>
  <c r="BK49" i="46"/>
  <c r="BK50" i="46"/>
  <c r="BK51" i="46"/>
  <c r="BK52" i="46"/>
  <c r="BK2" i="46"/>
  <c r="BJ3" i="46"/>
  <c r="BJ4" i="46"/>
  <c r="BJ5" i="46"/>
  <c r="BJ6" i="46"/>
  <c r="BJ7" i="46"/>
  <c r="BJ8" i="46"/>
  <c r="BJ9" i="46"/>
  <c r="BJ10" i="46"/>
  <c r="BJ11" i="46"/>
  <c r="BJ12" i="46"/>
  <c r="BJ13" i="46"/>
  <c r="BJ14" i="46"/>
  <c r="BJ15" i="46"/>
  <c r="BJ16" i="46"/>
  <c r="BJ17" i="46"/>
  <c r="BJ18" i="46"/>
  <c r="BJ19" i="46"/>
  <c r="BJ20" i="46"/>
  <c r="BJ21" i="46"/>
  <c r="BJ22" i="46"/>
  <c r="BJ23" i="46"/>
  <c r="BJ24" i="46"/>
  <c r="BJ25" i="46"/>
  <c r="BJ26" i="46"/>
  <c r="BJ27" i="46"/>
  <c r="BJ28" i="46"/>
  <c r="BJ29" i="46"/>
  <c r="BJ30" i="46"/>
  <c r="BJ31" i="46"/>
  <c r="BJ32" i="46"/>
  <c r="BJ33" i="46"/>
  <c r="BJ34" i="46"/>
  <c r="BJ35" i="46"/>
  <c r="BJ36" i="46"/>
  <c r="BJ37" i="46"/>
  <c r="BJ38" i="46"/>
  <c r="BJ39" i="46"/>
  <c r="BJ40" i="46"/>
  <c r="BJ41" i="46"/>
  <c r="BJ42" i="46"/>
  <c r="BJ43" i="46"/>
  <c r="BJ44" i="46"/>
  <c r="BJ45" i="46"/>
  <c r="BJ46" i="46"/>
  <c r="BJ47" i="46"/>
  <c r="BJ48" i="46"/>
  <c r="BJ49" i="46"/>
  <c r="BJ50" i="46"/>
  <c r="BJ51" i="46"/>
  <c r="BJ52" i="46"/>
  <c r="BJ2" i="46"/>
  <c r="AI44" i="47"/>
  <c r="AI32" i="47"/>
  <c r="AI22" i="47"/>
  <c r="AI11" i="47"/>
  <c r="BI2" i="46"/>
  <c r="BI3" i="46"/>
  <c r="BI4" i="46"/>
  <c r="BI5" i="46"/>
  <c r="BI6" i="46"/>
  <c r="BI7" i="46"/>
  <c r="BI8" i="46"/>
  <c r="BI11" i="46"/>
  <c r="BI12" i="46"/>
  <c r="BI13" i="46"/>
  <c r="BI14" i="46"/>
  <c r="BI15" i="46"/>
  <c r="BI16" i="46"/>
  <c r="BI18" i="46"/>
  <c r="BI20" i="46"/>
  <c r="BI21" i="46"/>
  <c r="BI22" i="46"/>
  <c r="BI23" i="46"/>
  <c r="BI24" i="46"/>
  <c r="BI26" i="46"/>
  <c r="BI27" i="46"/>
  <c r="BI29" i="46"/>
  <c r="BI30" i="46"/>
  <c r="BI31" i="46"/>
  <c r="BI32" i="46"/>
  <c r="BI34" i="46"/>
  <c r="BI35" i="46"/>
  <c r="BI36" i="46"/>
  <c r="BI38" i="46"/>
  <c r="BI39" i="46"/>
  <c r="BI40" i="46"/>
  <c r="BI43" i="46"/>
  <c r="BI44" i="46"/>
  <c r="BI45" i="46"/>
  <c r="BI47" i="46"/>
  <c r="BI48" i="46"/>
  <c r="BI49" i="46"/>
  <c r="BI51" i="46"/>
  <c r="BI52" i="46"/>
  <c r="B42" i="46"/>
  <c r="N40" i="3"/>
  <c r="N41" i="3"/>
  <c r="L41" i="3"/>
  <c r="BJ3" i="45"/>
  <c r="BJ4" i="45"/>
  <c r="BJ5" i="45"/>
  <c r="BJ6" i="45"/>
  <c r="BJ7" i="45"/>
  <c r="BJ8" i="45"/>
  <c r="BJ9" i="45"/>
  <c r="BJ10" i="45"/>
  <c r="BJ11" i="45"/>
  <c r="BJ12" i="45"/>
  <c r="BJ13" i="45"/>
  <c r="BJ14" i="45"/>
  <c r="BJ15" i="45"/>
  <c r="BJ16" i="45"/>
  <c r="BJ17" i="45"/>
  <c r="BJ18" i="45"/>
  <c r="BJ19" i="45"/>
  <c r="BJ20" i="45"/>
  <c r="BJ21" i="45"/>
  <c r="BJ22" i="45"/>
  <c r="BJ23" i="45"/>
  <c r="BJ24" i="45"/>
  <c r="BJ25" i="45"/>
  <c r="BJ26" i="45"/>
  <c r="BJ27" i="45"/>
  <c r="BJ28" i="45"/>
  <c r="BJ29" i="45"/>
  <c r="BJ30" i="45"/>
  <c r="BJ31" i="45"/>
  <c r="BJ32" i="45"/>
  <c r="BJ33" i="45"/>
  <c r="BJ34" i="45"/>
  <c r="BJ35" i="45"/>
  <c r="BJ36" i="45"/>
  <c r="BJ37" i="45"/>
  <c r="BJ38" i="45"/>
  <c r="BJ39" i="45"/>
  <c r="BJ40" i="45"/>
  <c r="BJ41" i="45"/>
  <c r="BJ42" i="45"/>
  <c r="BJ43" i="45"/>
  <c r="BJ44" i="45"/>
  <c r="BJ45" i="45"/>
  <c r="BJ46" i="45"/>
  <c r="BJ47" i="45"/>
  <c r="BJ48" i="45"/>
  <c r="BJ49" i="45"/>
  <c r="BJ50" i="45"/>
  <c r="BJ51" i="45"/>
  <c r="BJ52" i="45"/>
  <c r="BJ2" i="45"/>
  <c r="BI3" i="45"/>
  <c r="BI4" i="45"/>
  <c r="BI5" i="45"/>
  <c r="BI6" i="45"/>
  <c r="BI7" i="45"/>
  <c r="BI8" i="45"/>
  <c r="BI9" i="45"/>
  <c r="BI10" i="45"/>
  <c r="BI11" i="45"/>
  <c r="BI12" i="45"/>
  <c r="BI13" i="45"/>
  <c r="BI14" i="45"/>
  <c r="BI15" i="45"/>
  <c r="BI16" i="45"/>
  <c r="BI17" i="45"/>
  <c r="BI18" i="45"/>
  <c r="BI19" i="45"/>
  <c r="BI20" i="45"/>
  <c r="BI21" i="45"/>
  <c r="BI22" i="45"/>
  <c r="BI23" i="45"/>
  <c r="BI24" i="45"/>
  <c r="BI25" i="45"/>
  <c r="BI26" i="45"/>
  <c r="BI27" i="45"/>
  <c r="BI28" i="45"/>
  <c r="BI29" i="45"/>
  <c r="BI30" i="45"/>
  <c r="BI31" i="45"/>
  <c r="BI32" i="45"/>
  <c r="BI33" i="45"/>
  <c r="BI34" i="45"/>
  <c r="BI35" i="45"/>
  <c r="BI36" i="45"/>
  <c r="BI37" i="45"/>
  <c r="BI38" i="45"/>
  <c r="BI39" i="45"/>
  <c r="BI40" i="45"/>
  <c r="BI41" i="45"/>
  <c r="BI42" i="45"/>
  <c r="BI43" i="45"/>
  <c r="BI44" i="45"/>
  <c r="BI45" i="45"/>
  <c r="BI46" i="45"/>
  <c r="BI47" i="45"/>
  <c r="BI48" i="45"/>
  <c r="BI49" i="45"/>
  <c r="BI50" i="45"/>
  <c r="BI51" i="45"/>
  <c r="BI52" i="45"/>
  <c r="BI2" i="45"/>
  <c r="BI46" i="46"/>
  <c r="BI37" i="46"/>
  <c r="BI28" i="46"/>
  <c r="BI19" i="46"/>
  <c r="BI10" i="46"/>
  <c r="BH2" i="45"/>
  <c r="BH5" i="45"/>
  <c r="BH6" i="45"/>
  <c r="BH7" i="45"/>
  <c r="BH8" i="45"/>
  <c r="BH13" i="45"/>
  <c r="BH14" i="45"/>
  <c r="BH15" i="45"/>
  <c r="BH16" i="45"/>
  <c r="BH18" i="45"/>
  <c r="BH21" i="45"/>
  <c r="BH22" i="45"/>
  <c r="BH24" i="45"/>
  <c r="BH26" i="45"/>
  <c r="BH29" i="45"/>
  <c r="BH30" i="45"/>
  <c r="BH31" i="45"/>
  <c r="BH32" i="45"/>
  <c r="BH34" i="45"/>
  <c r="BH38" i="45"/>
  <c r="BH40" i="45"/>
  <c r="BH42" i="45"/>
  <c r="BH43" i="45"/>
  <c r="BH45" i="45"/>
  <c r="BH46" i="45"/>
  <c r="BH48" i="45"/>
  <c r="BH50" i="45"/>
  <c r="BH51" i="45"/>
  <c r="BH3" i="45"/>
  <c r="BH11" i="45"/>
  <c r="BH19" i="45"/>
  <c r="BH27" i="45"/>
  <c r="BH35" i="45"/>
  <c r="BH44" i="45"/>
  <c r="BH52" i="45"/>
  <c r="B41" i="45"/>
  <c r="BH41" i="45" s="1"/>
  <c r="BJ24" i="44"/>
  <c r="BJ25" i="44"/>
  <c r="BJ15" i="44"/>
  <c r="BJ13" i="44"/>
  <c r="BJ39" i="44"/>
  <c r="BJ34" i="44"/>
  <c r="BJ6" i="44"/>
  <c r="BJ21" i="44"/>
  <c r="BJ49" i="44"/>
  <c r="BJ51" i="44"/>
  <c r="BJ31" i="44"/>
  <c r="BJ37" i="44"/>
  <c r="BJ41" i="44"/>
  <c r="BJ33" i="44"/>
  <c r="BJ47" i="44"/>
  <c r="BJ8" i="44"/>
  <c r="BJ32" i="44"/>
  <c r="BJ17" i="44"/>
  <c r="BJ23" i="44"/>
  <c r="BJ9" i="44"/>
  <c r="BJ16" i="44"/>
  <c r="BJ30" i="44"/>
  <c r="BJ10" i="44"/>
  <c r="BJ22" i="44"/>
  <c r="BJ50" i="44"/>
  <c r="BJ43" i="44"/>
  <c r="BJ18" i="44"/>
  <c r="BJ29" i="44"/>
  <c r="BJ27" i="44"/>
  <c r="BJ28" i="44"/>
  <c r="BJ35" i="44"/>
  <c r="BJ44" i="44"/>
  <c r="BJ7" i="44"/>
  <c r="BJ4" i="44"/>
  <c r="BJ46" i="44"/>
  <c r="BJ20" i="44"/>
  <c r="BJ48" i="44"/>
  <c r="BJ36" i="44"/>
  <c r="BJ52" i="44"/>
  <c r="BJ11" i="44"/>
  <c r="BJ14" i="44"/>
  <c r="BJ12" i="44"/>
  <c r="BJ19" i="44"/>
  <c r="BJ42" i="44"/>
  <c r="BJ38" i="44"/>
  <c r="BJ5" i="44"/>
  <c r="BJ45" i="44"/>
  <c r="BJ26" i="44"/>
  <c r="BJ2" i="44"/>
  <c r="BJ3" i="44"/>
  <c r="BH47" i="45"/>
  <c r="BH37" i="45"/>
  <c r="BH23" i="45"/>
  <c r="BH10" i="45"/>
  <c r="BI2" i="44"/>
  <c r="BI3" i="44"/>
  <c r="BI4" i="44"/>
  <c r="BI5" i="44"/>
  <c r="BI6" i="44"/>
  <c r="BI7" i="44"/>
  <c r="BI10" i="44"/>
  <c r="BI12" i="44"/>
  <c r="BI13" i="44"/>
  <c r="BI14" i="44"/>
  <c r="BI17" i="44"/>
  <c r="BI18" i="44"/>
  <c r="BI19" i="44"/>
  <c r="BI20" i="44"/>
  <c r="BI22" i="44"/>
  <c r="BI23" i="44"/>
  <c r="BI26" i="44"/>
  <c r="BI27" i="44"/>
  <c r="BI28" i="44"/>
  <c r="BI29" i="44"/>
  <c r="BI30" i="44"/>
  <c r="BI33" i="44"/>
  <c r="BI34" i="44"/>
  <c r="BI37" i="44"/>
  <c r="BI38" i="44"/>
  <c r="BI39" i="44"/>
  <c r="BI42" i="44"/>
  <c r="BI43" i="44"/>
  <c r="BI45" i="44"/>
  <c r="BI47" i="44"/>
  <c r="BI50" i="44"/>
  <c r="BI51" i="44"/>
  <c r="BI52" i="44"/>
  <c r="B40" i="44"/>
  <c r="BI40" i="44" s="1"/>
  <c r="L39" i="3"/>
  <c r="N39" i="3"/>
  <c r="AS3" i="43"/>
  <c r="AS4" i="43"/>
  <c r="AS5" i="43"/>
  <c r="AS6" i="43"/>
  <c r="AS7" i="43"/>
  <c r="AS8" i="43"/>
  <c r="AS9" i="43"/>
  <c r="AS10" i="43"/>
  <c r="AS11" i="43"/>
  <c r="AS12" i="43"/>
  <c r="AS13" i="43"/>
  <c r="AS14" i="43"/>
  <c r="AS15" i="43"/>
  <c r="AS16" i="43"/>
  <c r="AS17" i="43"/>
  <c r="AS18" i="43"/>
  <c r="AS19" i="43"/>
  <c r="AS20" i="43"/>
  <c r="AS21" i="43"/>
  <c r="AS22" i="43"/>
  <c r="AS23" i="43"/>
  <c r="AS24" i="43"/>
  <c r="AS25" i="43"/>
  <c r="AS26" i="43"/>
  <c r="AS27" i="43"/>
  <c r="AS28" i="43"/>
  <c r="AS29" i="43"/>
  <c r="AS30" i="43"/>
  <c r="AS31" i="43"/>
  <c r="AS32" i="43"/>
  <c r="AS33" i="43"/>
  <c r="AS34" i="43"/>
  <c r="AS35" i="43"/>
  <c r="AS36" i="43"/>
  <c r="AS37" i="43"/>
  <c r="AS38" i="43"/>
  <c r="AS39" i="43"/>
  <c r="AS40" i="43"/>
  <c r="AS41" i="43"/>
  <c r="AS42" i="43"/>
  <c r="AS43" i="43"/>
  <c r="AS44" i="43"/>
  <c r="AS45" i="43"/>
  <c r="AS46" i="43"/>
  <c r="AS47" i="43"/>
  <c r="AS48" i="43"/>
  <c r="AS49" i="43"/>
  <c r="AS50" i="43"/>
  <c r="AS51" i="43"/>
  <c r="AS52" i="43"/>
  <c r="AS2" i="43"/>
  <c r="AR3" i="43"/>
  <c r="AR4" i="43"/>
  <c r="AR5" i="43"/>
  <c r="AR6" i="43"/>
  <c r="AR7" i="43"/>
  <c r="AR8" i="43"/>
  <c r="AR9" i="43"/>
  <c r="AR10" i="43"/>
  <c r="AR11" i="43"/>
  <c r="AR12" i="43"/>
  <c r="AR13" i="43"/>
  <c r="AR14" i="43"/>
  <c r="AR15" i="43"/>
  <c r="AR16" i="43"/>
  <c r="AR17" i="43"/>
  <c r="AR18" i="43"/>
  <c r="AR19" i="43"/>
  <c r="AR20" i="43"/>
  <c r="AR21" i="43"/>
  <c r="AR22" i="43"/>
  <c r="AR23" i="43"/>
  <c r="AR24" i="43"/>
  <c r="AR25" i="43"/>
  <c r="AR26" i="43"/>
  <c r="AR27" i="43"/>
  <c r="AR28" i="43"/>
  <c r="AR29" i="43"/>
  <c r="AR30" i="43"/>
  <c r="AR31" i="43"/>
  <c r="AR32" i="43"/>
  <c r="AR33" i="43"/>
  <c r="AR34" i="43"/>
  <c r="AR35" i="43"/>
  <c r="AR36" i="43"/>
  <c r="AR37" i="43"/>
  <c r="AR38" i="43"/>
  <c r="AR39" i="43"/>
  <c r="AR40" i="43"/>
  <c r="AR41" i="43"/>
  <c r="AR42" i="43"/>
  <c r="AR43" i="43"/>
  <c r="AR44" i="43"/>
  <c r="AR45" i="43"/>
  <c r="AR46" i="43"/>
  <c r="AR47" i="43"/>
  <c r="AR48" i="43"/>
  <c r="AR49" i="43"/>
  <c r="AR50" i="43"/>
  <c r="AR51" i="43"/>
  <c r="AR52" i="43"/>
  <c r="AR2" i="43"/>
  <c r="BI44" i="44"/>
  <c r="BI35" i="44"/>
  <c r="BI21" i="44"/>
  <c r="BI11" i="44"/>
  <c r="AQ2" i="43"/>
  <c r="AQ3" i="43"/>
  <c r="AQ4" i="43"/>
  <c r="AQ5" i="43"/>
  <c r="AQ6" i="43"/>
  <c r="AQ8" i="43"/>
  <c r="AQ10" i="43"/>
  <c r="AQ11" i="43"/>
  <c r="AQ12" i="43"/>
  <c r="AQ13" i="43"/>
  <c r="AQ14" i="43"/>
  <c r="AQ16" i="43"/>
  <c r="AQ17" i="43"/>
  <c r="AQ19" i="43"/>
  <c r="AQ20" i="43"/>
  <c r="AQ21" i="43"/>
  <c r="AQ22" i="43"/>
  <c r="AQ24" i="43"/>
  <c r="AQ25" i="43"/>
  <c r="AQ26" i="43"/>
  <c r="AQ28" i="43"/>
  <c r="AQ29" i="43"/>
  <c r="AQ30" i="43"/>
  <c r="AQ32" i="43"/>
  <c r="AQ33" i="43"/>
  <c r="AQ34" i="43"/>
  <c r="AQ35" i="43"/>
  <c r="AQ37" i="43"/>
  <c r="AQ38" i="43"/>
  <c r="AQ41" i="43"/>
  <c r="AQ42" i="43"/>
  <c r="AQ43" i="43"/>
  <c r="AQ44" i="43"/>
  <c r="AQ45" i="43"/>
  <c r="AQ49" i="43"/>
  <c r="AQ50" i="43"/>
  <c r="AQ51" i="43"/>
  <c r="AQ52" i="43"/>
  <c r="B39" i="43"/>
  <c r="N38" i="3"/>
  <c r="L38" i="3"/>
  <c r="AG3" i="42"/>
  <c r="AG4" i="42"/>
  <c r="AG5" i="42"/>
  <c r="AG6" i="42"/>
  <c r="AG7" i="42"/>
  <c r="AG8" i="42"/>
  <c r="AG9" i="42"/>
  <c r="AG10" i="42"/>
  <c r="AG11" i="42"/>
  <c r="AG12" i="42"/>
  <c r="AG13" i="42"/>
  <c r="AG14" i="42"/>
  <c r="AG15" i="42"/>
  <c r="AG16" i="42"/>
  <c r="AG17" i="42"/>
  <c r="AG18" i="42"/>
  <c r="AG19" i="42"/>
  <c r="AG20" i="42"/>
  <c r="AG21" i="42"/>
  <c r="AG22" i="42"/>
  <c r="AG23" i="42"/>
  <c r="AG24" i="42"/>
  <c r="AG25" i="42"/>
  <c r="AG26" i="42"/>
  <c r="AG27" i="42"/>
  <c r="AG28" i="42"/>
  <c r="AG29" i="42"/>
  <c r="AG30" i="42"/>
  <c r="AG31" i="42"/>
  <c r="AG32" i="42"/>
  <c r="AG33" i="42"/>
  <c r="AG34" i="42"/>
  <c r="AG35" i="42"/>
  <c r="AG36" i="42"/>
  <c r="AG37" i="42"/>
  <c r="AG38" i="42"/>
  <c r="AG39" i="42"/>
  <c r="AG40" i="42"/>
  <c r="AG41" i="42"/>
  <c r="AG42" i="42"/>
  <c r="AG43" i="42"/>
  <c r="AG44" i="42"/>
  <c r="AG45" i="42"/>
  <c r="AG46" i="42"/>
  <c r="AG47" i="42"/>
  <c r="AG48" i="42"/>
  <c r="AG49" i="42"/>
  <c r="AG50" i="42"/>
  <c r="AG51" i="42"/>
  <c r="AG52" i="42"/>
  <c r="AG2" i="42"/>
  <c r="AF3" i="42"/>
  <c r="AF4" i="42"/>
  <c r="AF5" i="42"/>
  <c r="AF6" i="42"/>
  <c r="AF7" i="42"/>
  <c r="AF8" i="42"/>
  <c r="AF9" i="42"/>
  <c r="AF10" i="42"/>
  <c r="AF11" i="42"/>
  <c r="AF12" i="42"/>
  <c r="AF13" i="42"/>
  <c r="AF14" i="42"/>
  <c r="AF15" i="42"/>
  <c r="AF16" i="42"/>
  <c r="AF17" i="42"/>
  <c r="AF18" i="42"/>
  <c r="AF19" i="42"/>
  <c r="AF20" i="42"/>
  <c r="AF21" i="42"/>
  <c r="AF22" i="42"/>
  <c r="AF23" i="42"/>
  <c r="AF24" i="42"/>
  <c r="AF25" i="42"/>
  <c r="AF26" i="42"/>
  <c r="AF27" i="42"/>
  <c r="AF28" i="42"/>
  <c r="AF29" i="42"/>
  <c r="AF30" i="42"/>
  <c r="AF31" i="42"/>
  <c r="AF32" i="42"/>
  <c r="AF33" i="42"/>
  <c r="AF34" i="42"/>
  <c r="AF35" i="42"/>
  <c r="AF36" i="42"/>
  <c r="AF37" i="42"/>
  <c r="AF38" i="42"/>
  <c r="AF39" i="42"/>
  <c r="AF40" i="42"/>
  <c r="AF41" i="42"/>
  <c r="AF42" i="42"/>
  <c r="AF43" i="42"/>
  <c r="AF44" i="42"/>
  <c r="AF45" i="42"/>
  <c r="AF46" i="42"/>
  <c r="AF47" i="42"/>
  <c r="AF48" i="42"/>
  <c r="AF49" i="42"/>
  <c r="AF50" i="42"/>
  <c r="AF51" i="42"/>
  <c r="AF52" i="42"/>
  <c r="AF2" i="42"/>
  <c r="AQ46" i="43"/>
  <c r="AQ36" i="43"/>
  <c r="AQ27" i="43"/>
  <c r="AQ18" i="43"/>
  <c r="AQ9" i="43"/>
  <c r="AE2" i="42"/>
  <c r="AE3" i="42"/>
  <c r="AE4" i="42"/>
  <c r="AE5" i="42"/>
  <c r="AE8" i="42"/>
  <c r="AE9" i="42"/>
  <c r="AE10" i="42"/>
  <c r="AE11" i="42"/>
  <c r="AE12" i="42"/>
  <c r="AE13" i="42"/>
  <c r="AE14" i="42"/>
  <c r="AE17" i="42"/>
  <c r="AE18" i="42"/>
  <c r="AE19" i="42"/>
  <c r="AE20" i="42"/>
  <c r="AE24" i="42"/>
  <c r="AE25" i="42"/>
  <c r="AE26" i="42"/>
  <c r="AE28" i="42"/>
  <c r="AE32" i="42"/>
  <c r="AE33" i="42"/>
  <c r="AE34" i="42"/>
  <c r="AE35" i="42"/>
  <c r="AE36" i="42"/>
  <c r="AE40" i="42"/>
  <c r="AE41" i="42"/>
  <c r="AE42" i="42"/>
  <c r="AE43" i="42"/>
  <c r="AE44" i="42"/>
  <c r="AE45" i="42"/>
  <c r="AE47" i="42"/>
  <c r="AE49" i="42"/>
  <c r="AE50" i="42"/>
  <c r="AE51" i="42"/>
  <c r="AE52" i="42"/>
  <c r="B38" i="42"/>
  <c r="AE38" i="42" s="1"/>
  <c r="N37" i="3"/>
  <c r="L37" i="3"/>
  <c r="BG3" i="41"/>
  <c r="BG4" i="41"/>
  <c r="BG5" i="41"/>
  <c r="BG6" i="41"/>
  <c r="BG7" i="41"/>
  <c r="BG8" i="41"/>
  <c r="BG9" i="41"/>
  <c r="BG10" i="41"/>
  <c r="BG11" i="41"/>
  <c r="BG12" i="41"/>
  <c r="BG13" i="41"/>
  <c r="BG14" i="41"/>
  <c r="BG15" i="41"/>
  <c r="BG16" i="41"/>
  <c r="BG17" i="41"/>
  <c r="BG18" i="41"/>
  <c r="BG19" i="41"/>
  <c r="BG20" i="41"/>
  <c r="BG21" i="41"/>
  <c r="BG22" i="41"/>
  <c r="BG23" i="41"/>
  <c r="BG24" i="41"/>
  <c r="BG25" i="41"/>
  <c r="BG26" i="41"/>
  <c r="BG27" i="41"/>
  <c r="BG28" i="41"/>
  <c r="BG29" i="41"/>
  <c r="BG30" i="41"/>
  <c r="BG31" i="41"/>
  <c r="BG32" i="41"/>
  <c r="BG33" i="41"/>
  <c r="BG34" i="41"/>
  <c r="BG35" i="41"/>
  <c r="BG36" i="41"/>
  <c r="BG37" i="41"/>
  <c r="BG38" i="41"/>
  <c r="BG39" i="41"/>
  <c r="BG40" i="41"/>
  <c r="BG41" i="41"/>
  <c r="BG42" i="41"/>
  <c r="BG43" i="41"/>
  <c r="BG44" i="41"/>
  <c r="BG45" i="41"/>
  <c r="BG46" i="41"/>
  <c r="BG47" i="41"/>
  <c r="BG48" i="41"/>
  <c r="BG49" i="41"/>
  <c r="BG50" i="41"/>
  <c r="BG51" i="41"/>
  <c r="BG52" i="41"/>
  <c r="BG2" i="41"/>
  <c r="BF3" i="41"/>
  <c r="BF4" i="41"/>
  <c r="BF5" i="41"/>
  <c r="BF6" i="41"/>
  <c r="BF7" i="41"/>
  <c r="BF8" i="41"/>
  <c r="BF9" i="41"/>
  <c r="BF10" i="41"/>
  <c r="BF11" i="41"/>
  <c r="BF12" i="41"/>
  <c r="BF13" i="41"/>
  <c r="BF14" i="41"/>
  <c r="BF15" i="41"/>
  <c r="BF16" i="41"/>
  <c r="BF17" i="41"/>
  <c r="BF18" i="41"/>
  <c r="BF19" i="41"/>
  <c r="BF20" i="41"/>
  <c r="BF21" i="41"/>
  <c r="BF22" i="41"/>
  <c r="BF23" i="41"/>
  <c r="BF24" i="41"/>
  <c r="BF25" i="41"/>
  <c r="BF26" i="41"/>
  <c r="BF27" i="41"/>
  <c r="BF28" i="41"/>
  <c r="BF29" i="41"/>
  <c r="BF30" i="41"/>
  <c r="BF31" i="41"/>
  <c r="BF32" i="41"/>
  <c r="BF33" i="41"/>
  <c r="BF34" i="41"/>
  <c r="BF35" i="41"/>
  <c r="BF36" i="41"/>
  <c r="BF37" i="41"/>
  <c r="BF38" i="41"/>
  <c r="BF39" i="41"/>
  <c r="BF40" i="41"/>
  <c r="BF41" i="41"/>
  <c r="BF42" i="41"/>
  <c r="BF43" i="41"/>
  <c r="BF44" i="41"/>
  <c r="BF45" i="41"/>
  <c r="BF46" i="41"/>
  <c r="BF47" i="41"/>
  <c r="BF48" i="41"/>
  <c r="BF49" i="41"/>
  <c r="BF50" i="41"/>
  <c r="BF51" i="41"/>
  <c r="BF52" i="41"/>
  <c r="BF2" i="41"/>
  <c r="AE48" i="42"/>
  <c r="AE39" i="42"/>
  <c r="AE27" i="42"/>
  <c r="AE16" i="42"/>
  <c r="AE6" i="42"/>
  <c r="BE2" i="41"/>
  <c r="BE4" i="41"/>
  <c r="BE6" i="41"/>
  <c r="BE7" i="41"/>
  <c r="BE8" i="41"/>
  <c r="BE10" i="41"/>
  <c r="BE12" i="41"/>
  <c r="BE13" i="41"/>
  <c r="BE14" i="41"/>
  <c r="BE16" i="41"/>
  <c r="BE18" i="41"/>
  <c r="BE20" i="41"/>
  <c r="BE21" i="41"/>
  <c r="BE22" i="41"/>
  <c r="BE23" i="41"/>
  <c r="BE24" i="41"/>
  <c r="BE28" i="41"/>
  <c r="BE29" i="41"/>
  <c r="BE30" i="41"/>
  <c r="BE31" i="41"/>
  <c r="BE32" i="41"/>
  <c r="BE34" i="41"/>
  <c r="BE36" i="41"/>
  <c r="BE38" i="41"/>
  <c r="BE39" i="41"/>
  <c r="BE40" i="41"/>
  <c r="BE41" i="41"/>
  <c r="BE42" i="41"/>
  <c r="BE43" i="41"/>
  <c r="BE44" i="41"/>
  <c r="BE47" i="41"/>
  <c r="BE48" i="41"/>
  <c r="BE49" i="41"/>
  <c r="BE50" i="41"/>
  <c r="BE51" i="41"/>
  <c r="BE52" i="41"/>
  <c r="BE3" i="41"/>
  <c r="BE11" i="41"/>
  <c r="BE19" i="41"/>
  <c r="BE27" i="41"/>
  <c r="BE35" i="41"/>
  <c r="B37" i="41"/>
  <c r="N34" i="3"/>
  <c r="L34" i="3"/>
  <c r="BJ3" i="40"/>
  <c r="BJ4" i="40"/>
  <c r="BJ5" i="40"/>
  <c r="BJ6" i="40"/>
  <c r="BJ7" i="40"/>
  <c r="BJ8" i="40"/>
  <c r="BJ9" i="40"/>
  <c r="BJ10" i="40"/>
  <c r="BJ11" i="40"/>
  <c r="BJ12" i="40"/>
  <c r="BJ13" i="40"/>
  <c r="BJ14" i="40"/>
  <c r="BJ15" i="40"/>
  <c r="BJ16" i="40"/>
  <c r="BJ17" i="40"/>
  <c r="BJ18" i="40"/>
  <c r="BJ19" i="40"/>
  <c r="BJ20" i="40"/>
  <c r="BJ21" i="40"/>
  <c r="BJ22" i="40"/>
  <c r="BJ23" i="40"/>
  <c r="BJ24" i="40"/>
  <c r="BJ25" i="40"/>
  <c r="BJ26" i="40"/>
  <c r="BJ27" i="40"/>
  <c r="BJ28" i="40"/>
  <c r="BJ29" i="40"/>
  <c r="BJ30" i="40"/>
  <c r="BJ31" i="40"/>
  <c r="BJ32" i="40"/>
  <c r="BJ33" i="40"/>
  <c r="BJ34" i="40"/>
  <c r="BJ35" i="40"/>
  <c r="BJ36" i="40"/>
  <c r="BJ37" i="40"/>
  <c r="BJ38" i="40"/>
  <c r="BJ39" i="40"/>
  <c r="BJ40" i="40"/>
  <c r="BJ41" i="40"/>
  <c r="BJ42" i="40"/>
  <c r="BJ43" i="40"/>
  <c r="BJ44" i="40"/>
  <c r="BJ45" i="40"/>
  <c r="BJ46" i="40"/>
  <c r="BJ47" i="40"/>
  <c r="BJ48" i="40"/>
  <c r="BJ49" i="40"/>
  <c r="BJ50" i="40"/>
  <c r="BJ51" i="40"/>
  <c r="BJ52" i="40"/>
  <c r="BJ2" i="40"/>
  <c r="BI3" i="40"/>
  <c r="BI4" i="40"/>
  <c r="BI5" i="40"/>
  <c r="BI6" i="40"/>
  <c r="BI7" i="40"/>
  <c r="BI8" i="40"/>
  <c r="BI9" i="40"/>
  <c r="BI10" i="40"/>
  <c r="BI11" i="40"/>
  <c r="BI12" i="40"/>
  <c r="BI13" i="40"/>
  <c r="BI14" i="40"/>
  <c r="BI15" i="40"/>
  <c r="BI16" i="40"/>
  <c r="BI17" i="40"/>
  <c r="BI18" i="40"/>
  <c r="BI19" i="40"/>
  <c r="BI20" i="40"/>
  <c r="BI21" i="40"/>
  <c r="BI22" i="40"/>
  <c r="BI23" i="40"/>
  <c r="BI24" i="40"/>
  <c r="BI25" i="40"/>
  <c r="BI26" i="40"/>
  <c r="BI27" i="40"/>
  <c r="BI28" i="40"/>
  <c r="BI29" i="40"/>
  <c r="BI30" i="40"/>
  <c r="BI31" i="40"/>
  <c r="BI32" i="40"/>
  <c r="BI33" i="40"/>
  <c r="BI34" i="40"/>
  <c r="BI35" i="40"/>
  <c r="BI36" i="40"/>
  <c r="BI37" i="40"/>
  <c r="BI38" i="40"/>
  <c r="BI39" i="40"/>
  <c r="BI40" i="40"/>
  <c r="BI41" i="40"/>
  <c r="BI42" i="40"/>
  <c r="BI43" i="40"/>
  <c r="BI44" i="40"/>
  <c r="BI45" i="40"/>
  <c r="BI46" i="40"/>
  <c r="BI47" i="40"/>
  <c r="BI48" i="40"/>
  <c r="BI49" i="40"/>
  <c r="BI50" i="40"/>
  <c r="BI51" i="40"/>
  <c r="BI52" i="40"/>
  <c r="BI2" i="40"/>
  <c r="BE46" i="41"/>
  <c r="BE37" i="41"/>
  <c r="BE26" i="41"/>
  <c r="BE15" i="41"/>
  <c r="BE5" i="41"/>
  <c r="BH2" i="40"/>
  <c r="BH4" i="40"/>
  <c r="BH5" i="40"/>
  <c r="BH6" i="40"/>
  <c r="BH7" i="40"/>
  <c r="BH8" i="40"/>
  <c r="BH10" i="40"/>
  <c r="BH11" i="40"/>
  <c r="BH13" i="40"/>
  <c r="BH14" i="40"/>
  <c r="BH15" i="40"/>
  <c r="BH16" i="40"/>
  <c r="BH18" i="40"/>
  <c r="BH19" i="40"/>
  <c r="BH20" i="40"/>
  <c r="BH22" i="40"/>
  <c r="BH23" i="40"/>
  <c r="BH24" i="40"/>
  <c r="BH26" i="40"/>
  <c r="BH27" i="40"/>
  <c r="BH28" i="40"/>
  <c r="BH29" i="40"/>
  <c r="BH31" i="40"/>
  <c r="BH32" i="40"/>
  <c r="BH34" i="40"/>
  <c r="BH37" i="40"/>
  <c r="BH39" i="40"/>
  <c r="BH40" i="40"/>
  <c r="BH41" i="40"/>
  <c r="BH45" i="40"/>
  <c r="BH47" i="40"/>
  <c r="BH48" i="40"/>
  <c r="BH49" i="40"/>
  <c r="BH51" i="40"/>
  <c r="BH35" i="40"/>
  <c r="BH44" i="40"/>
  <c r="BH52" i="40"/>
  <c r="B36" i="40"/>
  <c r="BH36" i="40" s="1"/>
  <c r="N33" i="3"/>
  <c r="L33" i="3"/>
  <c r="AF3" i="39"/>
  <c r="AF4" i="39"/>
  <c r="AF5" i="39"/>
  <c r="AF6" i="39"/>
  <c r="AF7" i="39"/>
  <c r="AF8" i="39"/>
  <c r="AF9" i="39"/>
  <c r="AF10" i="39"/>
  <c r="AF11" i="39"/>
  <c r="AF12" i="39"/>
  <c r="AF13" i="39"/>
  <c r="AF14" i="39"/>
  <c r="AF15" i="39"/>
  <c r="AF16" i="39"/>
  <c r="AF17" i="39"/>
  <c r="AF18" i="39"/>
  <c r="AF19" i="39"/>
  <c r="AF20" i="39"/>
  <c r="AF21" i="39"/>
  <c r="AF22" i="39"/>
  <c r="AF23" i="39"/>
  <c r="AF24" i="39"/>
  <c r="AF25" i="39"/>
  <c r="AF26" i="39"/>
  <c r="AF27" i="39"/>
  <c r="AF28" i="39"/>
  <c r="AF29" i="39"/>
  <c r="AF30" i="39"/>
  <c r="AF31" i="39"/>
  <c r="AF32" i="39"/>
  <c r="AF33" i="39"/>
  <c r="AF34" i="39"/>
  <c r="AF35" i="39"/>
  <c r="AF36" i="39"/>
  <c r="AF37" i="39"/>
  <c r="AF38" i="39"/>
  <c r="AF39" i="39"/>
  <c r="AF40" i="39"/>
  <c r="AF41" i="39"/>
  <c r="AF42" i="39"/>
  <c r="AF43" i="39"/>
  <c r="AF44" i="39"/>
  <c r="AF45" i="39"/>
  <c r="AF46" i="39"/>
  <c r="AF47" i="39"/>
  <c r="AF48" i="39"/>
  <c r="AF49" i="39"/>
  <c r="AF50" i="39"/>
  <c r="AF51" i="39"/>
  <c r="AF52" i="39"/>
  <c r="AF2" i="39"/>
  <c r="AE3" i="39"/>
  <c r="AE4" i="39"/>
  <c r="AE5" i="39"/>
  <c r="AE6" i="39"/>
  <c r="AE7" i="39"/>
  <c r="AE8" i="39"/>
  <c r="AE9" i="39"/>
  <c r="AE10" i="39"/>
  <c r="AE11" i="39"/>
  <c r="AE12" i="39"/>
  <c r="AE13" i="39"/>
  <c r="AE14" i="39"/>
  <c r="AE15" i="39"/>
  <c r="AE16" i="39"/>
  <c r="AE17" i="39"/>
  <c r="AE18" i="39"/>
  <c r="AE19" i="39"/>
  <c r="AE20" i="39"/>
  <c r="AE21" i="39"/>
  <c r="AE22" i="39"/>
  <c r="AE23" i="39"/>
  <c r="AE24" i="39"/>
  <c r="AE25" i="39"/>
  <c r="AE26" i="39"/>
  <c r="AE27" i="39"/>
  <c r="AE28" i="39"/>
  <c r="AE29" i="39"/>
  <c r="AE30" i="39"/>
  <c r="AE31" i="39"/>
  <c r="AE32" i="39"/>
  <c r="AE33" i="39"/>
  <c r="AE34" i="39"/>
  <c r="AE35" i="39"/>
  <c r="AE36" i="39"/>
  <c r="AE37" i="39"/>
  <c r="AE38" i="39"/>
  <c r="AE39" i="39"/>
  <c r="AE40" i="39"/>
  <c r="AE41" i="39"/>
  <c r="AE42" i="39"/>
  <c r="AE43" i="39"/>
  <c r="AE44" i="39"/>
  <c r="AE45" i="39"/>
  <c r="AE46" i="39"/>
  <c r="AE47" i="39"/>
  <c r="AE48" i="39"/>
  <c r="AE49" i="39"/>
  <c r="AE50" i="39"/>
  <c r="AE51" i="39"/>
  <c r="AE52" i="39"/>
  <c r="AE2" i="39"/>
  <c r="BH43" i="40"/>
  <c r="BH30" i="40"/>
  <c r="BH21" i="40"/>
  <c r="BH12" i="40"/>
  <c r="BH3" i="40"/>
  <c r="AD2" i="39"/>
  <c r="AD3" i="39"/>
  <c r="AD4" i="39"/>
  <c r="AD6" i="39"/>
  <c r="AD8" i="39"/>
  <c r="AD9" i="39"/>
  <c r="AD10" i="39"/>
  <c r="AD11" i="39"/>
  <c r="AD12" i="39"/>
  <c r="AD13" i="39"/>
  <c r="AD16" i="39"/>
  <c r="AD17" i="39"/>
  <c r="AD18" i="39"/>
  <c r="AD19" i="39"/>
  <c r="AD20" i="39"/>
  <c r="AD21" i="39"/>
  <c r="AD22" i="39"/>
  <c r="AD25" i="39"/>
  <c r="AD26" i="39"/>
  <c r="AD27" i="39"/>
  <c r="AD28" i="39"/>
  <c r="AD29" i="39"/>
  <c r="AD30" i="39"/>
  <c r="AD32" i="39"/>
  <c r="AD34" i="39"/>
  <c r="AD36" i="39"/>
  <c r="AD37" i="39"/>
  <c r="AD39" i="39"/>
  <c r="AD40" i="39"/>
  <c r="AD41" i="39"/>
  <c r="AD42" i="39"/>
  <c r="AD45" i="39"/>
  <c r="AD47" i="39"/>
  <c r="AD48" i="39"/>
  <c r="AD49" i="39"/>
  <c r="AD50" i="39"/>
  <c r="AD52" i="39"/>
  <c r="B35" i="39"/>
  <c r="N32" i="3"/>
  <c r="L32" i="3"/>
  <c r="BK3" i="38"/>
  <c r="BK4" i="38"/>
  <c r="BK5" i="38"/>
  <c r="BK6" i="38"/>
  <c r="BK7" i="38"/>
  <c r="BK8" i="38"/>
  <c r="BK9" i="38"/>
  <c r="BK10" i="38"/>
  <c r="BK11" i="38"/>
  <c r="BK12" i="38"/>
  <c r="BK13" i="38"/>
  <c r="BK14" i="38"/>
  <c r="BK15" i="38"/>
  <c r="BK16" i="38"/>
  <c r="BK17" i="38"/>
  <c r="BK18" i="38"/>
  <c r="BK19" i="38"/>
  <c r="BK20" i="38"/>
  <c r="BK21" i="38"/>
  <c r="BK22" i="38"/>
  <c r="BK23" i="38"/>
  <c r="BK24" i="38"/>
  <c r="BK25" i="38"/>
  <c r="BK26" i="38"/>
  <c r="BK27" i="38"/>
  <c r="BK28" i="38"/>
  <c r="BK29" i="38"/>
  <c r="BK30" i="38"/>
  <c r="BK31" i="38"/>
  <c r="BK32" i="38"/>
  <c r="BK33" i="38"/>
  <c r="BK34" i="38"/>
  <c r="BK35" i="38"/>
  <c r="BK36" i="38"/>
  <c r="BK37" i="38"/>
  <c r="BK38" i="38"/>
  <c r="BK39" i="38"/>
  <c r="BK40" i="38"/>
  <c r="BK41" i="38"/>
  <c r="BK42" i="38"/>
  <c r="BK43" i="38"/>
  <c r="BK44" i="38"/>
  <c r="BK45" i="38"/>
  <c r="BK46" i="38"/>
  <c r="BK47" i="38"/>
  <c r="BK48" i="38"/>
  <c r="BK49" i="38"/>
  <c r="BK50" i="38"/>
  <c r="BK51" i="38"/>
  <c r="BK52" i="38"/>
  <c r="BK2" i="38"/>
  <c r="BJ3" i="38"/>
  <c r="BJ4" i="38"/>
  <c r="BJ5" i="38"/>
  <c r="BJ6" i="38"/>
  <c r="BJ7" i="38"/>
  <c r="BJ8" i="38"/>
  <c r="BJ9" i="38"/>
  <c r="BJ10" i="38"/>
  <c r="BJ11" i="38"/>
  <c r="BJ12" i="38"/>
  <c r="BJ13" i="38"/>
  <c r="BJ14" i="38"/>
  <c r="BJ15" i="38"/>
  <c r="BJ16" i="38"/>
  <c r="BJ17" i="38"/>
  <c r="BJ18" i="38"/>
  <c r="BJ19" i="38"/>
  <c r="BJ20" i="38"/>
  <c r="BJ21" i="38"/>
  <c r="BJ22" i="38"/>
  <c r="BJ23" i="38"/>
  <c r="BJ24" i="38"/>
  <c r="BJ25" i="38"/>
  <c r="BJ26" i="38"/>
  <c r="BJ27" i="38"/>
  <c r="BJ28" i="38"/>
  <c r="BJ29" i="38"/>
  <c r="BJ30" i="38"/>
  <c r="BJ31" i="38"/>
  <c r="BJ32" i="38"/>
  <c r="BJ33" i="38"/>
  <c r="BJ34" i="38"/>
  <c r="BJ35" i="38"/>
  <c r="BJ36" i="38"/>
  <c r="BJ37" i="38"/>
  <c r="BJ38" i="38"/>
  <c r="BJ39" i="38"/>
  <c r="BJ40" i="38"/>
  <c r="BJ41" i="38"/>
  <c r="BJ42" i="38"/>
  <c r="BJ43" i="38"/>
  <c r="BJ44" i="38"/>
  <c r="BJ45" i="38"/>
  <c r="BJ46" i="38"/>
  <c r="BJ47" i="38"/>
  <c r="BJ48" i="38"/>
  <c r="BJ49" i="38"/>
  <c r="BJ50" i="38"/>
  <c r="BJ51" i="38"/>
  <c r="BJ52" i="38"/>
  <c r="BJ2" i="38"/>
  <c r="AD44" i="39"/>
  <c r="AD33" i="39"/>
  <c r="AD24" i="39"/>
  <c r="AD14" i="39"/>
  <c r="AD5" i="39"/>
  <c r="BI3" i="38"/>
  <c r="BI4" i="38"/>
  <c r="BI5" i="38"/>
  <c r="BI6" i="38"/>
  <c r="BI7" i="38"/>
  <c r="BI8" i="38"/>
  <c r="BI9" i="38"/>
  <c r="BI12" i="38"/>
  <c r="BI13" i="38"/>
  <c r="BI14" i="38"/>
  <c r="BI15" i="38"/>
  <c r="BI16" i="38"/>
  <c r="BI17" i="38"/>
  <c r="BI19" i="38"/>
  <c r="BI22" i="38"/>
  <c r="BI23" i="38"/>
  <c r="BI24" i="38"/>
  <c r="BI25" i="38"/>
  <c r="BI28" i="38"/>
  <c r="BI29" i="38"/>
  <c r="BI30" i="38"/>
  <c r="BI32" i="38"/>
  <c r="BI33" i="38"/>
  <c r="BI34" i="38"/>
  <c r="BI35" i="38"/>
  <c r="BI36" i="38"/>
  <c r="BI38" i="38"/>
  <c r="BI39" i="38"/>
  <c r="BI40" i="38"/>
  <c r="BI43" i="38"/>
  <c r="BI46" i="38"/>
  <c r="BI47" i="38"/>
  <c r="BI49" i="38"/>
  <c r="BI51" i="38"/>
  <c r="BI27" i="38"/>
  <c r="BI44" i="38"/>
  <c r="BI52" i="38"/>
  <c r="B34" i="38"/>
  <c r="N31" i="3"/>
  <c r="L31" i="3"/>
  <c r="BK3" i="37"/>
  <c r="BK4" i="37"/>
  <c r="BK5" i="37"/>
  <c r="BK6" i="37"/>
  <c r="BK7" i="37"/>
  <c r="BK8" i="37"/>
  <c r="BK9" i="37"/>
  <c r="BK10" i="37"/>
  <c r="BK11" i="37"/>
  <c r="BK12" i="37"/>
  <c r="BK13" i="37"/>
  <c r="BK14" i="37"/>
  <c r="BK15" i="37"/>
  <c r="BK16" i="37"/>
  <c r="BK17" i="37"/>
  <c r="BK18" i="37"/>
  <c r="BK19" i="37"/>
  <c r="BK20" i="37"/>
  <c r="BK21" i="37"/>
  <c r="BK22" i="37"/>
  <c r="BK23" i="37"/>
  <c r="BK24" i="37"/>
  <c r="BK25" i="37"/>
  <c r="BK26" i="37"/>
  <c r="BK27" i="37"/>
  <c r="BK28" i="37"/>
  <c r="BK29" i="37"/>
  <c r="BK30" i="37"/>
  <c r="BK31" i="37"/>
  <c r="BK32" i="37"/>
  <c r="BK33" i="37"/>
  <c r="BK34" i="37"/>
  <c r="BK35" i="37"/>
  <c r="BK36" i="37"/>
  <c r="BK37" i="37"/>
  <c r="BK38" i="37"/>
  <c r="BK39" i="37"/>
  <c r="BK40" i="37"/>
  <c r="BK41" i="37"/>
  <c r="BK42" i="37"/>
  <c r="BK43" i="37"/>
  <c r="BK44" i="37"/>
  <c r="BK45" i="37"/>
  <c r="BK46" i="37"/>
  <c r="BK47" i="37"/>
  <c r="BK48" i="37"/>
  <c r="BK49" i="37"/>
  <c r="BK50" i="37"/>
  <c r="BK51" i="37"/>
  <c r="BK52" i="37"/>
  <c r="BK2" i="37"/>
  <c r="BJ3" i="37"/>
  <c r="BJ4" i="37"/>
  <c r="BJ5" i="37"/>
  <c r="BJ6" i="37"/>
  <c r="BJ7" i="37"/>
  <c r="BJ8" i="37"/>
  <c r="BJ9" i="37"/>
  <c r="BJ10" i="37"/>
  <c r="BJ11" i="37"/>
  <c r="BJ12" i="37"/>
  <c r="BJ13" i="37"/>
  <c r="BJ14" i="37"/>
  <c r="BJ15" i="37"/>
  <c r="BJ16" i="37"/>
  <c r="BJ17" i="37"/>
  <c r="BJ18" i="37"/>
  <c r="BJ19" i="37"/>
  <c r="BJ20" i="37"/>
  <c r="BJ21" i="37"/>
  <c r="BJ22" i="37"/>
  <c r="BJ23" i="37"/>
  <c r="BJ24" i="37"/>
  <c r="BJ25" i="37"/>
  <c r="BJ26" i="37"/>
  <c r="BJ27" i="37"/>
  <c r="BJ28" i="37"/>
  <c r="BJ29" i="37"/>
  <c r="BJ30" i="37"/>
  <c r="BJ31" i="37"/>
  <c r="BJ32" i="37"/>
  <c r="BJ33" i="37"/>
  <c r="BJ34" i="37"/>
  <c r="BJ35" i="37"/>
  <c r="BJ36" i="37"/>
  <c r="BJ37" i="37"/>
  <c r="BJ38" i="37"/>
  <c r="BJ39" i="37"/>
  <c r="BJ40" i="37"/>
  <c r="BJ41" i="37"/>
  <c r="BJ42" i="37"/>
  <c r="BJ43" i="37"/>
  <c r="BJ44" i="37"/>
  <c r="BJ45" i="37"/>
  <c r="BJ46" i="37"/>
  <c r="BJ47" i="37"/>
  <c r="BJ48" i="37"/>
  <c r="BJ49" i="37"/>
  <c r="BJ50" i="37"/>
  <c r="BJ51" i="37"/>
  <c r="BJ52" i="37"/>
  <c r="BJ2" i="37"/>
  <c r="BI41" i="38"/>
  <c r="BI31" i="38"/>
  <c r="BI20" i="38"/>
  <c r="BI11" i="38"/>
  <c r="BI2" i="38"/>
  <c r="BI2" i="37"/>
  <c r="BI4" i="37"/>
  <c r="BI5" i="37"/>
  <c r="BI6" i="37"/>
  <c r="BI7" i="37"/>
  <c r="BI8" i="37"/>
  <c r="BI10" i="37"/>
  <c r="BI11" i="37"/>
  <c r="BI13" i="37"/>
  <c r="BI14" i="37"/>
  <c r="BI15" i="37"/>
  <c r="BI16" i="37"/>
  <c r="BI18" i="37"/>
  <c r="BI19" i="37"/>
  <c r="BI20" i="37"/>
  <c r="BI22" i="37"/>
  <c r="BI23" i="37"/>
  <c r="BI24" i="37"/>
  <c r="BI26" i="37"/>
  <c r="BI27" i="37"/>
  <c r="BI28" i="37"/>
  <c r="BI29" i="37"/>
  <c r="BI31" i="37"/>
  <c r="BI32" i="37"/>
  <c r="BI33" i="37"/>
  <c r="BI34" i="37"/>
  <c r="BI37" i="37"/>
  <c r="BI38" i="37"/>
  <c r="BI39" i="37"/>
  <c r="BI40" i="37"/>
  <c r="BI45" i="37"/>
  <c r="BI46" i="37"/>
  <c r="BI47" i="37"/>
  <c r="BI48" i="37"/>
  <c r="BI50" i="37"/>
  <c r="BI36" i="37"/>
  <c r="BI44" i="37"/>
  <c r="BI52" i="37"/>
  <c r="B33" i="37"/>
  <c r="N36" i="3"/>
  <c r="L36" i="3"/>
  <c r="AK3" i="36"/>
  <c r="AK4" i="36"/>
  <c r="AK5" i="36"/>
  <c r="AK6" i="36"/>
  <c r="AK7" i="36"/>
  <c r="AK8" i="36"/>
  <c r="AK9" i="36"/>
  <c r="AK10" i="36"/>
  <c r="AK11" i="36"/>
  <c r="AK12" i="36"/>
  <c r="AK13" i="36"/>
  <c r="AK14" i="36"/>
  <c r="AK15" i="36"/>
  <c r="AK16" i="36"/>
  <c r="AK17" i="36"/>
  <c r="AK18" i="36"/>
  <c r="AK19" i="36"/>
  <c r="AK20" i="36"/>
  <c r="AK21" i="36"/>
  <c r="AK22" i="36"/>
  <c r="AK23" i="36"/>
  <c r="AK24" i="36"/>
  <c r="AK25" i="36"/>
  <c r="AK26" i="36"/>
  <c r="AK27" i="36"/>
  <c r="AK28" i="36"/>
  <c r="AK29" i="36"/>
  <c r="AK30" i="36"/>
  <c r="AK31" i="36"/>
  <c r="AK32" i="36"/>
  <c r="AK33" i="36"/>
  <c r="AK34" i="36"/>
  <c r="AK35" i="36"/>
  <c r="AK36" i="36"/>
  <c r="AK37" i="36"/>
  <c r="AK38" i="36"/>
  <c r="AK39" i="36"/>
  <c r="AK40" i="36"/>
  <c r="AK41" i="36"/>
  <c r="AK42" i="36"/>
  <c r="AK43" i="36"/>
  <c r="AK44" i="36"/>
  <c r="AK45" i="36"/>
  <c r="AK46" i="36"/>
  <c r="AK47" i="36"/>
  <c r="AK48" i="36"/>
  <c r="AK49" i="36"/>
  <c r="AK50" i="36"/>
  <c r="AK51" i="36"/>
  <c r="AK52" i="36"/>
  <c r="AK2" i="36"/>
  <c r="AJ3" i="36"/>
  <c r="AJ4" i="36"/>
  <c r="AJ5" i="36"/>
  <c r="AJ6" i="36"/>
  <c r="AJ7" i="36"/>
  <c r="AJ8" i="36"/>
  <c r="AJ9" i="36"/>
  <c r="AJ10" i="36"/>
  <c r="AJ11" i="36"/>
  <c r="AJ12" i="36"/>
  <c r="AJ13" i="36"/>
  <c r="AJ14" i="36"/>
  <c r="AJ15" i="36"/>
  <c r="AJ16" i="36"/>
  <c r="AJ17" i="36"/>
  <c r="AJ18" i="36"/>
  <c r="AJ19" i="36"/>
  <c r="AJ20" i="36"/>
  <c r="AJ21" i="36"/>
  <c r="AJ22" i="36"/>
  <c r="AJ23" i="36"/>
  <c r="AJ24" i="36"/>
  <c r="AJ25" i="36"/>
  <c r="AJ26" i="36"/>
  <c r="AJ27" i="36"/>
  <c r="AJ28" i="36"/>
  <c r="AJ29" i="36"/>
  <c r="AJ30" i="36"/>
  <c r="AJ31" i="36"/>
  <c r="AJ32" i="36"/>
  <c r="AJ33" i="36"/>
  <c r="AJ34" i="36"/>
  <c r="AJ35" i="36"/>
  <c r="AJ36" i="36"/>
  <c r="AJ37" i="36"/>
  <c r="AJ38" i="36"/>
  <c r="AJ39" i="36"/>
  <c r="AJ40" i="36"/>
  <c r="AJ41" i="36"/>
  <c r="AJ42" i="36"/>
  <c r="AJ43" i="36"/>
  <c r="AJ44" i="36"/>
  <c r="AJ45" i="36"/>
  <c r="AJ46" i="36"/>
  <c r="AJ47" i="36"/>
  <c r="AJ48" i="36"/>
  <c r="AJ49" i="36"/>
  <c r="AJ50" i="36"/>
  <c r="AJ51" i="36"/>
  <c r="AJ52" i="36"/>
  <c r="AJ2" i="36"/>
  <c r="BI42" i="37"/>
  <c r="BI30" i="37"/>
  <c r="BI21" i="37"/>
  <c r="BI12" i="37"/>
  <c r="BI3" i="37"/>
  <c r="AI2" i="36"/>
  <c r="AI3" i="36"/>
  <c r="AI4" i="36"/>
  <c r="AI6" i="36"/>
  <c r="AI7" i="36"/>
  <c r="AI8" i="36"/>
  <c r="AI10" i="36"/>
  <c r="AI11" i="36"/>
  <c r="AI12" i="36"/>
  <c r="AI13" i="36"/>
  <c r="AI15" i="36"/>
  <c r="AI16" i="36"/>
  <c r="AI17" i="36"/>
  <c r="AI18" i="36"/>
  <c r="AI19" i="36"/>
  <c r="AI20" i="36"/>
  <c r="AI21" i="36"/>
  <c r="AI23" i="36"/>
  <c r="AI24" i="36"/>
  <c r="AI26" i="36"/>
  <c r="AI27" i="36"/>
  <c r="AI28" i="36"/>
  <c r="AI29" i="36"/>
  <c r="AI30" i="36"/>
  <c r="AI33" i="36"/>
  <c r="AI35" i="36"/>
  <c r="AI36" i="36"/>
  <c r="AI37" i="36"/>
  <c r="AI39" i="36"/>
  <c r="AI41" i="36"/>
  <c r="AI43" i="36"/>
  <c r="AI45" i="36"/>
  <c r="AI47" i="36"/>
  <c r="AI49" i="36"/>
  <c r="AI51" i="36"/>
  <c r="AI52" i="36"/>
  <c r="B32" i="36"/>
  <c r="AI32" i="36" s="1"/>
  <c r="N35" i="3"/>
  <c r="L35" i="3"/>
  <c r="BJ3" i="35"/>
  <c r="BJ4" i="35"/>
  <c r="BJ5" i="35"/>
  <c r="BJ6" i="35"/>
  <c r="BJ7" i="35"/>
  <c r="BJ8" i="35"/>
  <c r="BJ9" i="35"/>
  <c r="BJ10" i="35"/>
  <c r="BJ11" i="35"/>
  <c r="BJ12" i="35"/>
  <c r="BJ13" i="35"/>
  <c r="BJ14" i="35"/>
  <c r="BJ15" i="35"/>
  <c r="BJ16" i="35"/>
  <c r="BJ17" i="35"/>
  <c r="BJ18" i="35"/>
  <c r="BJ19" i="35"/>
  <c r="BJ20" i="35"/>
  <c r="BJ21" i="35"/>
  <c r="BJ22" i="35"/>
  <c r="BJ23" i="35"/>
  <c r="BJ24" i="35"/>
  <c r="BJ25" i="35"/>
  <c r="BJ26" i="35"/>
  <c r="BJ27" i="35"/>
  <c r="BJ28" i="35"/>
  <c r="BJ29" i="35"/>
  <c r="BJ30" i="35"/>
  <c r="BJ31" i="35"/>
  <c r="BJ32" i="35"/>
  <c r="BJ33" i="35"/>
  <c r="BJ34" i="35"/>
  <c r="BJ35" i="35"/>
  <c r="BJ36" i="35"/>
  <c r="BJ37" i="35"/>
  <c r="BJ38" i="35"/>
  <c r="BJ39" i="35"/>
  <c r="BJ40" i="35"/>
  <c r="BJ41" i="35"/>
  <c r="BJ42" i="35"/>
  <c r="BJ43" i="35"/>
  <c r="BJ44" i="35"/>
  <c r="BJ45" i="35"/>
  <c r="BJ46" i="35"/>
  <c r="BJ47" i="35"/>
  <c r="BJ48" i="35"/>
  <c r="BJ49" i="35"/>
  <c r="BJ50" i="35"/>
  <c r="BJ51" i="35"/>
  <c r="BJ52" i="35"/>
  <c r="BJ2" i="35"/>
  <c r="BI3" i="35"/>
  <c r="BI4" i="35"/>
  <c r="BI5" i="35"/>
  <c r="BI6" i="35"/>
  <c r="BI7" i="35"/>
  <c r="BI8" i="35"/>
  <c r="BI9" i="35"/>
  <c r="BI10" i="35"/>
  <c r="BI11" i="35"/>
  <c r="BI12" i="35"/>
  <c r="BI13" i="35"/>
  <c r="BI14" i="35"/>
  <c r="BI15" i="35"/>
  <c r="BI16" i="35"/>
  <c r="BI17" i="35"/>
  <c r="BI18" i="35"/>
  <c r="BI19" i="35"/>
  <c r="BI20" i="35"/>
  <c r="BI21" i="35"/>
  <c r="BI22" i="35"/>
  <c r="BI23" i="35"/>
  <c r="BI24" i="35"/>
  <c r="BI25" i="35"/>
  <c r="BI26" i="35"/>
  <c r="BI27" i="35"/>
  <c r="BI28" i="35"/>
  <c r="BI29" i="35"/>
  <c r="BI30" i="35"/>
  <c r="BI31" i="35"/>
  <c r="BI32" i="35"/>
  <c r="BI33" i="35"/>
  <c r="BI34" i="35"/>
  <c r="BI35" i="35"/>
  <c r="BI36" i="35"/>
  <c r="BI37" i="35"/>
  <c r="BI38" i="35"/>
  <c r="BI39" i="35"/>
  <c r="BI40" i="35"/>
  <c r="BI41" i="35"/>
  <c r="BI42" i="35"/>
  <c r="BI43" i="35"/>
  <c r="BI44" i="35"/>
  <c r="BI45" i="35"/>
  <c r="BI46" i="35"/>
  <c r="BI47" i="35"/>
  <c r="BI48" i="35"/>
  <c r="BI49" i="35"/>
  <c r="BI50" i="35"/>
  <c r="BI51" i="35"/>
  <c r="BI52" i="35"/>
  <c r="BI2" i="35"/>
  <c r="AI44" i="36"/>
  <c r="AI31" i="36"/>
  <c r="AI22" i="36"/>
  <c r="AI14" i="36"/>
  <c r="AI5" i="36"/>
  <c r="BH2" i="35"/>
  <c r="BH3" i="35"/>
  <c r="BH5" i="35"/>
  <c r="BH6" i="35"/>
  <c r="BH7" i="35"/>
  <c r="BH8" i="35"/>
  <c r="BH10" i="35"/>
  <c r="BH13" i="35"/>
  <c r="BH14" i="35"/>
  <c r="BH15" i="35"/>
  <c r="BH16" i="35"/>
  <c r="BH18" i="35"/>
  <c r="BH19" i="35"/>
  <c r="BH21" i="35"/>
  <c r="BH24" i="35"/>
  <c r="BH26" i="35"/>
  <c r="BH27" i="35"/>
  <c r="BH29" i="35"/>
  <c r="BH30" i="35"/>
  <c r="BH32" i="35"/>
  <c r="BH33" i="35"/>
  <c r="BH35" i="35"/>
  <c r="BH36" i="35"/>
  <c r="BH37" i="35"/>
  <c r="BH40" i="35"/>
  <c r="BH41" i="35"/>
  <c r="BH42" i="35"/>
  <c r="BH43" i="35"/>
  <c r="BH45" i="35"/>
  <c r="BH48" i="35"/>
  <c r="BH49" i="35"/>
  <c r="BH50" i="35"/>
  <c r="BH51" i="35"/>
  <c r="BH52" i="35"/>
  <c r="B31" i="35"/>
  <c r="L30" i="3"/>
  <c r="N30" i="3"/>
  <c r="AR3" i="34"/>
  <c r="AR4" i="34"/>
  <c r="AR5" i="34"/>
  <c r="AR6" i="34"/>
  <c r="AR7" i="34"/>
  <c r="AR8" i="34"/>
  <c r="AR9" i="34"/>
  <c r="AR10" i="34"/>
  <c r="AR11" i="34"/>
  <c r="AR12" i="34"/>
  <c r="AR13" i="34"/>
  <c r="AR14" i="34"/>
  <c r="AR15" i="34"/>
  <c r="AR16" i="34"/>
  <c r="AR17" i="34"/>
  <c r="AR18" i="34"/>
  <c r="AR19" i="34"/>
  <c r="AR20" i="34"/>
  <c r="AR21" i="34"/>
  <c r="AR22" i="34"/>
  <c r="AR23" i="34"/>
  <c r="AR24" i="34"/>
  <c r="AR25" i="34"/>
  <c r="AR26" i="34"/>
  <c r="AR27" i="34"/>
  <c r="AR28" i="34"/>
  <c r="AR29" i="34"/>
  <c r="AR30" i="34"/>
  <c r="AR31" i="34"/>
  <c r="AR32" i="34"/>
  <c r="AR33" i="34"/>
  <c r="AR34" i="34"/>
  <c r="AR35" i="34"/>
  <c r="AR36" i="34"/>
  <c r="AR37" i="34"/>
  <c r="AR38" i="34"/>
  <c r="AR39" i="34"/>
  <c r="AR40" i="34"/>
  <c r="AR41" i="34"/>
  <c r="AR42" i="34"/>
  <c r="AR43" i="34"/>
  <c r="AR44" i="34"/>
  <c r="AR45" i="34"/>
  <c r="AR46" i="34"/>
  <c r="AR47" i="34"/>
  <c r="AR48" i="34"/>
  <c r="AR49" i="34"/>
  <c r="AR50" i="34"/>
  <c r="AR51" i="34"/>
  <c r="AR52" i="34"/>
  <c r="AR2" i="34"/>
  <c r="AQ3" i="34"/>
  <c r="AQ4" i="34"/>
  <c r="AQ5" i="34"/>
  <c r="AQ6" i="34"/>
  <c r="AQ7" i="34"/>
  <c r="AQ8" i="34"/>
  <c r="AQ9" i="34"/>
  <c r="AQ10" i="34"/>
  <c r="AQ11" i="34"/>
  <c r="AQ12" i="34"/>
  <c r="AQ13" i="34"/>
  <c r="AQ14" i="34"/>
  <c r="AQ15" i="34"/>
  <c r="AQ16" i="34"/>
  <c r="AQ17" i="34"/>
  <c r="AQ18" i="34"/>
  <c r="AQ19" i="34"/>
  <c r="AQ20" i="34"/>
  <c r="AQ21" i="34"/>
  <c r="AQ22" i="34"/>
  <c r="AQ23" i="34"/>
  <c r="AQ24" i="34"/>
  <c r="AQ25" i="34"/>
  <c r="AQ26" i="34"/>
  <c r="AQ27" i="34"/>
  <c r="AQ28" i="34"/>
  <c r="AQ29" i="34"/>
  <c r="AQ30" i="34"/>
  <c r="AQ31" i="34"/>
  <c r="AQ32" i="34"/>
  <c r="AQ33" i="34"/>
  <c r="AQ34" i="34"/>
  <c r="AQ35" i="34"/>
  <c r="AQ36" i="34"/>
  <c r="AQ37" i="34"/>
  <c r="AQ38" i="34"/>
  <c r="AQ39" i="34"/>
  <c r="AQ40" i="34"/>
  <c r="AQ41" i="34"/>
  <c r="AQ42" i="34"/>
  <c r="AQ43" i="34"/>
  <c r="AQ44" i="34"/>
  <c r="AQ45" i="34"/>
  <c r="AQ46" i="34"/>
  <c r="AQ47" i="34"/>
  <c r="AQ48" i="34"/>
  <c r="AQ49" i="34"/>
  <c r="AQ50" i="34"/>
  <c r="AQ51" i="34"/>
  <c r="AQ52" i="34"/>
  <c r="AQ2" i="34"/>
  <c r="BH44" i="35"/>
  <c r="BH34" i="35"/>
  <c r="BH22" i="35"/>
  <c r="BH11" i="35"/>
  <c r="AP2" i="34"/>
  <c r="AP3" i="34"/>
  <c r="AP4" i="34"/>
  <c r="AP5" i="34"/>
  <c r="AP7" i="34"/>
  <c r="AP8" i="34"/>
  <c r="AP10" i="34"/>
  <c r="AP11" i="34"/>
  <c r="AP12" i="34"/>
  <c r="AP13" i="34"/>
  <c r="AP14" i="34"/>
  <c r="AP16" i="34"/>
  <c r="AP18" i="34"/>
  <c r="AP19" i="34"/>
  <c r="AP20" i="34"/>
  <c r="AP21" i="34"/>
  <c r="AP22" i="34"/>
  <c r="AP23" i="34"/>
  <c r="AP26" i="34"/>
  <c r="AP27" i="34"/>
  <c r="AP28" i="34"/>
  <c r="AP29" i="34"/>
  <c r="AP32" i="34"/>
  <c r="AP33" i="34"/>
  <c r="AP35" i="34"/>
  <c r="AP36" i="34"/>
  <c r="AP37" i="34"/>
  <c r="AP40" i="34"/>
  <c r="AP41" i="34"/>
  <c r="AP42" i="34"/>
  <c r="AP43" i="34"/>
  <c r="AP45" i="34"/>
  <c r="AP48" i="34"/>
  <c r="AP49" i="34"/>
  <c r="AP50" i="34"/>
  <c r="AP51" i="34"/>
  <c r="AP52" i="34"/>
  <c r="B30" i="34"/>
  <c r="AP30" i="34" s="1"/>
  <c r="N29" i="3"/>
  <c r="L29" i="3"/>
  <c r="AQ3" i="33"/>
  <c r="AQ4" i="33"/>
  <c r="AQ5" i="33"/>
  <c r="AQ6" i="33"/>
  <c r="AQ7" i="33"/>
  <c r="AQ8" i="33"/>
  <c r="AQ9" i="33"/>
  <c r="AQ10" i="33"/>
  <c r="AQ11" i="33"/>
  <c r="AQ12" i="33"/>
  <c r="AQ13" i="33"/>
  <c r="AQ14" i="33"/>
  <c r="AQ15" i="33"/>
  <c r="AQ16" i="33"/>
  <c r="AQ17" i="33"/>
  <c r="AQ18" i="33"/>
  <c r="AQ19" i="33"/>
  <c r="AQ20" i="33"/>
  <c r="AQ21" i="33"/>
  <c r="AQ22" i="33"/>
  <c r="AQ23" i="33"/>
  <c r="AQ24" i="33"/>
  <c r="AQ25" i="33"/>
  <c r="AQ26" i="33"/>
  <c r="AQ27" i="33"/>
  <c r="AQ28" i="33"/>
  <c r="AQ29" i="33"/>
  <c r="AQ30" i="33"/>
  <c r="AQ31" i="33"/>
  <c r="AQ32" i="33"/>
  <c r="AQ33" i="33"/>
  <c r="AQ34" i="33"/>
  <c r="AQ35" i="33"/>
  <c r="AQ36" i="33"/>
  <c r="AQ37" i="33"/>
  <c r="AQ38" i="33"/>
  <c r="AQ39" i="33"/>
  <c r="AQ40" i="33"/>
  <c r="AQ41" i="33"/>
  <c r="AQ42" i="33"/>
  <c r="AQ43" i="33"/>
  <c r="AQ44" i="33"/>
  <c r="AQ45" i="33"/>
  <c r="AQ46" i="33"/>
  <c r="AQ47" i="33"/>
  <c r="AQ48" i="33"/>
  <c r="AQ49" i="33"/>
  <c r="AQ50" i="33"/>
  <c r="AQ51" i="33"/>
  <c r="AQ52" i="33"/>
  <c r="AQ2" i="33"/>
  <c r="AP3" i="33"/>
  <c r="AP4" i="33"/>
  <c r="AP5" i="33"/>
  <c r="AP6" i="33"/>
  <c r="AP7" i="33"/>
  <c r="AP8" i="33"/>
  <c r="AP9" i="33"/>
  <c r="AP10" i="33"/>
  <c r="AP11" i="33"/>
  <c r="AP12" i="33"/>
  <c r="AP13" i="33"/>
  <c r="AP14" i="33"/>
  <c r="AP15" i="33"/>
  <c r="AP16" i="33"/>
  <c r="AP17" i="33"/>
  <c r="AP18" i="33"/>
  <c r="AP19" i="33"/>
  <c r="AP20" i="33"/>
  <c r="AP21" i="33"/>
  <c r="AP22" i="33"/>
  <c r="AP23" i="33"/>
  <c r="AP24" i="33"/>
  <c r="AP25" i="33"/>
  <c r="AP26" i="33"/>
  <c r="AP27" i="33"/>
  <c r="AP28" i="33"/>
  <c r="AP29" i="33"/>
  <c r="AP30" i="33"/>
  <c r="AP31" i="33"/>
  <c r="AP32" i="33"/>
  <c r="AP33" i="33"/>
  <c r="AP34" i="33"/>
  <c r="AP35" i="33"/>
  <c r="AP36" i="33"/>
  <c r="AP37" i="33"/>
  <c r="AP38" i="33"/>
  <c r="AP39" i="33"/>
  <c r="AP40" i="33"/>
  <c r="AP41" i="33"/>
  <c r="AP42" i="33"/>
  <c r="AP43" i="33"/>
  <c r="AP44" i="33"/>
  <c r="AP45" i="33"/>
  <c r="AP46" i="33"/>
  <c r="AP47" i="33"/>
  <c r="AP48" i="33"/>
  <c r="AP49" i="33"/>
  <c r="AP50" i="33"/>
  <c r="AP51" i="33"/>
  <c r="AP52" i="33"/>
  <c r="AP2" i="33"/>
  <c r="AP44" i="34"/>
  <c r="AP34" i="34"/>
  <c r="AP24" i="34"/>
  <c r="AP15" i="34"/>
  <c r="AP6" i="34"/>
  <c r="AO4" i="33"/>
  <c r="AO5" i="33"/>
  <c r="AO6" i="33"/>
  <c r="AO8" i="33"/>
  <c r="AO11" i="33"/>
  <c r="AO12" i="33"/>
  <c r="AO13" i="33"/>
  <c r="AO16" i="33"/>
  <c r="AO19" i="33"/>
  <c r="AO20" i="33"/>
  <c r="AO21" i="33"/>
  <c r="AO22" i="33"/>
  <c r="AO24" i="33"/>
  <c r="AO27" i="33"/>
  <c r="AO30" i="33"/>
  <c r="AO31" i="33"/>
  <c r="AO32" i="33"/>
  <c r="AO33" i="33"/>
  <c r="AO34" i="33"/>
  <c r="AO35" i="33"/>
  <c r="AO38" i="33"/>
  <c r="AO39" i="33"/>
  <c r="AO40" i="33"/>
  <c r="AO41" i="33"/>
  <c r="AO42" i="33"/>
  <c r="AO43" i="33"/>
  <c r="AO44" i="33"/>
  <c r="AO47" i="33"/>
  <c r="AO48" i="33"/>
  <c r="AO49" i="33"/>
  <c r="AO50" i="33"/>
  <c r="AO51" i="33"/>
  <c r="AO52" i="33"/>
  <c r="B29" i="33"/>
  <c r="AO29" i="33" s="1"/>
  <c r="N28" i="3"/>
  <c r="L28" i="3"/>
  <c r="AK3" i="32"/>
  <c r="AK4" i="32"/>
  <c r="AK5" i="32"/>
  <c r="AK6" i="32"/>
  <c r="AK7" i="32"/>
  <c r="AK8" i="32"/>
  <c r="AK9" i="32"/>
  <c r="AK10" i="32"/>
  <c r="AK11" i="32"/>
  <c r="AK12" i="32"/>
  <c r="AK13" i="32"/>
  <c r="AK14" i="32"/>
  <c r="AK15" i="32"/>
  <c r="AK16" i="32"/>
  <c r="AK17" i="32"/>
  <c r="AK18" i="32"/>
  <c r="AK19" i="32"/>
  <c r="AK20" i="32"/>
  <c r="AK21" i="32"/>
  <c r="AK22" i="32"/>
  <c r="AK23" i="32"/>
  <c r="AK24" i="32"/>
  <c r="AK25" i="32"/>
  <c r="AK26" i="32"/>
  <c r="AK27" i="32"/>
  <c r="AK28" i="32"/>
  <c r="AK29" i="32"/>
  <c r="AK30" i="32"/>
  <c r="AK31" i="32"/>
  <c r="AK32" i="32"/>
  <c r="AK33" i="32"/>
  <c r="AK34" i="32"/>
  <c r="AK35" i="32"/>
  <c r="AK36" i="32"/>
  <c r="AK37" i="32"/>
  <c r="AK38" i="32"/>
  <c r="AK39" i="32"/>
  <c r="AK40" i="32"/>
  <c r="AK41" i="32"/>
  <c r="AK42" i="32"/>
  <c r="AK43" i="32"/>
  <c r="AK44" i="32"/>
  <c r="AK45" i="32"/>
  <c r="AK46" i="32"/>
  <c r="AK47" i="32"/>
  <c r="AK48" i="32"/>
  <c r="AK49" i="32"/>
  <c r="AK50" i="32"/>
  <c r="AK51" i="32"/>
  <c r="AK52" i="32"/>
  <c r="AK2" i="32"/>
  <c r="AJ3" i="32"/>
  <c r="AJ4" i="32"/>
  <c r="AJ5" i="32"/>
  <c r="AJ6" i="32"/>
  <c r="AJ7" i="32"/>
  <c r="AJ8" i="32"/>
  <c r="AJ9" i="32"/>
  <c r="AJ10" i="32"/>
  <c r="AJ11" i="32"/>
  <c r="AJ12" i="32"/>
  <c r="AJ13" i="32"/>
  <c r="AJ14" i="32"/>
  <c r="AJ15" i="32"/>
  <c r="AJ16" i="32"/>
  <c r="AJ17" i="32"/>
  <c r="AJ18" i="32"/>
  <c r="AJ19" i="32"/>
  <c r="AJ20" i="32"/>
  <c r="AJ21" i="32"/>
  <c r="AJ22" i="32"/>
  <c r="AJ23" i="32"/>
  <c r="AJ24" i="32"/>
  <c r="AJ25" i="32"/>
  <c r="AJ26" i="32"/>
  <c r="AJ27" i="32"/>
  <c r="AJ28" i="32"/>
  <c r="AJ29" i="32"/>
  <c r="AJ30" i="32"/>
  <c r="AJ31" i="32"/>
  <c r="AJ32" i="32"/>
  <c r="AJ33" i="32"/>
  <c r="AJ34" i="32"/>
  <c r="AJ35" i="32"/>
  <c r="AJ36" i="32"/>
  <c r="AJ37" i="32"/>
  <c r="AJ38" i="32"/>
  <c r="AJ39" i="32"/>
  <c r="AJ40" i="32"/>
  <c r="AJ41" i="32"/>
  <c r="AJ42" i="32"/>
  <c r="AJ43" i="32"/>
  <c r="AJ44" i="32"/>
  <c r="AJ45" i="32"/>
  <c r="AJ46" i="32"/>
  <c r="AJ47" i="32"/>
  <c r="AJ48" i="32"/>
  <c r="AJ49" i="32"/>
  <c r="AJ50" i="32"/>
  <c r="AJ51" i="32"/>
  <c r="AJ52" i="32"/>
  <c r="AJ2" i="32"/>
  <c r="AO46" i="33"/>
  <c r="AO36" i="33"/>
  <c r="AO28" i="33"/>
  <c r="AO14" i="33"/>
  <c r="AO3" i="33"/>
  <c r="AI2" i="32"/>
  <c r="AI3" i="32"/>
  <c r="AI4" i="32"/>
  <c r="AI5" i="32"/>
  <c r="AI6" i="32"/>
  <c r="AI7" i="32"/>
  <c r="AI10" i="32"/>
  <c r="AI11" i="32"/>
  <c r="AI12" i="32"/>
  <c r="AI13" i="32"/>
  <c r="AI14" i="32"/>
  <c r="AI15" i="32"/>
  <c r="AI17" i="32"/>
  <c r="AI19" i="32"/>
  <c r="AI20" i="32"/>
  <c r="AI21" i="32"/>
  <c r="AI22" i="32"/>
  <c r="AI23" i="32"/>
  <c r="AI25" i="32"/>
  <c r="AI26" i="32"/>
  <c r="AI28" i="32"/>
  <c r="AI29" i="32"/>
  <c r="AI30" i="32"/>
  <c r="AI31" i="32"/>
  <c r="AI32" i="32"/>
  <c r="AI33" i="32"/>
  <c r="AI34" i="32"/>
  <c r="AI36" i="32"/>
  <c r="AI37" i="32"/>
  <c r="AI40" i="32"/>
  <c r="AI41" i="32"/>
  <c r="AI42" i="32"/>
  <c r="AI43" i="32"/>
  <c r="AI44" i="32"/>
  <c r="AI48" i="32"/>
  <c r="AI49" i="32"/>
  <c r="AI50" i="32"/>
  <c r="AI51" i="32"/>
  <c r="AI52" i="32"/>
  <c r="B28" i="32"/>
  <c r="N27" i="3"/>
  <c r="L27" i="3"/>
  <c r="BC3" i="30"/>
  <c r="BC4" i="30"/>
  <c r="BC5" i="30"/>
  <c r="BC6" i="30"/>
  <c r="BC7" i="30"/>
  <c r="BC8" i="30"/>
  <c r="BC9" i="30"/>
  <c r="BC10" i="30"/>
  <c r="BC11" i="30"/>
  <c r="BC12" i="30"/>
  <c r="BC13" i="30"/>
  <c r="BC14" i="30"/>
  <c r="BC15" i="30"/>
  <c r="BC16" i="30"/>
  <c r="BC17" i="30"/>
  <c r="BC18" i="30"/>
  <c r="BC19" i="30"/>
  <c r="BC20" i="30"/>
  <c r="BC21" i="30"/>
  <c r="BC22" i="30"/>
  <c r="BC23" i="30"/>
  <c r="BC24" i="30"/>
  <c r="BC25" i="30"/>
  <c r="BC26" i="30"/>
  <c r="BC27" i="30"/>
  <c r="BC28" i="30"/>
  <c r="BC29" i="30"/>
  <c r="BC30" i="30"/>
  <c r="BC31" i="30"/>
  <c r="BC32" i="30"/>
  <c r="BC33" i="30"/>
  <c r="BC34" i="30"/>
  <c r="BC35" i="30"/>
  <c r="BC36" i="30"/>
  <c r="BC37" i="30"/>
  <c r="BC38" i="30"/>
  <c r="BC39" i="30"/>
  <c r="BC40" i="30"/>
  <c r="BC41" i="30"/>
  <c r="BC42" i="30"/>
  <c r="BC43" i="30"/>
  <c r="BC44" i="30"/>
  <c r="BC45" i="30"/>
  <c r="BC46" i="30"/>
  <c r="BC47" i="30"/>
  <c r="BC48" i="30"/>
  <c r="BC49" i="30"/>
  <c r="BC50" i="30"/>
  <c r="BC51" i="30"/>
  <c r="BC52" i="30"/>
  <c r="BC2" i="30"/>
  <c r="BB3" i="30"/>
  <c r="BB4" i="30"/>
  <c r="BB5" i="30"/>
  <c r="BB6" i="30"/>
  <c r="BB7" i="30"/>
  <c r="BB8" i="30"/>
  <c r="BB9" i="30"/>
  <c r="BB10" i="30"/>
  <c r="BB11" i="30"/>
  <c r="BB12" i="30"/>
  <c r="BB13" i="30"/>
  <c r="BB14" i="30"/>
  <c r="BB15" i="30"/>
  <c r="BB16" i="30"/>
  <c r="BB17" i="30"/>
  <c r="BB18" i="30"/>
  <c r="BB19" i="30"/>
  <c r="BB20" i="30"/>
  <c r="BB21" i="30"/>
  <c r="BB22" i="30"/>
  <c r="BB23" i="30"/>
  <c r="BB24" i="30"/>
  <c r="BB25" i="30"/>
  <c r="BB26" i="30"/>
  <c r="BB27" i="30"/>
  <c r="BB28" i="30"/>
  <c r="BB29" i="30"/>
  <c r="BB30" i="30"/>
  <c r="BB31" i="30"/>
  <c r="BB32" i="30"/>
  <c r="BB33" i="30"/>
  <c r="BB34" i="30"/>
  <c r="BB35" i="30"/>
  <c r="BB36" i="30"/>
  <c r="BB37" i="30"/>
  <c r="BB38" i="30"/>
  <c r="BB39" i="30"/>
  <c r="BB40" i="30"/>
  <c r="BB41" i="30"/>
  <c r="BB42" i="30"/>
  <c r="BB43" i="30"/>
  <c r="BB44" i="30"/>
  <c r="BB45" i="30"/>
  <c r="BB46" i="30"/>
  <c r="BB47" i="30"/>
  <c r="BB48" i="30"/>
  <c r="BB49" i="30"/>
  <c r="BB50" i="30"/>
  <c r="BB51" i="30"/>
  <c r="BB52" i="30"/>
  <c r="BB2" i="30"/>
  <c r="AI45" i="32"/>
  <c r="AI35" i="32"/>
  <c r="AI27" i="32"/>
  <c r="AI18" i="32"/>
  <c r="AI9" i="32"/>
  <c r="BA2" i="30"/>
  <c r="BA4" i="30"/>
  <c r="BA6" i="30"/>
  <c r="BA7" i="30"/>
  <c r="BA8" i="30"/>
  <c r="BA9" i="30"/>
  <c r="BA11" i="30"/>
  <c r="BA12" i="30"/>
  <c r="BA15" i="30"/>
  <c r="BA17" i="30"/>
  <c r="BA19" i="30"/>
  <c r="BA20" i="30"/>
  <c r="BA22" i="30"/>
  <c r="BA23" i="30"/>
  <c r="BA25" i="30"/>
  <c r="BA28" i="30"/>
  <c r="BA29" i="30"/>
  <c r="BA30" i="30"/>
  <c r="BA31" i="30"/>
  <c r="BA32" i="30"/>
  <c r="BA33" i="30"/>
  <c r="BA34" i="30"/>
  <c r="BA37" i="30"/>
  <c r="BA38" i="30"/>
  <c r="BA39" i="30"/>
  <c r="BA40" i="30"/>
  <c r="BA41" i="30"/>
  <c r="BA42" i="30"/>
  <c r="BA44" i="30"/>
  <c r="BA46" i="30"/>
  <c r="BA47" i="30"/>
  <c r="BA48" i="30"/>
  <c r="BA49" i="30"/>
  <c r="BA50" i="30"/>
  <c r="BA52" i="30"/>
  <c r="B27" i="30"/>
  <c r="BA27" i="30" s="1"/>
  <c r="N26" i="3"/>
  <c r="L26" i="3"/>
  <c r="BC3" i="29"/>
  <c r="BC4" i="29"/>
  <c r="BC5" i="29"/>
  <c r="BC6" i="29"/>
  <c r="BC7" i="29"/>
  <c r="BC8" i="29"/>
  <c r="BC9" i="29"/>
  <c r="BC10" i="29"/>
  <c r="BC11" i="29"/>
  <c r="BC12" i="29"/>
  <c r="BC13" i="29"/>
  <c r="BC14" i="29"/>
  <c r="BC15" i="29"/>
  <c r="BC16" i="29"/>
  <c r="BC17" i="29"/>
  <c r="BC18" i="29"/>
  <c r="BC19" i="29"/>
  <c r="BC20" i="29"/>
  <c r="BC21" i="29"/>
  <c r="BC22" i="29"/>
  <c r="BC23" i="29"/>
  <c r="BC24" i="29"/>
  <c r="BC25" i="29"/>
  <c r="BC26" i="29"/>
  <c r="BC27" i="29"/>
  <c r="BC28" i="29"/>
  <c r="BC29" i="29"/>
  <c r="BC30" i="29"/>
  <c r="BC31" i="29"/>
  <c r="BC32" i="29"/>
  <c r="BC33" i="29"/>
  <c r="BC34" i="29"/>
  <c r="BC35" i="29"/>
  <c r="BC36" i="29"/>
  <c r="BC37" i="29"/>
  <c r="BC38" i="29"/>
  <c r="BC39" i="29"/>
  <c r="BC40" i="29"/>
  <c r="BC41" i="29"/>
  <c r="BC42" i="29"/>
  <c r="BC43" i="29"/>
  <c r="BC44" i="29"/>
  <c r="BC45" i="29"/>
  <c r="BC46" i="29"/>
  <c r="BC47" i="29"/>
  <c r="BC48" i="29"/>
  <c r="BC49" i="29"/>
  <c r="BC50" i="29"/>
  <c r="BC51" i="29"/>
  <c r="BC52" i="29"/>
  <c r="BC2" i="29"/>
  <c r="BB3" i="29"/>
  <c r="BB4" i="29"/>
  <c r="BB5" i="29"/>
  <c r="BB6" i="29"/>
  <c r="BB7" i="29"/>
  <c r="BB8" i="29"/>
  <c r="BB9" i="29"/>
  <c r="BB10" i="29"/>
  <c r="BB11" i="29"/>
  <c r="BB12" i="29"/>
  <c r="BB13" i="29"/>
  <c r="BB14" i="29"/>
  <c r="BB15" i="29"/>
  <c r="BB16" i="29"/>
  <c r="BB17" i="29"/>
  <c r="BB18" i="29"/>
  <c r="BB19" i="29"/>
  <c r="BB20" i="29"/>
  <c r="BB21" i="29"/>
  <c r="BB22" i="29"/>
  <c r="BB23" i="29"/>
  <c r="BB24" i="29"/>
  <c r="BB25" i="29"/>
  <c r="BB26" i="29"/>
  <c r="BB27" i="29"/>
  <c r="BB28" i="29"/>
  <c r="BB29" i="29"/>
  <c r="BB30" i="29"/>
  <c r="BB31" i="29"/>
  <c r="BB32" i="29"/>
  <c r="BB33" i="29"/>
  <c r="BB34" i="29"/>
  <c r="BB35" i="29"/>
  <c r="BB36" i="29"/>
  <c r="BB37" i="29"/>
  <c r="BB38" i="29"/>
  <c r="BB39" i="29"/>
  <c r="BB40" i="29"/>
  <c r="BB41" i="29"/>
  <c r="BB42" i="29"/>
  <c r="BB43" i="29"/>
  <c r="BB44" i="29"/>
  <c r="BB45" i="29"/>
  <c r="BB46" i="29"/>
  <c r="BB47" i="29"/>
  <c r="BB48" i="29"/>
  <c r="BB49" i="29"/>
  <c r="BB50" i="29"/>
  <c r="BB51" i="29"/>
  <c r="BB52" i="29"/>
  <c r="BB2" i="29"/>
  <c r="BA45" i="30"/>
  <c r="BA36" i="30"/>
  <c r="BA14" i="30"/>
  <c r="BA3" i="30"/>
  <c r="BA2" i="29"/>
  <c r="BA3" i="29"/>
  <c r="BA4" i="29"/>
  <c r="BA5" i="29"/>
  <c r="BA6" i="29"/>
  <c r="BA9" i="29"/>
  <c r="BA10" i="29"/>
  <c r="BA11" i="29"/>
  <c r="BA12" i="29"/>
  <c r="BA13" i="29"/>
  <c r="BA14" i="29"/>
  <c r="BA16" i="29"/>
  <c r="BA18" i="29"/>
  <c r="BA19" i="29"/>
  <c r="BA20" i="29"/>
  <c r="BA21" i="29"/>
  <c r="BA22" i="29"/>
  <c r="BA24" i="29"/>
  <c r="BA25" i="29"/>
  <c r="BA30" i="29"/>
  <c r="BA31" i="29"/>
  <c r="BA32" i="29"/>
  <c r="BA33" i="29"/>
  <c r="BA37" i="29"/>
  <c r="BA38" i="29"/>
  <c r="BA39" i="29"/>
  <c r="BA41" i="29"/>
  <c r="BA45" i="29"/>
  <c r="BA46" i="29"/>
  <c r="BA47" i="29"/>
  <c r="BA48" i="29"/>
  <c r="BA49" i="29"/>
  <c r="BA28" i="29"/>
  <c r="BA36" i="29"/>
  <c r="BA44" i="29"/>
  <c r="BA52" i="29"/>
  <c r="B26" i="29"/>
  <c r="L25" i="3"/>
  <c r="N25" i="3"/>
  <c r="AS3" i="28"/>
  <c r="AS4" i="28"/>
  <c r="AS5" i="28"/>
  <c r="AS6" i="28"/>
  <c r="AS7" i="28"/>
  <c r="AS8" i="28"/>
  <c r="AS9" i="28"/>
  <c r="AS10" i="28"/>
  <c r="AS11" i="28"/>
  <c r="AS12" i="28"/>
  <c r="AS13" i="28"/>
  <c r="AS14" i="28"/>
  <c r="AS15" i="28"/>
  <c r="AS16" i="28"/>
  <c r="AS17" i="28"/>
  <c r="AS18" i="28"/>
  <c r="AS19" i="28"/>
  <c r="AS20" i="28"/>
  <c r="AS21" i="28"/>
  <c r="AS22" i="28"/>
  <c r="AS23" i="28"/>
  <c r="AS24" i="28"/>
  <c r="AS25" i="28"/>
  <c r="AS26" i="28"/>
  <c r="AS27" i="28"/>
  <c r="AS28" i="28"/>
  <c r="AS29" i="28"/>
  <c r="AS30" i="28"/>
  <c r="AS31" i="28"/>
  <c r="AS32" i="28"/>
  <c r="AS33" i="28"/>
  <c r="AS34" i="28"/>
  <c r="AS35" i="28"/>
  <c r="AS36" i="28"/>
  <c r="AS37" i="28"/>
  <c r="AS38" i="28"/>
  <c r="AS39" i="28"/>
  <c r="AS40" i="28"/>
  <c r="AS41" i="28"/>
  <c r="AS42" i="28"/>
  <c r="AS43" i="28"/>
  <c r="AS44" i="28"/>
  <c r="AS45" i="28"/>
  <c r="AS46" i="28"/>
  <c r="AS47" i="28"/>
  <c r="AS48" i="28"/>
  <c r="AS49" i="28"/>
  <c r="AS50" i="28"/>
  <c r="AS51" i="28"/>
  <c r="AS52" i="28"/>
  <c r="AS2" i="28"/>
  <c r="AR3" i="28"/>
  <c r="AR4" i="28"/>
  <c r="AR5" i="28"/>
  <c r="AR6" i="28"/>
  <c r="AR7" i="28"/>
  <c r="AR8" i="28"/>
  <c r="AR9" i="28"/>
  <c r="AR10" i="28"/>
  <c r="AR11" i="28"/>
  <c r="AR12" i="28"/>
  <c r="AR13" i="28"/>
  <c r="AR14" i="28"/>
  <c r="AR15" i="28"/>
  <c r="AR16" i="28"/>
  <c r="AR17" i="28"/>
  <c r="AR18" i="28"/>
  <c r="AR19" i="28"/>
  <c r="AR20" i="28"/>
  <c r="AR21" i="28"/>
  <c r="AR22" i="28"/>
  <c r="AR23" i="28"/>
  <c r="AR24" i="28"/>
  <c r="AR25" i="28"/>
  <c r="AR26" i="28"/>
  <c r="AR27" i="28"/>
  <c r="AR28" i="28"/>
  <c r="AR29" i="28"/>
  <c r="AR30" i="28"/>
  <c r="AR31" i="28"/>
  <c r="AR32" i="28"/>
  <c r="AR33" i="28"/>
  <c r="AR34" i="28"/>
  <c r="AR35" i="28"/>
  <c r="AR36" i="28"/>
  <c r="AR37" i="28"/>
  <c r="AR38" i="28"/>
  <c r="AR39" i="28"/>
  <c r="AR40" i="28"/>
  <c r="AR41" i="28"/>
  <c r="AR42" i="28"/>
  <c r="AR43" i="28"/>
  <c r="AR44" i="28"/>
  <c r="AR45" i="28"/>
  <c r="AR46" i="28"/>
  <c r="AR47" i="28"/>
  <c r="AR48" i="28"/>
  <c r="AR49" i="28"/>
  <c r="AR50" i="28"/>
  <c r="AR51" i="28"/>
  <c r="AR52" i="28"/>
  <c r="AR2" i="28"/>
  <c r="BA40" i="29"/>
  <c r="BA29" i="29"/>
  <c r="BA17" i="29"/>
  <c r="BA8" i="29"/>
  <c r="AQ4" i="28"/>
  <c r="AQ5" i="28"/>
  <c r="AQ6" i="28"/>
  <c r="AQ8" i="28"/>
  <c r="AQ12" i="28"/>
  <c r="AQ13" i="28"/>
  <c r="AQ14" i="28"/>
  <c r="AQ15" i="28"/>
  <c r="AQ16" i="28"/>
  <c r="AQ20" i="28"/>
  <c r="AQ22" i="28"/>
  <c r="AQ23" i="28"/>
  <c r="AQ24" i="28"/>
  <c r="AQ26" i="28"/>
  <c r="AQ28" i="28"/>
  <c r="AQ29" i="28"/>
  <c r="AQ30" i="28"/>
  <c r="AQ31" i="28"/>
  <c r="AQ34" i="28"/>
  <c r="AQ36" i="28"/>
  <c r="AQ37" i="28"/>
  <c r="AQ38" i="28"/>
  <c r="AQ39" i="28"/>
  <c r="AQ40" i="28"/>
  <c r="AQ42" i="28"/>
  <c r="AQ45" i="28"/>
  <c r="AQ46" i="28"/>
  <c r="AQ47" i="28"/>
  <c r="AQ48" i="28"/>
  <c r="AQ50" i="28"/>
  <c r="AQ3" i="28"/>
  <c r="AQ11" i="28"/>
  <c r="AQ19" i="28"/>
  <c r="AQ52" i="28"/>
  <c r="B25" i="28"/>
  <c r="N24" i="3"/>
  <c r="L24" i="3"/>
  <c r="AY3" i="27"/>
  <c r="AY4" i="27"/>
  <c r="AY5" i="27"/>
  <c r="AY6" i="27"/>
  <c r="AY7" i="27"/>
  <c r="AY8" i="27"/>
  <c r="AY9" i="27"/>
  <c r="AY10" i="27"/>
  <c r="AY11" i="27"/>
  <c r="AY12" i="27"/>
  <c r="AY13" i="27"/>
  <c r="AY14" i="27"/>
  <c r="AY15" i="27"/>
  <c r="AY16" i="27"/>
  <c r="AY17" i="27"/>
  <c r="AY18" i="27"/>
  <c r="AY19" i="27"/>
  <c r="AY20" i="27"/>
  <c r="AY21" i="27"/>
  <c r="AY22" i="27"/>
  <c r="AY23" i="27"/>
  <c r="AY24" i="27"/>
  <c r="AY25" i="27"/>
  <c r="AY26" i="27"/>
  <c r="AY27" i="27"/>
  <c r="AY28" i="27"/>
  <c r="AY29" i="27"/>
  <c r="AY30" i="27"/>
  <c r="AY31" i="27"/>
  <c r="AY32" i="27"/>
  <c r="AY33" i="27"/>
  <c r="AY34" i="27"/>
  <c r="AY35" i="27"/>
  <c r="AY36" i="27"/>
  <c r="AY37" i="27"/>
  <c r="AY38" i="27"/>
  <c r="AY39" i="27"/>
  <c r="AY40" i="27"/>
  <c r="AY41" i="27"/>
  <c r="AY42" i="27"/>
  <c r="AY43" i="27"/>
  <c r="AY44" i="27"/>
  <c r="AY45" i="27"/>
  <c r="AY46" i="27"/>
  <c r="AY47" i="27"/>
  <c r="AY48" i="27"/>
  <c r="AY49" i="27"/>
  <c r="AY50" i="27"/>
  <c r="AY51" i="27"/>
  <c r="AY52" i="27"/>
  <c r="AY2" i="27"/>
  <c r="AX3" i="27"/>
  <c r="AX4" i="27"/>
  <c r="AX5" i="27"/>
  <c r="AX6" i="27"/>
  <c r="AX7" i="27"/>
  <c r="AX8" i="27"/>
  <c r="AX9" i="27"/>
  <c r="AX10" i="27"/>
  <c r="AX11" i="27"/>
  <c r="AX12" i="27"/>
  <c r="AX13" i="27"/>
  <c r="AX14" i="27"/>
  <c r="AX15" i="27"/>
  <c r="AX16" i="27"/>
  <c r="AX17" i="27"/>
  <c r="AX18" i="27"/>
  <c r="AX19" i="27"/>
  <c r="AX20" i="27"/>
  <c r="AX21" i="27"/>
  <c r="AX22" i="27"/>
  <c r="AX23" i="27"/>
  <c r="AX24" i="27"/>
  <c r="AX25" i="27"/>
  <c r="AX26" i="27"/>
  <c r="AX27" i="27"/>
  <c r="AX28" i="27"/>
  <c r="AX29" i="27"/>
  <c r="AX30" i="27"/>
  <c r="AX31" i="27"/>
  <c r="AX32" i="27"/>
  <c r="AX33" i="27"/>
  <c r="AX34" i="27"/>
  <c r="AX35" i="27"/>
  <c r="AX36" i="27"/>
  <c r="AX37" i="27"/>
  <c r="AX38" i="27"/>
  <c r="AX39" i="27"/>
  <c r="AX40" i="27"/>
  <c r="AX41" i="27"/>
  <c r="AX42" i="27"/>
  <c r="AX43" i="27"/>
  <c r="AX44" i="27"/>
  <c r="AX45" i="27"/>
  <c r="AX46" i="27"/>
  <c r="AX47" i="27"/>
  <c r="AX48" i="27"/>
  <c r="AX49" i="27"/>
  <c r="AX50" i="27"/>
  <c r="AX51" i="27"/>
  <c r="AX52" i="27"/>
  <c r="AX2" i="27"/>
  <c r="AQ44" i="28"/>
  <c r="AQ32" i="28"/>
  <c r="AQ21" i="28"/>
  <c r="AQ7" i="28"/>
  <c r="AW2" i="27"/>
  <c r="AW3" i="27"/>
  <c r="AW4" i="27"/>
  <c r="AW5" i="27"/>
  <c r="AW6" i="27"/>
  <c r="AW7" i="27"/>
  <c r="AW8" i="27"/>
  <c r="AW11" i="27"/>
  <c r="AW12" i="27"/>
  <c r="AW13" i="27"/>
  <c r="AW14" i="27"/>
  <c r="AW15" i="27"/>
  <c r="AW16" i="27"/>
  <c r="AW18" i="27"/>
  <c r="AW20" i="27"/>
  <c r="AW21" i="27"/>
  <c r="AW22" i="27"/>
  <c r="AW23" i="27"/>
  <c r="AW25" i="27"/>
  <c r="AW26" i="27"/>
  <c r="AW28" i="27"/>
  <c r="AW29" i="27"/>
  <c r="AW30" i="27"/>
  <c r="AW31" i="27"/>
  <c r="AW33" i="27"/>
  <c r="AW34" i="27"/>
  <c r="AW35" i="27"/>
  <c r="AW37" i="27"/>
  <c r="AW38" i="27"/>
  <c r="AW39" i="27"/>
  <c r="AW41" i="27"/>
  <c r="AW42" i="27"/>
  <c r="AW43" i="27"/>
  <c r="AW44" i="27"/>
  <c r="AW46" i="27"/>
  <c r="AW47" i="27"/>
  <c r="AW49" i="27"/>
  <c r="AW50" i="27"/>
  <c r="AW51" i="27"/>
  <c r="AW52" i="27"/>
  <c r="B24" i="27"/>
  <c r="AW24" i="27" s="1"/>
  <c r="L23" i="3"/>
  <c r="N23" i="3"/>
  <c r="BK3" i="26"/>
  <c r="BK4" i="26"/>
  <c r="BK5" i="26"/>
  <c r="BK6" i="26"/>
  <c r="BK7" i="26"/>
  <c r="BK8" i="26"/>
  <c r="BK9" i="26"/>
  <c r="BK10" i="26"/>
  <c r="BK11" i="26"/>
  <c r="BK12" i="26"/>
  <c r="BK13" i="26"/>
  <c r="BK14" i="26"/>
  <c r="BK15" i="26"/>
  <c r="BK16" i="26"/>
  <c r="BK17" i="26"/>
  <c r="BK18" i="26"/>
  <c r="BK19" i="26"/>
  <c r="BK20" i="26"/>
  <c r="BK21" i="26"/>
  <c r="BK22" i="26"/>
  <c r="BK23" i="26"/>
  <c r="BK24" i="26"/>
  <c r="BK25" i="26"/>
  <c r="BK26" i="26"/>
  <c r="BK27" i="26"/>
  <c r="BK28" i="26"/>
  <c r="BK29" i="26"/>
  <c r="BK30" i="26"/>
  <c r="BK31" i="26"/>
  <c r="BK32" i="26"/>
  <c r="BK33" i="26"/>
  <c r="BK34" i="26"/>
  <c r="BK35" i="26"/>
  <c r="BK36" i="26"/>
  <c r="BK37" i="26"/>
  <c r="BK38" i="26"/>
  <c r="BK39" i="26"/>
  <c r="BK40" i="26"/>
  <c r="BK41" i="26"/>
  <c r="BK42" i="26"/>
  <c r="BK43" i="26"/>
  <c r="BK44" i="26"/>
  <c r="BK45" i="26"/>
  <c r="BK46" i="26"/>
  <c r="BK47" i="26"/>
  <c r="BK48" i="26"/>
  <c r="BK49" i="26"/>
  <c r="BK50" i="26"/>
  <c r="BK51" i="26"/>
  <c r="BK52" i="26"/>
  <c r="BK2" i="26"/>
  <c r="BJ3" i="26"/>
  <c r="BJ4" i="26"/>
  <c r="BJ5" i="26"/>
  <c r="BJ6" i="26"/>
  <c r="BJ7" i="26"/>
  <c r="BJ8" i="26"/>
  <c r="BJ9" i="26"/>
  <c r="BJ10" i="26"/>
  <c r="BJ11" i="26"/>
  <c r="BJ12" i="26"/>
  <c r="BJ13" i="26"/>
  <c r="BJ14" i="26"/>
  <c r="BJ15" i="26"/>
  <c r="BJ16" i="26"/>
  <c r="BJ17" i="26"/>
  <c r="BJ18" i="26"/>
  <c r="BJ19" i="26"/>
  <c r="BJ20" i="26"/>
  <c r="BJ21" i="26"/>
  <c r="BJ22" i="26"/>
  <c r="BJ23" i="26"/>
  <c r="BJ24" i="26"/>
  <c r="BJ25" i="26"/>
  <c r="BJ26" i="26"/>
  <c r="BJ27" i="26"/>
  <c r="BJ28" i="26"/>
  <c r="BJ29" i="26"/>
  <c r="BJ30" i="26"/>
  <c r="BJ31" i="26"/>
  <c r="BJ32" i="26"/>
  <c r="BJ33" i="26"/>
  <c r="BJ34" i="26"/>
  <c r="BJ35" i="26"/>
  <c r="BJ36" i="26"/>
  <c r="BJ37" i="26"/>
  <c r="BJ38" i="26"/>
  <c r="BJ39" i="26"/>
  <c r="BJ40" i="26"/>
  <c r="BJ41" i="26"/>
  <c r="BJ42" i="26"/>
  <c r="BJ43" i="26"/>
  <c r="BJ44" i="26"/>
  <c r="BJ45" i="26"/>
  <c r="BJ46" i="26"/>
  <c r="BJ47" i="26"/>
  <c r="BJ48" i="26"/>
  <c r="BJ49" i="26"/>
  <c r="BJ50" i="26"/>
  <c r="BJ51" i="26"/>
  <c r="BJ52" i="26"/>
  <c r="BJ2" i="26"/>
  <c r="AW45" i="27"/>
  <c r="AW36" i="27"/>
  <c r="AW27" i="27"/>
  <c r="AW19" i="27"/>
  <c r="AW10" i="27"/>
  <c r="BI2" i="26"/>
  <c r="BI3" i="26"/>
  <c r="BI4" i="26"/>
  <c r="BI5" i="26"/>
  <c r="BI8" i="26"/>
  <c r="BI10" i="26"/>
  <c r="BI11" i="26"/>
  <c r="BI13" i="26"/>
  <c r="BI16" i="26"/>
  <c r="BI18" i="26"/>
  <c r="BI19" i="26"/>
  <c r="BI20" i="26"/>
  <c r="BI21" i="26"/>
  <c r="BI23" i="26"/>
  <c r="BI25" i="26"/>
  <c r="BI28" i="26"/>
  <c r="BI30" i="26"/>
  <c r="BI33" i="26"/>
  <c r="BI35" i="26"/>
  <c r="BI36" i="26"/>
  <c r="BI38" i="26"/>
  <c r="BI41" i="26"/>
  <c r="BI44" i="26"/>
  <c r="BI46" i="26"/>
  <c r="BI49" i="26"/>
  <c r="BI51" i="26"/>
  <c r="BI52" i="26"/>
  <c r="B23" i="26"/>
  <c r="L22" i="3"/>
  <c r="N22" i="3"/>
  <c r="BK3" i="25"/>
  <c r="BK4" i="25"/>
  <c r="BK5" i="25"/>
  <c r="BK6" i="25"/>
  <c r="BK7" i="25"/>
  <c r="BK8" i="25"/>
  <c r="BK9" i="25"/>
  <c r="BK10" i="25"/>
  <c r="BK11" i="25"/>
  <c r="BK12" i="25"/>
  <c r="BK13" i="25"/>
  <c r="BK14" i="25"/>
  <c r="BK15" i="25"/>
  <c r="BK16" i="25"/>
  <c r="BK17" i="25"/>
  <c r="BK18" i="25"/>
  <c r="BK19" i="25"/>
  <c r="BK20" i="25"/>
  <c r="BK21" i="25"/>
  <c r="BK22" i="25"/>
  <c r="BK23" i="25"/>
  <c r="BK24" i="25"/>
  <c r="BK25" i="25"/>
  <c r="BK26" i="25"/>
  <c r="BK27" i="25"/>
  <c r="BK28" i="25"/>
  <c r="BK29" i="25"/>
  <c r="BK30" i="25"/>
  <c r="BK31" i="25"/>
  <c r="BK32" i="25"/>
  <c r="BK33" i="25"/>
  <c r="BK34" i="25"/>
  <c r="BK35" i="25"/>
  <c r="BK36" i="25"/>
  <c r="BK37" i="25"/>
  <c r="BK38" i="25"/>
  <c r="BK39" i="25"/>
  <c r="BK40" i="25"/>
  <c r="BK41" i="25"/>
  <c r="BK42" i="25"/>
  <c r="BK43" i="25"/>
  <c r="BK44" i="25"/>
  <c r="BK45" i="25"/>
  <c r="BK46" i="25"/>
  <c r="BK47" i="25"/>
  <c r="BK48" i="25"/>
  <c r="BK49" i="25"/>
  <c r="BK50" i="25"/>
  <c r="BK51" i="25"/>
  <c r="BK52" i="25"/>
  <c r="BK2" i="25"/>
  <c r="BJ3" i="25"/>
  <c r="BJ4" i="25"/>
  <c r="BJ5" i="25"/>
  <c r="BJ6" i="25"/>
  <c r="BJ7" i="25"/>
  <c r="BJ8" i="25"/>
  <c r="BJ9" i="25"/>
  <c r="BJ10" i="25"/>
  <c r="BJ11" i="25"/>
  <c r="BJ12" i="25"/>
  <c r="BJ13" i="25"/>
  <c r="BJ14" i="25"/>
  <c r="BJ15" i="25"/>
  <c r="BJ16" i="25"/>
  <c r="BJ17" i="25"/>
  <c r="BJ18" i="25"/>
  <c r="BJ19" i="25"/>
  <c r="BJ20" i="25"/>
  <c r="BJ21" i="25"/>
  <c r="BJ22" i="25"/>
  <c r="BJ23" i="25"/>
  <c r="BJ24" i="25"/>
  <c r="BJ25" i="25"/>
  <c r="BJ26" i="25"/>
  <c r="BJ27" i="25"/>
  <c r="BJ28" i="25"/>
  <c r="BJ29" i="25"/>
  <c r="BJ30" i="25"/>
  <c r="BJ31" i="25"/>
  <c r="BJ32" i="25"/>
  <c r="BJ33" i="25"/>
  <c r="BJ34" i="25"/>
  <c r="BJ35" i="25"/>
  <c r="BJ36" i="25"/>
  <c r="BJ37" i="25"/>
  <c r="BJ38" i="25"/>
  <c r="BJ39" i="25"/>
  <c r="BJ40" i="25"/>
  <c r="BJ41" i="25"/>
  <c r="BJ42" i="25"/>
  <c r="BJ43" i="25"/>
  <c r="BJ44" i="25"/>
  <c r="BJ45" i="25"/>
  <c r="BJ46" i="25"/>
  <c r="BJ47" i="25"/>
  <c r="BJ48" i="25"/>
  <c r="BJ49" i="25"/>
  <c r="BJ50" i="25"/>
  <c r="BJ51" i="25"/>
  <c r="BJ52" i="25"/>
  <c r="BJ2" i="25"/>
  <c r="BI43" i="26"/>
  <c r="BI27" i="26"/>
  <c r="BI12" i="26"/>
  <c r="BI5" i="25"/>
  <c r="BI6" i="25"/>
  <c r="BI7" i="25"/>
  <c r="BI8" i="25"/>
  <c r="BI9" i="25"/>
  <c r="BI13" i="25"/>
  <c r="BI15" i="25"/>
  <c r="BI16" i="25"/>
  <c r="BI17" i="25"/>
  <c r="BI21" i="25"/>
  <c r="BI22" i="25"/>
  <c r="BI26" i="25"/>
  <c r="BI27" i="25"/>
  <c r="BI28" i="25"/>
  <c r="BI34" i="25"/>
  <c r="BI35" i="25"/>
  <c r="BI36" i="25"/>
  <c r="BI37" i="25"/>
  <c r="BI42" i="25"/>
  <c r="BI43" i="25"/>
  <c r="BI44" i="25"/>
  <c r="BI50" i="25"/>
  <c r="BI51" i="25"/>
  <c r="BI52" i="25"/>
  <c r="B22" i="25"/>
  <c r="L21" i="3"/>
  <c r="N21" i="3"/>
  <c r="BC3" i="24"/>
  <c r="BC4" i="24"/>
  <c r="BC5" i="24"/>
  <c r="BC6" i="24"/>
  <c r="BC7" i="24"/>
  <c r="BC8" i="24"/>
  <c r="BC9" i="24"/>
  <c r="BC10" i="24"/>
  <c r="BC11" i="24"/>
  <c r="BC12" i="24"/>
  <c r="BC13" i="24"/>
  <c r="BC14" i="24"/>
  <c r="BC15" i="24"/>
  <c r="BC16" i="24"/>
  <c r="BC17" i="24"/>
  <c r="BC18" i="24"/>
  <c r="BC19" i="24"/>
  <c r="BC20" i="24"/>
  <c r="BC21" i="24"/>
  <c r="BC22" i="24"/>
  <c r="BC23" i="24"/>
  <c r="BC24" i="24"/>
  <c r="BC25" i="24"/>
  <c r="BC26" i="24"/>
  <c r="BC27" i="24"/>
  <c r="BC28" i="24"/>
  <c r="BC29" i="24"/>
  <c r="BC30" i="24"/>
  <c r="BC31" i="24"/>
  <c r="BC32" i="24"/>
  <c r="BC33" i="24"/>
  <c r="BC34" i="24"/>
  <c r="BC35" i="24"/>
  <c r="BC36" i="24"/>
  <c r="BC37" i="24"/>
  <c r="BC38" i="24"/>
  <c r="BC39" i="24"/>
  <c r="BC40" i="24"/>
  <c r="BC41" i="24"/>
  <c r="BC42" i="24"/>
  <c r="BC43" i="24"/>
  <c r="BC44" i="24"/>
  <c r="BC45" i="24"/>
  <c r="BC46" i="24"/>
  <c r="BC47" i="24"/>
  <c r="BC48" i="24"/>
  <c r="BC49" i="24"/>
  <c r="BC50" i="24"/>
  <c r="BC51" i="24"/>
  <c r="BC52" i="24"/>
  <c r="BC2" i="24"/>
  <c r="BB3" i="24"/>
  <c r="BB4" i="24"/>
  <c r="BB5" i="24"/>
  <c r="BB6" i="24"/>
  <c r="BB7" i="24"/>
  <c r="BB8" i="24"/>
  <c r="BB9" i="24"/>
  <c r="BB10" i="24"/>
  <c r="BB11" i="24"/>
  <c r="BB12" i="24"/>
  <c r="BB13" i="24"/>
  <c r="BB14" i="24"/>
  <c r="BB15" i="24"/>
  <c r="BB16" i="24"/>
  <c r="BB17" i="24"/>
  <c r="BB18" i="24"/>
  <c r="BB19" i="24"/>
  <c r="BB20" i="24"/>
  <c r="BB21" i="24"/>
  <c r="BB22" i="24"/>
  <c r="BB23" i="24"/>
  <c r="BB24" i="24"/>
  <c r="BB25" i="24"/>
  <c r="BB26" i="24"/>
  <c r="BB27" i="24"/>
  <c r="BB28" i="24"/>
  <c r="BB29" i="24"/>
  <c r="BB30" i="24"/>
  <c r="BB31" i="24"/>
  <c r="BB32" i="24"/>
  <c r="BB33" i="24"/>
  <c r="BB34" i="24"/>
  <c r="BB35" i="24"/>
  <c r="BB36" i="24"/>
  <c r="BB37" i="24"/>
  <c r="BB38" i="24"/>
  <c r="BB39" i="24"/>
  <c r="BB40" i="24"/>
  <c r="BB41" i="24"/>
  <c r="BB42" i="24"/>
  <c r="BB43" i="24"/>
  <c r="BB44" i="24"/>
  <c r="BB45" i="24"/>
  <c r="BB46" i="24"/>
  <c r="BB47" i="24"/>
  <c r="BB48" i="24"/>
  <c r="BB49" i="24"/>
  <c r="BB50" i="24"/>
  <c r="BB51" i="24"/>
  <c r="BB52" i="24"/>
  <c r="BB2" i="24"/>
  <c r="BI45" i="25"/>
  <c r="BI29" i="25"/>
  <c r="BI14" i="25"/>
  <c r="BA2" i="24"/>
  <c r="BA3" i="24"/>
  <c r="BA5" i="24"/>
  <c r="BA7" i="24"/>
  <c r="BA8" i="24"/>
  <c r="BA10" i="24"/>
  <c r="BA11" i="24"/>
  <c r="BA13" i="24"/>
  <c r="BA14" i="24"/>
  <c r="BA16" i="24"/>
  <c r="BA19" i="24"/>
  <c r="BA22" i="24"/>
  <c r="BA23" i="24"/>
  <c r="BA24" i="24"/>
  <c r="BA25" i="24"/>
  <c r="BA26" i="24"/>
  <c r="BA28" i="24"/>
  <c r="BA29" i="24"/>
  <c r="BA30" i="24"/>
  <c r="BA31" i="24"/>
  <c r="BA32" i="24"/>
  <c r="BA33" i="24"/>
  <c r="BA34" i="24"/>
  <c r="BA36" i="24"/>
  <c r="BA37" i="24"/>
  <c r="BA38" i="24"/>
  <c r="BA39" i="24"/>
  <c r="BA41" i="24"/>
  <c r="BA42" i="24"/>
  <c r="BA43" i="24"/>
  <c r="BA45" i="24"/>
  <c r="BA47" i="24"/>
  <c r="BA49" i="24"/>
  <c r="BA50" i="24"/>
  <c r="BA51" i="24"/>
  <c r="BA52" i="24"/>
  <c r="B21" i="24"/>
  <c r="BA21" i="24" s="1"/>
  <c r="N20" i="3"/>
  <c r="L20" i="3"/>
  <c r="BE3" i="23"/>
  <c r="BE4" i="23"/>
  <c r="BE5" i="23"/>
  <c r="BE6" i="23"/>
  <c r="BE7" i="23"/>
  <c r="BE8" i="23"/>
  <c r="BE9" i="23"/>
  <c r="BE10" i="23"/>
  <c r="BE11" i="23"/>
  <c r="BE12" i="23"/>
  <c r="BE13" i="23"/>
  <c r="BE14" i="23"/>
  <c r="BE15" i="23"/>
  <c r="BE16" i="23"/>
  <c r="BE17" i="23"/>
  <c r="BE18" i="23"/>
  <c r="BE19" i="23"/>
  <c r="BE20" i="23"/>
  <c r="BE21" i="23"/>
  <c r="BE22" i="23"/>
  <c r="BE23" i="23"/>
  <c r="BE24" i="23"/>
  <c r="BE25" i="23"/>
  <c r="BE26" i="23"/>
  <c r="BE27" i="23"/>
  <c r="BE28" i="23"/>
  <c r="BE29" i="23"/>
  <c r="BE30" i="23"/>
  <c r="BE31" i="23"/>
  <c r="BE32" i="23"/>
  <c r="BE33" i="23"/>
  <c r="BE34" i="23"/>
  <c r="BE35" i="23"/>
  <c r="BE36" i="23"/>
  <c r="BE37" i="23"/>
  <c r="BE38" i="23"/>
  <c r="BE39" i="23"/>
  <c r="BE40" i="23"/>
  <c r="BE41" i="23"/>
  <c r="BE42" i="23"/>
  <c r="BE43" i="23"/>
  <c r="BE44" i="23"/>
  <c r="BE45" i="23"/>
  <c r="BE46" i="23"/>
  <c r="BE47" i="23"/>
  <c r="BE48" i="23"/>
  <c r="BE49" i="23"/>
  <c r="BE50" i="23"/>
  <c r="BE51" i="23"/>
  <c r="BE52" i="23"/>
  <c r="BE2" i="23"/>
  <c r="BD3" i="23"/>
  <c r="BD4" i="23"/>
  <c r="BD5" i="23"/>
  <c r="BD6" i="23"/>
  <c r="BD7" i="23"/>
  <c r="BD8" i="23"/>
  <c r="BD9" i="23"/>
  <c r="BD10" i="23"/>
  <c r="BD11" i="23"/>
  <c r="BD12" i="23"/>
  <c r="BD13" i="23"/>
  <c r="BD14" i="23"/>
  <c r="BD15" i="23"/>
  <c r="BD16" i="23"/>
  <c r="BD17" i="23"/>
  <c r="BD18" i="23"/>
  <c r="BD19" i="23"/>
  <c r="BD20" i="23"/>
  <c r="BD21" i="23"/>
  <c r="BD22" i="23"/>
  <c r="BD23" i="23"/>
  <c r="BD24" i="23"/>
  <c r="BD25" i="23"/>
  <c r="BD26" i="23"/>
  <c r="BD27" i="23"/>
  <c r="BD28" i="23"/>
  <c r="BD29" i="23"/>
  <c r="BD30" i="23"/>
  <c r="BD31" i="23"/>
  <c r="BD32" i="23"/>
  <c r="BD33" i="23"/>
  <c r="BD34" i="23"/>
  <c r="BD35" i="23"/>
  <c r="BD36" i="23"/>
  <c r="BD37" i="23"/>
  <c r="BD38" i="23"/>
  <c r="BD39" i="23"/>
  <c r="BD40" i="23"/>
  <c r="BD41" i="23"/>
  <c r="BD42" i="23"/>
  <c r="BD43" i="23"/>
  <c r="BD44" i="23"/>
  <c r="BD45" i="23"/>
  <c r="BD46" i="23"/>
  <c r="BD47" i="23"/>
  <c r="BD48" i="23"/>
  <c r="BD49" i="23"/>
  <c r="BD50" i="23"/>
  <c r="BD51" i="23"/>
  <c r="BD52" i="23"/>
  <c r="BD2" i="23"/>
  <c r="BA44" i="24"/>
  <c r="BA35" i="24"/>
  <c r="BA27" i="24"/>
  <c r="BA18" i="24"/>
  <c r="BA6" i="24"/>
  <c r="B20" i="23"/>
  <c r="AI14" i="56" l="1"/>
  <c r="AI2" i="56"/>
  <c r="AI51" i="56"/>
  <c r="AI47" i="56"/>
  <c r="AI43" i="56"/>
  <c r="AI39" i="56"/>
  <c r="AI35" i="56"/>
  <c r="AI31" i="56"/>
  <c r="AI23" i="56"/>
  <c r="AI19" i="56"/>
  <c r="AI15" i="56"/>
  <c r="AI11" i="56"/>
  <c r="AI7" i="56"/>
  <c r="AI3" i="56"/>
  <c r="AI52" i="56"/>
  <c r="AI48" i="56"/>
  <c r="AI44" i="56"/>
  <c r="AI40" i="56"/>
  <c r="AI32" i="56"/>
  <c r="AI28" i="56"/>
  <c r="AI24" i="56"/>
  <c r="AI20" i="56"/>
  <c r="AI16" i="56"/>
  <c r="AI12" i="56"/>
  <c r="AI4" i="56"/>
  <c r="AI37" i="56"/>
  <c r="AI29" i="56"/>
  <c r="AI21" i="56"/>
  <c r="AI13" i="56"/>
  <c r="AI5" i="56"/>
  <c r="AI49" i="56"/>
  <c r="AI41" i="56"/>
  <c r="AI33" i="56"/>
  <c r="AI25" i="56"/>
  <c r="AI17" i="56"/>
  <c r="AI9" i="56"/>
  <c r="AT43" i="55"/>
  <c r="AT35" i="55"/>
  <c r="AT27" i="55"/>
  <c r="AT19" i="55"/>
  <c r="AT11" i="55"/>
  <c r="AT3" i="55"/>
  <c r="AT44" i="55"/>
  <c r="AT36" i="55"/>
  <c r="AT28" i="55"/>
  <c r="AT20" i="55"/>
  <c r="AT12" i="55"/>
  <c r="AT4" i="55"/>
  <c r="AP51" i="54"/>
  <c r="AP49" i="54"/>
  <c r="AP41" i="54"/>
  <c r="AP33" i="54"/>
  <c r="AP25" i="54"/>
  <c r="AP17" i="54"/>
  <c r="AP9" i="54"/>
  <c r="AP50" i="54"/>
  <c r="AI51" i="53"/>
  <c r="AI41" i="53"/>
  <c r="AI33" i="53"/>
  <c r="AI25" i="53"/>
  <c r="AI17" i="53"/>
  <c r="AI9" i="53"/>
  <c r="BJ33" i="51"/>
  <c r="BJ32" i="51"/>
  <c r="BJ25" i="51"/>
  <c r="BJ24" i="51"/>
  <c r="BJ10" i="51"/>
  <c r="BJ41" i="51"/>
  <c r="BJ8" i="51"/>
  <c r="BJ40" i="51"/>
  <c r="BJ49" i="51"/>
  <c r="BJ48" i="51"/>
  <c r="BI2" i="51"/>
  <c r="BJ2" i="51" s="1"/>
  <c r="N47" i="3" s="1"/>
  <c r="BI37" i="51"/>
  <c r="BJ37" i="51" s="1"/>
  <c r="BI21" i="51"/>
  <c r="BJ21" i="51" s="1"/>
  <c r="L47" i="3" s="1"/>
  <c r="BI5" i="51"/>
  <c r="BJ5" i="51" s="1"/>
  <c r="BI17" i="51"/>
  <c r="BJ17" i="51" s="1"/>
  <c r="BI16" i="51"/>
  <c r="BJ16" i="51" s="1"/>
  <c r="BI47" i="51"/>
  <c r="BI31" i="51"/>
  <c r="BJ31" i="51" s="1"/>
  <c r="BI15" i="51"/>
  <c r="BJ15" i="51" s="1"/>
  <c r="BI45" i="51"/>
  <c r="BJ45" i="51" s="1"/>
  <c r="BI29" i="51"/>
  <c r="BJ29" i="51" s="1"/>
  <c r="BI13" i="51"/>
  <c r="BJ13" i="51" s="1"/>
  <c r="BI9" i="51"/>
  <c r="BJ9" i="51" s="1"/>
  <c r="BI46" i="51"/>
  <c r="BJ46" i="51" s="1"/>
  <c r="BI38" i="51"/>
  <c r="BJ38" i="51" s="1"/>
  <c r="BI30" i="51"/>
  <c r="BJ30" i="51" s="1"/>
  <c r="BI22" i="51"/>
  <c r="BJ22" i="51" s="1"/>
  <c r="BI14" i="51"/>
  <c r="BJ14" i="51" s="1"/>
  <c r="BI6" i="51"/>
  <c r="BJ6" i="51" s="1"/>
  <c r="BI52" i="51"/>
  <c r="BJ52" i="51" s="1"/>
  <c r="BI44" i="51"/>
  <c r="BJ44" i="51" s="1"/>
  <c r="BI36" i="51"/>
  <c r="BJ36" i="51" s="1"/>
  <c r="BI28" i="51"/>
  <c r="BJ28" i="51" s="1"/>
  <c r="BI20" i="51"/>
  <c r="BJ20" i="51" s="1"/>
  <c r="BI12" i="51"/>
  <c r="BJ12" i="51" s="1"/>
  <c r="BI4" i="51"/>
  <c r="BJ4" i="51" s="1"/>
  <c r="BJ47" i="51"/>
  <c r="BI51" i="51"/>
  <c r="BJ51" i="51" s="1"/>
  <c r="BI43" i="51"/>
  <c r="BJ43" i="51" s="1"/>
  <c r="BI35" i="51"/>
  <c r="BJ35" i="51" s="1"/>
  <c r="BI27" i="51"/>
  <c r="BJ27" i="51" s="1"/>
  <c r="BI19" i="51"/>
  <c r="BJ19" i="51" s="1"/>
  <c r="BI11" i="51"/>
  <c r="BJ11" i="51" s="1"/>
  <c r="BI3" i="51"/>
  <c r="BJ3" i="51" s="1"/>
  <c r="BI50" i="51"/>
  <c r="BJ50" i="51" s="1"/>
  <c r="BI42" i="51"/>
  <c r="BJ42" i="51" s="1"/>
  <c r="BI34" i="51"/>
  <c r="BJ34" i="51" s="1"/>
  <c r="BI26" i="51"/>
  <c r="BJ26" i="51" s="1"/>
  <c r="BI18" i="51"/>
  <c r="BJ18" i="51" s="1"/>
  <c r="AH41" i="50"/>
  <c r="AH33" i="50"/>
  <c r="AH25" i="50"/>
  <c r="AH17" i="50"/>
  <c r="AH9" i="50"/>
  <c r="AH48" i="50"/>
  <c r="AT48" i="49"/>
  <c r="AT31" i="49"/>
  <c r="AT47" i="49"/>
  <c r="BG50" i="48"/>
  <c r="BG41" i="48"/>
  <c r="BG33" i="48"/>
  <c r="BG25" i="48"/>
  <c r="BG17" i="48"/>
  <c r="BG9" i="48"/>
  <c r="BG47" i="48"/>
  <c r="AI51" i="47"/>
  <c r="AI50" i="47"/>
  <c r="AI41" i="47"/>
  <c r="AI33" i="47"/>
  <c r="AI25" i="47"/>
  <c r="AI17" i="47"/>
  <c r="AI9" i="47"/>
  <c r="AI36" i="47"/>
  <c r="AI28" i="47"/>
  <c r="AI20" i="47"/>
  <c r="AI12" i="47"/>
  <c r="AI4" i="47"/>
  <c r="BI50" i="46"/>
  <c r="BI41" i="46"/>
  <c r="BI33" i="46"/>
  <c r="BI25" i="46"/>
  <c r="BI17" i="46"/>
  <c r="BI9" i="46"/>
  <c r="BJ40" i="44"/>
  <c r="BH33" i="45"/>
  <c r="BH25" i="45"/>
  <c r="BH17" i="45"/>
  <c r="BH9" i="45"/>
  <c r="BH49" i="45"/>
  <c r="BH39" i="45"/>
  <c r="BH36" i="45"/>
  <c r="BH28" i="45"/>
  <c r="BH20" i="45"/>
  <c r="BH12" i="45"/>
  <c r="BH4" i="45"/>
  <c r="BI32" i="44"/>
  <c r="BI31" i="44"/>
  <c r="BI25" i="44"/>
  <c r="BI16" i="44"/>
  <c r="BI9" i="44"/>
  <c r="BI49" i="44"/>
  <c r="BI41" i="44"/>
  <c r="BI36" i="44"/>
  <c r="BI24" i="44"/>
  <c r="BI15" i="44"/>
  <c r="BI8" i="44"/>
  <c r="BI48" i="44"/>
  <c r="BI46" i="44"/>
  <c r="AQ48" i="43"/>
  <c r="AQ40" i="43"/>
  <c r="AQ31" i="43"/>
  <c r="AQ23" i="43"/>
  <c r="AQ15" i="43"/>
  <c r="AQ7" i="43"/>
  <c r="AQ47" i="43"/>
  <c r="AQ39" i="43"/>
  <c r="AE31" i="42"/>
  <c r="AE23" i="42"/>
  <c r="AE15" i="42"/>
  <c r="AE7" i="42"/>
  <c r="AE30" i="42"/>
  <c r="AE22" i="42"/>
  <c r="AE46" i="42"/>
  <c r="AE37" i="42"/>
  <c r="AE29" i="42"/>
  <c r="AE21" i="42"/>
  <c r="BE33" i="41"/>
  <c r="BE25" i="41"/>
  <c r="BE17" i="41"/>
  <c r="BE9" i="41"/>
  <c r="BE45" i="41"/>
  <c r="BH50" i="40"/>
  <c r="BH42" i="40"/>
  <c r="BH33" i="40"/>
  <c r="BH25" i="40"/>
  <c r="BH17" i="40"/>
  <c r="BH9" i="40"/>
  <c r="BH46" i="40"/>
  <c r="BH38" i="40"/>
  <c r="AD51" i="39"/>
  <c r="AD43" i="39"/>
  <c r="AD31" i="39"/>
  <c r="AD23" i="39"/>
  <c r="AD15" i="39"/>
  <c r="AD7" i="39"/>
  <c r="AD46" i="39"/>
  <c r="AD38" i="39"/>
  <c r="AD35" i="39"/>
  <c r="BI26" i="38"/>
  <c r="BI18" i="38"/>
  <c r="BI10" i="38"/>
  <c r="BI50" i="38"/>
  <c r="BI42" i="38"/>
  <c r="BI48" i="38"/>
  <c r="BI21" i="38"/>
  <c r="BI45" i="38"/>
  <c r="BI37" i="38"/>
  <c r="BI51" i="37"/>
  <c r="BI43" i="37"/>
  <c r="BI35" i="37"/>
  <c r="BI25" i="37"/>
  <c r="BI17" i="37"/>
  <c r="BI9" i="37"/>
  <c r="BI49" i="37"/>
  <c r="BI41" i="37"/>
  <c r="AI50" i="36"/>
  <c r="AI42" i="36"/>
  <c r="AI34" i="36"/>
  <c r="AI25" i="36"/>
  <c r="AI9" i="36"/>
  <c r="AI48" i="36"/>
  <c r="AI40" i="36"/>
  <c r="AI46" i="36"/>
  <c r="AI38" i="36"/>
  <c r="BH25" i="35"/>
  <c r="BH17" i="35"/>
  <c r="BH9" i="35"/>
  <c r="BH23" i="35"/>
  <c r="BH47" i="35"/>
  <c r="BH39" i="35"/>
  <c r="BH46" i="35"/>
  <c r="BH38" i="35"/>
  <c r="BH31" i="35"/>
  <c r="BH28" i="35"/>
  <c r="BH20" i="35"/>
  <c r="BH12" i="35"/>
  <c r="BH4" i="35"/>
  <c r="AP25" i="34"/>
  <c r="AP17" i="34"/>
  <c r="AP9" i="34"/>
  <c r="AP47" i="34"/>
  <c r="AP39" i="34"/>
  <c r="AP31" i="34"/>
  <c r="AP46" i="34"/>
  <c r="AP38" i="34"/>
  <c r="AO26" i="33"/>
  <c r="AO18" i="33"/>
  <c r="AO10" i="33"/>
  <c r="AO2" i="33"/>
  <c r="AO25" i="33"/>
  <c r="AO17" i="33"/>
  <c r="AO9" i="33"/>
  <c r="AO23" i="33"/>
  <c r="AO15" i="33"/>
  <c r="AO7" i="33"/>
  <c r="AO45" i="33"/>
  <c r="AO37" i="33"/>
  <c r="AI24" i="32"/>
  <c r="AI16" i="32"/>
  <c r="AI8" i="32"/>
  <c r="AI47" i="32"/>
  <c r="AI39" i="32"/>
  <c r="AI46" i="32"/>
  <c r="AI38" i="32"/>
  <c r="BA51" i="30"/>
  <c r="BA43" i="30"/>
  <c r="BA35" i="30"/>
  <c r="BA26" i="30"/>
  <c r="BA18" i="30"/>
  <c r="BA10" i="30"/>
  <c r="BA24" i="30"/>
  <c r="BA16" i="30"/>
  <c r="BA21" i="30"/>
  <c r="BA13" i="30"/>
  <c r="BA5" i="30"/>
  <c r="BA51" i="29"/>
  <c r="BA43" i="29"/>
  <c r="BA35" i="29"/>
  <c r="BA27" i="29"/>
  <c r="BA50" i="29"/>
  <c r="BA42" i="29"/>
  <c r="BA34" i="29"/>
  <c r="BA23" i="29"/>
  <c r="BA15" i="29"/>
  <c r="BA7" i="29"/>
  <c r="BA26" i="29"/>
  <c r="AQ51" i="28"/>
  <c r="AQ43" i="28"/>
  <c r="AQ35" i="28"/>
  <c r="AQ27" i="28"/>
  <c r="AQ18" i="28"/>
  <c r="AQ10" i="28"/>
  <c r="AQ2" i="28"/>
  <c r="AQ17" i="28"/>
  <c r="AQ9" i="28"/>
  <c r="AQ49" i="28"/>
  <c r="AQ41" i="28"/>
  <c r="AQ33" i="28"/>
  <c r="AQ25" i="28"/>
  <c r="AW17" i="27"/>
  <c r="AW9" i="27"/>
  <c r="AW48" i="27"/>
  <c r="AW40" i="27"/>
  <c r="AW32" i="27"/>
  <c r="BI50" i="26"/>
  <c r="BI42" i="26"/>
  <c r="BI34" i="26"/>
  <c r="BI26" i="26"/>
  <c r="BI17" i="26"/>
  <c r="BI9" i="26"/>
  <c r="BI48" i="26"/>
  <c r="BI40" i="26"/>
  <c r="BI32" i="26"/>
  <c r="BI24" i="26"/>
  <c r="BI15" i="26"/>
  <c r="BI7" i="26"/>
  <c r="BI47" i="26"/>
  <c r="BI39" i="26"/>
  <c r="BI31" i="26"/>
  <c r="BI22" i="26"/>
  <c r="BI14" i="26"/>
  <c r="BI6" i="26"/>
  <c r="BI45" i="26"/>
  <c r="BI37" i="26"/>
  <c r="BI29" i="26"/>
  <c r="BI3" i="25"/>
  <c r="BI19" i="25"/>
  <c r="BI11" i="25"/>
  <c r="BI18" i="25"/>
  <c r="BI10" i="25"/>
  <c r="BI2" i="25"/>
  <c r="BI49" i="25"/>
  <c r="BI41" i="25"/>
  <c r="BI33" i="25"/>
  <c r="BI25" i="25"/>
  <c r="BI48" i="25"/>
  <c r="BI40" i="25"/>
  <c r="BI32" i="25"/>
  <c r="BI24" i="25"/>
  <c r="BI47" i="25"/>
  <c r="BI39" i="25"/>
  <c r="BI31" i="25"/>
  <c r="BI23" i="25"/>
  <c r="BI38" i="25"/>
  <c r="BI46" i="25"/>
  <c r="BI30" i="25"/>
  <c r="BI20" i="25"/>
  <c r="BI12" i="25"/>
  <c r="BI4" i="25"/>
  <c r="BA9" i="24"/>
  <c r="BA17" i="24"/>
  <c r="BA48" i="24"/>
  <c r="BA40" i="24"/>
  <c r="BA15" i="24"/>
  <c r="BA46" i="24"/>
  <c r="BA20" i="24"/>
  <c r="BA12" i="24"/>
  <c r="BA4" i="24"/>
  <c r="BK3" i="44" l="1"/>
  <c r="BK11" i="44"/>
  <c r="BK19" i="44"/>
  <c r="BK27" i="44"/>
  <c r="BK33" i="44"/>
  <c r="BK43" i="44"/>
  <c r="BK51" i="44"/>
  <c r="BK4" i="44"/>
  <c r="BK12" i="44"/>
  <c r="BK20" i="44"/>
  <c r="BK28" i="44"/>
  <c r="BK34" i="44"/>
  <c r="BK44" i="44"/>
  <c r="BK52" i="44"/>
  <c r="BK18" i="44"/>
  <c r="BK5" i="44"/>
  <c r="BK13" i="44"/>
  <c r="BK21" i="44"/>
  <c r="BK29" i="44"/>
  <c r="BK37" i="44"/>
  <c r="BK45" i="44"/>
  <c r="BK2" i="44"/>
  <c r="BK10" i="44"/>
  <c r="BK32" i="44"/>
  <c r="BK6" i="44"/>
  <c r="BK14" i="44"/>
  <c r="BK22" i="44"/>
  <c r="BK30" i="44"/>
  <c r="BK38" i="44"/>
  <c r="BK46" i="44"/>
  <c r="BK42" i="44"/>
  <c r="BK7" i="44"/>
  <c r="BK17" i="44"/>
  <c r="BK23" i="44"/>
  <c r="BK35" i="44"/>
  <c r="BK39" i="44"/>
  <c r="BK47" i="44"/>
  <c r="BK15" i="44"/>
  <c r="BK24" i="44"/>
  <c r="BK36" i="44"/>
  <c r="BK40" i="44"/>
  <c r="BK50" i="44"/>
  <c r="BK16" i="44"/>
  <c r="BK25" i="44"/>
  <c r="BK31" i="44"/>
  <c r="BK41" i="44"/>
  <c r="BK26" i="44"/>
  <c r="BK8" i="44"/>
  <c r="BK49" i="44"/>
  <c r="BK9" i="44"/>
  <c r="BK48" i="44"/>
  <c r="N19" i="3"/>
  <c r="L19" i="3"/>
  <c r="BJ3" i="21"/>
  <c r="BJ4" i="21"/>
  <c r="BJ5" i="21"/>
  <c r="BJ6" i="21"/>
  <c r="BJ7" i="21"/>
  <c r="BJ8" i="21"/>
  <c r="BJ9" i="21"/>
  <c r="BJ10" i="21"/>
  <c r="BJ11" i="21"/>
  <c r="BJ12" i="21"/>
  <c r="BJ13" i="21"/>
  <c r="BJ14" i="21"/>
  <c r="BJ15" i="21"/>
  <c r="BJ16" i="21"/>
  <c r="BJ17" i="21"/>
  <c r="BJ18" i="21"/>
  <c r="BJ19" i="21"/>
  <c r="BJ20" i="21"/>
  <c r="BJ21" i="21"/>
  <c r="BJ22" i="21"/>
  <c r="BJ23" i="21"/>
  <c r="BJ24" i="21"/>
  <c r="BJ25" i="21"/>
  <c r="BJ26" i="21"/>
  <c r="BJ27" i="21"/>
  <c r="BJ28" i="21"/>
  <c r="BJ29" i="21"/>
  <c r="BJ30" i="21"/>
  <c r="BJ31" i="21"/>
  <c r="BJ32" i="21"/>
  <c r="BJ33" i="21"/>
  <c r="BJ34" i="21"/>
  <c r="BJ35" i="21"/>
  <c r="BJ36" i="21"/>
  <c r="BJ37" i="21"/>
  <c r="BJ38" i="21"/>
  <c r="BJ39" i="21"/>
  <c r="BJ40" i="21"/>
  <c r="BJ41" i="21"/>
  <c r="BJ42" i="21"/>
  <c r="BJ43" i="21"/>
  <c r="BJ44" i="21"/>
  <c r="BJ45" i="21"/>
  <c r="BJ46" i="21"/>
  <c r="BJ47" i="21"/>
  <c r="BJ48" i="21"/>
  <c r="BJ49" i="21"/>
  <c r="BJ50" i="21"/>
  <c r="BJ51" i="21"/>
  <c r="BJ52" i="21"/>
  <c r="BJ2" i="21"/>
  <c r="BI3" i="21"/>
  <c r="BI4" i="21"/>
  <c r="BI5" i="21"/>
  <c r="BI6" i="21"/>
  <c r="BI7" i="21"/>
  <c r="BI8" i="21"/>
  <c r="BI9" i="21"/>
  <c r="BI10" i="21"/>
  <c r="BI11" i="21"/>
  <c r="BI12" i="21"/>
  <c r="BI13" i="21"/>
  <c r="BI14" i="21"/>
  <c r="BI15" i="21"/>
  <c r="BI16" i="21"/>
  <c r="BI17" i="21"/>
  <c r="BI18" i="21"/>
  <c r="BI19" i="21"/>
  <c r="BI20" i="21"/>
  <c r="BI21" i="21"/>
  <c r="BI22" i="21"/>
  <c r="BI23" i="21"/>
  <c r="BI24" i="21"/>
  <c r="BI25" i="21"/>
  <c r="BI26" i="21"/>
  <c r="BI27" i="21"/>
  <c r="BI28" i="21"/>
  <c r="BI29" i="21"/>
  <c r="BI30" i="21"/>
  <c r="BI31" i="21"/>
  <c r="BI32" i="21"/>
  <c r="BI33" i="21"/>
  <c r="BI34" i="21"/>
  <c r="BI35" i="21"/>
  <c r="BI36" i="21"/>
  <c r="BI37" i="21"/>
  <c r="BI38" i="21"/>
  <c r="BI39" i="21"/>
  <c r="BI40" i="21"/>
  <c r="BI41" i="21"/>
  <c r="BI42" i="21"/>
  <c r="BI43" i="21"/>
  <c r="BI44" i="21"/>
  <c r="BI45" i="21"/>
  <c r="BI46" i="21"/>
  <c r="BI47" i="21"/>
  <c r="BI48" i="21"/>
  <c r="BI49" i="21"/>
  <c r="BI50" i="21"/>
  <c r="BI51" i="21"/>
  <c r="BI52" i="21"/>
  <c r="BI2" i="21"/>
  <c r="B19" i="21"/>
  <c r="BC52" i="23"/>
  <c r="BC51" i="23"/>
  <c r="BC50" i="23"/>
  <c r="BC49" i="23"/>
  <c r="BC48" i="23"/>
  <c r="BC47" i="23"/>
  <c r="BC46" i="23"/>
  <c r="BC45" i="23"/>
  <c r="BC44" i="23"/>
  <c r="BC43" i="23"/>
  <c r="BC42" i="23"/>
  <c r="BC41" i="23"/>
  <c r="BC40" i="23"/>
  <c r="BC39" i="23"/>
  <c r="BC38" i="23"/>
  <c r="BC37" i="23"/>
  <c r="BC36" i="23"/>
  <c r="BC35" i="23"/>
  <c r="BC34" i="23"/>
  <c r="BC33" i="23"/>
  <c r="BC32" i="23"/>
  <c r="BC31" i="23"/>
  <c r="BC30" i="23"/>
  <c r="BC29" i="23"/>
  <c r="BC28" i="23"/>
  <c r="BC27" i="23"/>
  <c r="BC26" i="23"/>
  <c r="BC25" i="23"/>
  <c r="BC24" i="23"/>
  <c r="BC23" i="23"/>
  <c r="BC22" i="23"/>
  <c r="BC21" i="23"/>
  <c r="BC20" i="23"/>
  <c r="BC19" i="23"/>
  <c r="BC18" i="23"/>
  <c r="BC17" i="23"/>
  <c r="BC16" i="23"/>
  <c r="BC15" i="23"/>
  <c r="BC14" i="23"/>
  <c r="BC13" i="23"/>
  <c r="BC12" i="23"/>
  <c r="BC11" i="23"/>
  <c r="BC10" i="23"/>
  <c r="BC9" i="23"/>
  <c r="BC8" i="23"/>
  <c r="BC7" i="23"/>
  <c r="BC6" i="23"/>
  <c r="BC5" i="23"/>
  <c r="BC4" i="23"/>
  <c r="BC3" i="23"/>
  <c r="BC2" i="23"/>
  <c r="N16" i="3"/>
  <c r="L16" i="3"/>
  <c r="N14" i="3"/>
  <c r="L14" i="3"/>
  <c r="N10" i="3"/>
  <c r="N4" i="3"/>
  <c r="N18" i="3"/>
  <c r="L18" i="3"/>
  <c r="AR3" i="22"/>
  <c r="AR4" i="22"/>
  <c r="AR5" i="22"/>
  <c r="AR6" i="22"/>
  <c r="AR7" i="22"/>
  <c r="AR8" i="22"/>
  <c r="AR9" i="22"/>
  <c r="AR10" i="22"/>
  <c r="AR11" i="22"/>
  <c r="AR12" i="22"/>
  <c r="AR13" i="22"/>
  <c r="AR14" i="22"/>
  <c r="AR15" i="22"/>
  <c r="AR16" i="22"/>
  <c r="AR17" i="22"/>
  <c r="AR18" i="22"/>
  <c r="AR19" i="22"/>
  <c r="AR20" i="22"/>
  <c r="AR21" i="22"/>
  <c r="AR22" i="22"/>
  <c r="AR23" i="22"/>
  <c r="AR24" i="22"/>
  <c r="AR25" i="22"/>
  <c r="AR26" i="22"/>
  <c r="AR27" i="22"/>
  <c r="AR28" i="22"/>
  <c r="AR29" i="22"/>
  <c r="AR30" i="22"/>
  <c r="AR31" i="22"/>
  <c r="AR32" i="22"/>
  <c r="AR33" i="22"/>
  <c r="AR34" i="22"/>
  <c r="AR35" i="22"/>
  <c r="AR36" i="22"/>
  <c r="AR37" i="22"/>
  <c r="AR38" i="22"/>
  <c r="AR39" i="22"/>
  <c r="AR40" i="22"/>
  <c r="AR41" i="22"/>
  <c r="AR42" i="22"/>
  <c r="AR43" i="22"/>
  <c r="AR44" i="22"/>
  <c r="AR45" i="22"/>
  <c r="AR46" i="22"/>
  <c r="AR47" i="22"/>
  <c r="AR48" i="22"/>
  <c r="AR49" i="22"/>
  <c r="AR50" i="22"/>
  <c r="AR51" i="22"/>
  <c r="AR52" i="22"/>
  <c r="AR2" i="22"/>
  <c r="AQ3" i="22"/>
  <c r="AQ4" i="22"/>
  <c r="AQ5" i="22"/>
  <c r="AQ6" i="22"/>
  <c r="AQ7" i="22"/>
  <c r="AQ8" i="22"/>
  <c r="AQ9" i="22"/>
  <c r="AQ10" i="22"/>
  <c r="AQ11" i="22"/>
  <c r="AQ12" i="22"/>
  <c r="AQ13" i="22"/>
  <c r="AQ14" i="22"/>
  <c r="AQ15" i="22"/>
  <c r="AQ16" i="22"/>
  <c r="AQ17" i="22"/>
  <c r="AQ18" i="22"/>
  <c r="AQ19" i="22"/>
  <c r="AQ20" i="22"/>
  <c r="AQ21" i="22"/>
  <c r="AQ22" i="22"/>
  <c r="AQ23" i="22"/>
  <c r="AQ24" i="22"/>
  <c r="AQ25" i="22"/>
  <c r="AQ26" i="22"/>
  <c r="AQ27" i="22"/>
  <c r="AQ28" i="22"/>
  <c r="AQ29" i="22"/>
  <c r="AQ30" i="22"/>
  <c r="AQ31" i="22"/>
  <c r="AQ32" i="22"/>
  <c r="AQ33" i="22"/>
  <c r="AQ34" i="22"/>
  <c r="AQ35" i="22"/>
  <c r="AQ36" i="22"/>
  <c r="AQ37" i="22"/>
  <c r="AQ38" i="22"/>
  <c r="AQ39" i="22"/>
  <c r="AQ40" i="22"/>
  <c r="AQ41" i="22"/>
  <c r="AQ42" i="22"/>
  <c r="AQ43" i="22"/>
  <c r="AQ44" i="22"/>
  <c r="AQ45" i="22"/>
  <c r="AQ46" i="22"/>
  <c r="AQ47" i="22"/>
  <c r="AQ48" i="22"/>
  <c r="AQ49" i="22"/>
  <c r="AQ50" i="22"/>
  <c r="AQ51" i="22"/>
  <c r="AQ52" i="22"/>
  <c r="AQ2" i="22"/>
  <c r="AP52" i="22"/>
  <c r="AP51" i="22"/>
  <c r="AP50" i="22"/>
  <c r="AP49" i="22"/>
  <c r="AP48" i="22"/>
  <c r="AP47" i="22"/>
  <c r="AP46" i="22"/>
  <c r="AP45" i="22"/>
  <c r="AP44" i="22"/>
  <c r="AP43" i="22"/>
  <c r="AP42" i="22"/>
  <c r="AP41" i="22"/>
  <c r="AP40" i="22"/>
  <c r="AP39" i="22"/>
  <c r="AP38" i="22"/>
  <c r="AP37" i="22"/>
  <c r="AP36" i="22"/>
  <c r="AP35" i="22"/>
  <c r="AP34" i="22"/>
  <c r="AP33" i="22"/>
  <c r="AP32" i="22"/>
  <c r="AP31" i="22"/>
  <c r="AP30" i="22"/>
  <c r="AP29" i="22"/>
  <c r="AP28" i="22"/>
  <c r="AP27" i="22"/>
  <c r="AP26" i="22"/>
  <c r="AP25" i="22"/>
  <c r="AP24" i="22"/>
  <c r="AP23" i="22"/>
  <c r="AP22" i="22"/>
  <c r="AP21" i="22"/>
  <c r="AP20" i="22"/>
  <c r="AP19" i="22"/>
  <c r="B18" i="22"/>
  <c r="AP18" i="22" s="1"/>
  <c r="AP17" i="22"/>
  <c r="AP16" i="22"/>
  <c r="AP15" i="22"/>
  <c r="AP14" i="22"/>
  <c r="AP13" i="22"/>
  <c r="AP12" i="22"/>
  <c r="AP11" i="22"/>
  <c r="AP10" i="22"/>
  <c r="AP9" i="22"/>
  <c r="AP8" i="22"/>
  <c r="AP7" i="22"/>
  <c r="AP6" i="22"/>
  <c r="AP5" i="22"/>
  <c r="AP4" i="22"/>
  <c r="AP3" i="22"/>
  <c r="AP2" i="22"/>
  <c r="L40" i="3" l="1"/>
  <c r="BD3" i="20"/>
  <c r="BD4" i="20"/>
  <c r="BD5" i="20"/>
  <c r="BD6" i="20"/>
  <c r="BD7" i="20"/>
  <c r="BD8" i="20"/>
  <c r="BD9" i="20"/>
  <c r="BD10" i="20"/>
  <c r="BD11" i="20"/>
  <c r="BD12" i="20"/>
  <c r="BD13" i="20"/>
  <c r="BD14" i="20"/>
  <c r="BD15" i="20"/>
  <c r="BD16" i="20"/>
  <c r="BD17" i="20"/>
  <c r="BD18" i="20"/>
  <c r="BD19" i="20"/>
  <c r="BD20" i="20"/>
  <c r="BD21" i="20"/>
  <c r="BD22" i="20"/>
  <c r="BD23" i="20"/>
  <c r="BD24" i="20"/>
  <c r="BD25" i="20"/>
  <c r="BD26" i="20"/>
  <c r="BD27" i="20"/>
  <c r="BD28" i="20"/>
  <c r="BD29" i="20"/>
  <c r="BD30" i="20"/>
  <c r="BD31" i="20"/>
  <c r="BD32" i="20"/>
  <c r="BD33" i="20"/>
  <c r="BD34" i="20"/>
  <c r="BD35" i="20"/>
  <c r="BD36" i="20"/>
  <c r="BD37" i="20"/>
  <c r="BD38" i="20"/>
  <c r="BD39" i="20"/>
  <c r="BD40" i="20"/>
  <c r="BD41" i="20"/>
  <c r="BD42" i="20"/>
  <c r="BD43" i="20"/>
  <c r="BD44" i="20"/>
  <c r="BD45" i="20"/>
  <c r="BD46" i="20"/>
  <c r="BD47" i="20"/>
  <c r="BD48" i="20"/>
  <c r="BD49" i="20"/>
  <c r="BD50" i="20"/>
  <c r="BD51" i="20"/>
  <c r="BD52" i="20"/>
  <c r="BD2" i="20"/>
  <c r="BC3" i="20"/>
  <c r="BC4" i="20"/>
  <c r="BC5" i="20"/>
  <c r="BC6" i="20"/>
  <c r="BC7" i="20"/>
  <c r="BC8" i="20"/>
  <c r="BC9" i="20"/>
  <c r="BC10" i="20"/>
  <c r="BC11" i="20"/>
  <c r="BC12" i="20"/>
  <c r="BC13" i="20"/>
  <c r="BC14" i="20"/>
  <c r="BC15" i="20"/>
  <c r="BC16" i="20"/>
  <c r="BC17" i="20"/>
  <c r="BC18" i="20"/>
  <c r="BC19" i="20"/>
  <c r="BC20" i="20"/>
  <c r="BC21" i="20"/>
  <c r="BC22" i="20"/>
  <c r="BC23" i="20"/>
  <c r="BC24" i="20"/>
  <c r="BC25" i="20"/>
  <c r="BC26" i="20"/>
  <c r="BC27" i="20"/>
  <c r="BC28" i="20"/>
  <c r="BC29" i="20"/>
  <c r="BC30" i="20"/>
  <c r="BC31" i="20"/>
  <c r="BC32" i="20"/>
  <c r="BC33" i="20"/>
  <c r="BC34" i="20"/>
  <c r="BC35" i="20"/>
  <c r="BC36" i="20"/>
  <c r="BC37" i="20"/>
  <c r="BC38" i="20"/>
  <c r="BC39" i="20"/>
  <c r="BC40" i="20"/>
  <c r="BC41" i="20"/>
  <c r="BC42" i="20"/>
  <c r="BC43" i="20"/>
  <c r="BC44" i="20"/>
  <c r="BC45" i="20"/>
  <c r="BC46" i="20"/>
  <c r="BC47" i="20"/>
  <c r="BC48" i="20"/>
  <c r="BC49" i="20"/>
  <c r="BC50" i="20"/>
  <c r="BC51" i="20"/>
  <c r="BC52" i="20"/>
  <c r="BC2" i="20"/>
  <c r="BH52" i="21"/>
  <c r="BH51" i="21"/>
  <c r="BH50" i="21"/>
  <c r="BH49" i="21"/>
  <c r="BH48" i="21"/>
  <c r="BH47" i="21"/>
  <c r="BH46" i="21"/>
  <c r="BH45" i="21"/>
  <c r="BH44" i="21"/>
  <c r="BH43" i="21"/>
  <c r="BH42" i="21"/>
  <c r="BH41" i="21"/>
  <c r="BH40" i="21"/>
  <c r="BH39" i="21"/>
  <c r="BH38" i="21"/>
  <c r="BH37" i="21"/>
  <c r="BH36" i="21"/>
  <c r="BH35" i="21"/>
  <c r="BH34" i="21"/>
  <c r="BH33" i="21"/>
  <c r="BH32" i="21"/>
  <c r="BH31" i="21"/>
  <c r="BH30" i="21"/>
  <c r="BH29" i="21"/>
  <c r="BH28" i="21"/>
  <c r="BH27" i="21"/>
  <c r="BH26" i="21"/>
  <c r="BH25" i="21"/>
  <c r="BH24" i="21"/>
  <c r="BH23" i="21"/>
  <c r="BH22" i="21"/>
  <c r="BH21" i="21"/>
  <c r="BH20" i="21"/>
  <c r="BH19" i="21"/>
  <c r="BH18" i="21"/>
  <c r="BH17" i="21"/>
  <c r="BH16" i="21"/>
  <c r="BH15" i="21"/>
  <c r="BH14" i="21"/>
  <c r="BH13" i="21"/>
  <c r="BH12" i="21"/>
  <c r="BH11" i="21"/>
  <c r="BH10" i="21"/>
  <c r="BH9" i="21"/>
  <c r="BH8" i="21"/>
  <c r="BH7" i="21"/>
  <c r="BH6" i="21"/>
  <c r="BH5" i="21"/>
  <c r="BH4" i="21"/>
  <c r="BH3" i="21"/>
  <c r="BH2" i="21"/>
  <c r="BB2" i="20"/>
  <c r="BB5" i="20"/>
  <c r="BB6" i="20"/>
  <c r="BB7" i="20"/>
  <c r="BB8" i="20"/>
  <c r="BB10" i="20"/>
  <c r="BB11" i="20"/>
  <c r="BB13" i="20"/>
  <c r="BB15" i="20"/>
  <c r="BB16" i="20"/>
  <c r="BB18" i="20"/>
  <c r="BB19" i="20"/>
  <c r="BB20" i="20"/>
  <c r="BB21" i="20"/>
  <c r="BB22" i="20"/>
  <c r="BB26" i="20"/>
  <c r="BB27" i="20"/>
  <c r="BB28" i="20"/>
  <c r="BB29" i="20"/>
  <c r="BB30" i="20"/>
  <c r="BB33" i="20"/>
  <c r="BB34" i="20"/>
  <c r="BB36" i="20"/>
  <c r="BB37" i="20"/>
  <c r="BB38" i="20"/>
  <c r="BB41" i="20"/>
  <c r="BB42" i="20"/>
  <c r="BB43" i="20"/>
  <c r="BB44" i="20"/>
  <c r="BB46" i="20"/>
  <c r="BB49" i="20"/>
  <c r="BB50" i="20"/>
  <c r="BB51" i="20"/>
  <c r="BB52" i="20"/>
  <c r="B17" i="20"/>
  <c r="BB17" i="20" s="1"/>
  <c r="N15" i="3"/>
  <c r="L15" i="3"/>
  <c r="BC3" i="19"/>
  <c r="BC4" i="19"/>
  <c r="BC5" i="19"/>
  <c r="BC6" i="19"/>
  <c r="BC7" i="19"/>
  <c r="BC8" i="19"/>
  <c r="BC9" i="19"/>
  <c r="BC10" i="19"/>
  <c r="BC11" i="19"/>
  <c r="BC12" i="19"/>
  <c r="BC13" i="19"/>
  <c r="BC14" i="19"/>
  <c r="BC15" i="19"/>
  <c r="BC16" i="19"/>
  <c r="BC17" i="19"/>
  <c r="BC18" i="19"/>
  <c r="BC19" i="19"/>
  <c r="BC20" i="19"/>
  <c r="BC21" i="19"/>
  <c r="BC22" i="19"/>
  <c r="BC23" i="19"/>
  <c r="BC24" i="19"/>
  <c r="BC25" i="19"/>
  <c r="BC26" i="19"/>
  <c r="BC27" i="19"/>
  <c r="BC28" i="19"/>
  <c r="BC29" i="19"/>
  <c r="BC30" i="19"/>
  <c r="BC31" i="19"/>
  <c r="BC32" i="19"/>
  <c r="BC33" i="19"/>
  <c r="BC34" i="19"/>
  <c r="BC35" i="19"/>
  <c r="BC36" i="19"/>
  <c r="BC37" i="19"/>
  <c r="BC38" i="19"/>
  <c r="BC39" i="19"/>
  <c r="BC40" i="19"/>
  <c r="BC41" i="19"/>
  <c r="BC42" i="19"/>
  <c r="BC43" i="19"/>
  <c r="BC44" i="19"/>
  <c r="BC45" i="19"/>
  <c r="BC46" i="19"/>
  <c r="BC47" i="19"/>
  <c r="BC48" i="19"/>
  <c r="BC49" i="19"/>
  <c r="BC50" i="19"/>
  <c r="BC51" i="19"/>
  <c r="BC52" i="19"/>
  <c r="BC2" i="19"/>
  <c r="BB3" i="19"/>
  <c r="BB4" i="19"/>
  <c r="BB5" i="19"/>
  <c r="BB6" i="19"/>
  <c r="BB7" i="19"/>
  <c r="BB8" i="19"/>
  <c r="BB9" i="19"/>
  <c r="BB10" i="19"/>
  <c r="BB11" i="19"/>
  <c r="BB12" i="19"/>
  <c r="BB13" i="19"/>
  <c r="BB14" i="19"/>
  <c r="BB15" i="19"/>
  <c r="BB16" i="19"/>
  <c r="BB17" i="19"/>
  <c r="BB18" i="19"/>
  <c r="BB19" i="19"/>
  <c r="BB20" i="19"/>
  <c r="BB21" i="19"/>
  <c r="BB22" i="19"/>
  <c r="BB23" i="19"/>
  <c r="BB24" i="19"/>
  <c r="BB25" i="19"/>
  <c r="BB26" i="19"/>
  <c r="BB27" i="19"/>
  <c r="BB28" i="19"/>
  <c r="BB29" i="19"/>
  <c r="BB30" i="19"/>
  <c r="BB31" i="19"/>
  <c r="BB32" i="19"/>
  <c r="BB33" i="19"/>
  <c r="BB34" i="19"/>
  <c r="BB35" i="19"/>
  <c r="BB36" i="19"/>
  <c r="BB37" i="19"/>
  <c r="BB38" i="19"/>
  <c r="BB39" i="19"/>
  <c r="BB40" i="19"/>
  <c r="BB41" i="19"/>
  <c r="BB42" i="19"/>
  <c r="BB43" i="19"/>
  <c r="BB44" i="19"/>
  <c r="BB45" i="19"/>
  <c r="BB46" i="19"/>
  <c r="BB47" i="19"/>
  <c r="BB48" i="19"/>
  <c r="BB49" i="19"/>
  <c r="BB50" i="19"/>
  <c r="BB51" i="19"/>
  <c r="BB52" i="19"/>
  <c r="BB2" i="19"/>
  <c r="BB45" i="20"/>
  <c r="BB35" i="20"/>
  <c r="BB25" i="20"/>
  <c r="BB14" i="20"/>
  <c r="BB3" i="20"/>
  <c r="AT2" i="18"/>
  <c r="BA2" i="19"/>
  <c r="BA4" i="19"/>
  <c r="BA5" i="19"/>
  <c r="BA6" i="19"/>
  <c r="BA8" i="19"/>
  <c r="BA12" i="19"/>
  <c r="BA13" i="19"/>
  <c r="BA14" i="19"/>
  <c r="BA17" i="19"/>
  <c r="BA20" i="19"/>
  <c r="BA21" i="19"/>
  <c r="BA23" i="19"/>
  <c r="BA24" i="19"/>
  <c r="BA25" i="19"/>
  <c r="BA28" i="19"/>
  <c r="BA29" i="19"/>
  <c r="BA30" i="19"/>
  <c r="BA31" i="19"/>
  <c r="BA33" i="19"/>
  <c r="BA36" i="19"/>
  <c r="BA37" i="19"/>
  <c r="BA38" i="19"/>
  <c r="BA39" i="19"/>
  <c r="BA40" i="19"/>
  <c r="BA41" i="19"/>
  <c r="BA45" i="19"/>
  <c r="BA46" i="19"/>
  <c r="BA47" i="19"/>
  <c r="BA48" i="19"/>
  <c r="BA49" i="19"/>
  <c r="BA52" i="19"/>
  <c r="BA18" i="19"/>
  <c r="BA26" i="19"/>
  <c r="BA34" i="19"/>
  <c r="BA42" i="19"/>
  <c r="BA50" i="19"/>
  <c r="BA7" i="19"/>
  <c r="BA15" i="19"/>
  <c r="B16" i="19"/>
  <c r="BA16" i="19" s="1"/>
  <c r="L17" i="3"/>
  <c r="N17" i="3"/>
  <c r="AV3" i="18"/>
  <c r="AV4" i="18"/>
  <c r="AV5" i="18"/>
  <c r="AV6" i="18"/>
  <c r="AV7" i="18"/>
  <c r="AV8" i="18"/>
  <c r="AV9" i="18"/>
  <c r="AV10" i="18"/>
  <c r="AV11" i="18"/>
  <c r="AV12" i="18"/>
  <c r="AV13" i="18"/>
  <c r="AV14" i="18"/>
  <c r="AV15" i="18"/>
  <c r="AV16" i="18"/>
  <c r="AV17" i="18"/>
  <c r="AV18" i="18"/>
  <c r="AV19" i="18"/>
  <c r="AV20" i="18"/>
  <c r="AV21" i="18"/>
  <c r="AV22" i="18"/>
  <c r="AV23" i="18"/>
  <c r="AV24" i="18"/>
  <c r="AV25" i="18"/>
  <c r="AV26" i="18"/>
  <c r="AV27" i="18"/>
  <c r="AV28" i="18"/>
  <c r="AV29" i="18"/>
  <c r="AV30" i="18"/>
  <c r="AV31" i="18"/>
  <c r="AV32" i="18"/>
  <c r="AV33" i="18"/>
  <c r="AV34" i="18"/>
  <c r="AV35" i="18"/>
  <c r="AV36" i="18"/>
  <c r="AV37" i="18"/>
  <c r="AV38" i="18"/>
  <c r="AV39" i="18"/>
  <c r="AV40" i="18"/>
  <c r="AV41" i="18"/>
  <c r="AV42" i="18"/>
  <c r="AV43" i="18"/>
  <c r="AV44" i="18"/>
  <c r="AV45" i="18"/>
  <c r="AV46" i="18"/>
  <c r="AV47" i="18"/>
  <c r="AV48" i="18"/>
  <c r="AV49" i="18"/>
  <c r="AV50" i="18"/>
  <c r="AV51" i="18"/>
  <c r="AV52" i="18"/>
  <c r="AV2" i="18"/>
  <c r="AU3" i="18"/>
  <c r="AU4" i="18"/>
  <c r="AU5" i="18"/>
  <c r="AU6" i="18"/>
  <c r="AU7" i="18"/>
  <c r="AU8" i="18"/>
  <c r="AU9" i="18"/>
  <c r="AU10" i="18"/>
  <c r="AU11" i="18"/>
  <c r="AU12" i="18"/>
  <c r="AU13" i="18"/>
  <c r="AU14" i="18"/>
  <c r="AU15" i="18"/>
  <c r="AU16" i="18"/>
  <c r="AU17" i="18"/>
  <c r="AU18" i="18"/>
  <c r="AU19" i="18"/>
  <c r="AU20" i="18"/>
  <c r="AU21" i="18"/>
  <c r="AU22" i="18"/>
  <c r="AU23" i="18"/>
  <c r="AU24" i="18"/>
  <c r="AU25" i="18"/>
  <c r="AU26" i="18"/>
  <c r="AU27" i="18"/>
  <c r="AU28" i="18"/>
  <c r="AU29" i="18"/>
  <c r="AU30" i="18"/>
  <c r="AU31" i="18"/>
  <c r="AU32" i="18"/>
  <c r="AU33" i="18"/>
  <c r="AU34" i="18"/>
  <c r="AU35" i="18"/>
  <c r="AU36" i="18"/>
  <c r="AU37" i="18"/>
  <c r="AU38" i="18"/>
  <c r="AU39" i="18"/>
  <c r="AU40" i="18"/>
  <c r="AU41" i="18"/>
  <c r="AU42" i="18"/>
  <c r="AU43" i="18"/>
  <c r="AU44" i="18"/>
  <c r="AU45" i="18"/>
  <c r="AU46" i="18"/>
  <c r="AU47" i="18"/>
  <c r="AU48" i="18"/>
  <c r="AU49" i="18"/>
  <c r="AU50" i="18"/>
  <c r="AU51" i="18"/>
  <c r="AU52" i="18"/>
  <c r="AU2" i="18"/>
  <c r="BA44" i="19"/>
  <c r="BA32" i="19"/>
  <c r="BA22" i="19"/>
  <c r="BA10" i="19"/>
  <c r="AT3" i="18"/>
  <c r="AT5" i="18"/>
  <c r="AT6" i="18"/>
  <c r="AT10" i="18"/>
  <c r="AT11" i="18"/>
  <c r="AT13" i="18"/>
  <c r="AT14" i="18"/>
  <c r="AT16" i="18"/>
  <c r="AT17" i="18"/>
  <c r="AT19" i="18"/>
  <c r="AT20" i="18"/>
  <c r="AT21" i="18"/>
  <c r="AT22" i="18"/>
  <c r="AT24" i="18"/>
  <c r="AT25" i="18"/>
  <c r="AT26" i="18"/>
  <c r="AT28" i="18"/>
  <c r="AT29" i="18"/>
  <c r="AT30" i="18"/>
  <c r="AT32" i="18"/>
  <c r="AT33" i="18"/>
  <c r="AT34" i="18"/>
  <c r="AT35" i="18"/>
  <c r="AT37" i="18"/>
  <c r="AT38" i="18"/>
  <c r="AT40" i="18"/>
  <c r="AT41" i="18"/>
  <c r="AT42" i="18"/>
  <c r="AT43" i="18"/>
  <c r="AT44" i="18"/>
  <c r="AT46" i="18"/>
  <c r="AT48" i="18"/>
  <c r="AT49" i="18"/>
  <c r="AT50" i="18"/>
  <c r="AT51" i="18"/>
  <c r="AT52" i="18"/>
  <c r="B15" i="18"/>
  <c r="AT15" i="18" s="1"/>
  <c r="AK3" i="17"/>
  <c r="AK4" i="17"/>
  <c r="AK5" i="17"/>
  <c r="AK6" i="17"/>
  <c r="AK7" i="17"/>
  <c r="AK8" i="17"/>
  <c r="AK9" i="17"/>
  <c r="AK10" i="17"/>
  <c r="AK11" i="17"/>
  <c r="AK12" i="17"/>
  <c r="AK13" i="17"/>
  <c r="AK14" i="17"/>
  <c r="AK15" i="17"/>
  <c r="AK16" i="17"/>
  <c r="AK17" i="17"/>
  <c r="AK18" i="17"/>
  <c r="AK19" i="17"/>
  <c r="AK20" i="17"/>
  <c r="AK21" i="17"/>
  <c r="AK22" i="17"/>
  <c r="AK23" i="17"/>
  <c r="AK24" i="17"/>
  <c r="AK25" i="17"/>
  <c r="AK26" i="17"/>
  <c r="AK27" i="17"/>
  <c r="AK28" i="17"/>
  <c r="AK29" i="17"/>
  <c r="AK30" i="17"/>
  <c r="AK31" i="17"/>
  <c r="AK32" i="17"/>
  <c r="AK33" i="17"/>
  <c r="AK34" i="17"/>
  <c r="AK35" i="17"/>
  <c r="AK36" i="17"/>
  <c r="AK37" i="17"/>
  <c r="AK38" i="17"/>
  <c r="AK39" i="17"/>
  <c r="AK40" i="17"/>
  <c r="AK41" i="17"/>
  <c r="AK42" i="17"/>
  <c r="AK43" i="17"/>
  <c r="AK44" i="17"/>
  <c r="AK45" i="17"/>
  <c r="AK46" i="17"/>
  <c r="AK47" i="17"/>
  <c r="AK48" i="17"/>
  <c r="AK49" i="17"/>
  <c r="AK50" i="17"/>
  <c r="AK51" i="17"/>
  <c r="AK52" i="17"/>
  <c r="AK2" i="17"/>
  <c r="AJ3" i="17"/>
  <c r="AJ4" i="17"/>
  <c r="AJ5" i="17"/>
  <c r="AJ6" i="17"/>
  <c r="AJ7" i="17"/>
  <c r="AJ8" i="17"/>
  <c r="AJ9" i="17"/>
  <c r="AJ10" i="17"/>
  <c r="AJ11" i="17"/>
  <c r="AJ12" i="17"/>
  <c r="AJ13" i="17"/>
  <c r="AJ14" i="17"/>
  <c r="AJ15" i="17"/>
  <c r="AJ16" i="17"/>
  <c r="AJ17" i="17"/>
  <c r="AJ18" i="17"/>
  <c r="AJ19" i="17"/>
  <c r="AJ20" i="17"/>
  <c r="AJ21" i="17"/>
  <c r="AJ22" i="17"/>
  <c r="AJ23" i="17"/>
  <c r="AJ24" i="17"/>
  <c r="AJ25" i="17"/>
  <c r="AJ26" i="17"/>
  <c r="AJ27" i="17"/>
  <c r="AJ28" i="17"/>
  <c r="AJ29" i="17"/>
  <c r="AJ30" i="17"/>
  <c r="AJ31" i="17"/>
  <c r="AJ32" i="17"/>
  <c r="AJ33" i="17"/>
  <c r="AJ34" i="17"/>
  <c r="AJ35" i="17"/>
  <c r="AJ36" i="17"/>
  <c r="AJ37" i="17"/>
  <c r="AJ38" i="17"/>
  <c r="AJ39" i="17"/>
  <c r="AJ40" i="17"/>
  <c r="AJ41" i="17"/>
  <c r="AJ42" i="17"/>
  <c r="AJ43" i="17"/>
  <c r="AJ44" i="17"/>
  <c r="AJ45" i="17"/>
  <c r="AJ46" i="17"/>
  <c r="AJ47" i="17"/>
  <c r="AJ48" i="17"/>
  <c r="AJ49" i="17"/>
  <c r="AJ50" i="17"/>
  <c r="AJ51" i="17"/>
  <c r="AJ52" i="17"/>
  <c r="AJ2" i="17"/>
  <c r="AT45" i="18"/>
  <c r="AT36" i="18"/>
  <c r="AT27" i="18"/>
  <c r="AT18" i="18"/>
  <c r="AT8" i="18"/>
  <c r="AI3" i="17"/>
  <c r="AI4" i="17"/>
  <c r="AI5" i="17"/>
  <c r="AI6" i="17"/>
  <c r="AI7" i="17"/>
  <c r="AI8" i="17"/>
  <c r="AI9" i="17"/>
  <c r="AI10" i="17"/>
  <c r="AI11" i="17"/>
  <c r="AI12" i="17"/>
  <c r="AI13" i="17"/>
  <c r="AI15" i="17"/>
  <c r="AI16" i="17"/>
  <c r="AI17" i="17"/>
  <c r="AI18" i="17"/>
  <c r="AI19" i="17"/>
  <c r="AI20" i="17"/>
  <c r="AI21" i="17"/>
  <c r="AI22" i="17"/>
  <c r="AI23" i="17"/>
  <c r="AI24" i="17"/>
  <c r="AI25" i="17"/>
  <c r="AI26" i="17"/>
  <c r="AI27" i="17"/>
  <c r="AI28" i="17"/>
  <c r="AI29" i="17"/>
  <c r="AI30" i="17"/>
  <c r="AI31" i="17"/>
  <c r="AI32" i="17"/>
  <c r="AI33" i="17"/>
  <c r="AI34" i="17"/>
  <c r="AI35" i="17"/>
  <c r="AI36" i="17"/>
  <c r="AI37" i="17"/>
  <c r="AI38" i="17"/>
  <c r="AI39" i="17"/>
  <c r="AI40" i="17"/>
  <c r="AI41" i="17"/>
  <c r="AI42" i="17"/>
  <c r="AI43" i="17"/>
  <c r="AI44" i="17"/>
  <c r="AI45" i="17"/>
  <c r="AI46" i="17"/>
  <c r="AI47" i="17"/>
  <c r="AI48" i="17"/>
  <c r="AI49" i="17"/>
  <c r="AI50" i="17"/>
  <c r="AI51" i="17"/>
  <c r="AI52" i="17"/>
  <c r="AI2" i="17"/>
  <c r="B14" i="17"/>
  <c r="AI14" i="17" s="1"/>
  <c r="N13" i="3"/>
  <c r="L13" i="3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2" i="16"/>
  <c r="B13" i="16"/>
  <c r="N12" i="3"/>
  <c r="L12" i="3"/>
  <c r="BK3" i="15"/>
  <c r="BK4" i="15"/>
  <c r="BK5" i="15"/>
  <c r="BK6" i="15"/>
  <c r="BK7" i="15"/>
  <c r="BK8" i="15"/>
  <c r="BK9" i="15"/>
  <c r="BK10" i="15"/>
  <c r="BK11" i="15"/>
  <c r="BK12" i="15"/>
  <c r="BK13" i="15"/>
  <c r="BK14" i="15"/>
  <c r="BK15" i="15"/>
  <c r="BK16" i="15"/>
  <c r="BK17" i="15"/>
  <c r="BK18" i="15"/>
  <c r="BK19" i="15"/>
  <c r="BK20" i="15"/>
  <c r="BK21" i="15"/>
  <c r="BK22" i="15"/>
  <c r="BK23" i="15"/>
  <c r="BK24" i="15"/>
  <c r="BK25" i="15"/>
  <c r="BK26" i="15"/>
  <c r="BK27" i="15"/>
  <c r="BK28" i="15"/>
  <c r="BK29" i="15"/>
  <c r="BK30" i="15"/>
  <c r="BK31" i="15"/>
  <c r="BK32" i="15"/>
  <c r="BK33" i="15"/>
  <c r="BK34" i="15"/>
  <c r="BK35" i="15"/>
  <c r="BK36" i="15"/>
  <c r="BK37" i="15"/>
  <c r="BK38" i="15"/>
  <c r="BK39" i="15"/>
  <c r="BK40" i="15"/>
  <c r="BK41" i="15"/>
  <c r="BK42" i="15"/>
  <c r="BK43" i="15"/>
  <c r="BK44" i="15"/>
  <c r="BK45" i="15"/>
  <c r="BK46" i="15"/>
  <c r="BK47" i="15"/>
  <c r="BK48" i="15"/>
  <c r="BK49" i="15"/>
  <c r="BK50" i="15"/>
  <c r="BK51" i="15"/>
  <c r="BK52" i="15"/>
  <c r="BK2" i="15"/>
  <c r="BJ3" i="15"/>
  <c r="BJ4" i="15"/>
  <c r="BJ5" i="15"/>
  <c r="BJ6" i="15"/>
  <c r="BJ7" i="15"/>
  <c r="BJ8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33" i="15"/>
  <c r="BJ34" i="15"/>
  <c r="BJ35" i="15"/>
  <c r="BJ36" i="15"/>
  <c r="BJ37" i="15"/>
  <c r="BJ38" i="15"/>
  <c r="BJ39" i="15"/>
  <c r="BJ40" i="15"/>
  <c r="BJ41" i="15"/>
  <c r="BJ42" i="15"/>
  <c r="BJ43" i="15"/>
  <c r="BJ44" i="15"/>
  <c r="BJ45" i="15"/>
  <c r="BJ46" i="15"/>
  <c r="BJ47" i="15"/>
  <c r="BJ48" i="15"/>
  <c r="BJ49" i="15"/>
  <c r="BJ50" i="15"/>
  <c r="BJ51" i="15"/>
  <c r="BJ52" i="15"/>
  <c r="BJ2" i="15"/>
  <c r="BI3" i="15"/>
  <c r="BI4" i="15"/>
  <c r="BI5" i="15"/>
  <c r="BI6" i="15"/>
  <c r="BI7" i="15"/>
  <c r="BI8" i="15"/>
  <c r="BI9" i="15"/>
  <c r="BI10" i="15"/>
  <c r="BI11" i="15"/>
  <c r="BI12" i="15"/>
  <c r="BI13" i="15"/>
  <c r="BI14" i="15"/>
  <c r="BI15" i="15"/>
  <c r="BI16" i="15"/>
  <c r="BI17" i="15"/>
  <c r="BI18" i="15"/>
  <c r="BI19" i="15"/>
  <c r="BI20" i="15"/>
  <c r="BI21" i="15"/>
  <c r="BI22" i="15"/>
  <c r="BI23" i="15"/>
  <c r="BI24" i="15"/>
  <c r="BI25" i="15"/>
  <c r="BI26" i="15"/>
  <c r="BI27" i="15"/>
  <c r="BI28" i="15"/>
  <c r="BI29" i="15"/>
  <c r="BI30" i="15"/>
  <c r="BI31" i="15"/>
  <c r="BI32" i="15"/>
  <c r="BI33" i="15"/>
  <c r="BI34" i="15"/>
  <c r="BI35" i="15"/>
  <c r="BI36" i="15"/>
  <c r="BI37" i="15"/>
  <c r="BI38" i="15"/>
  <c r="BI39" i="15"/>
  <c r="BI40" i="15"/>
  <c r="BI41" i="15"/>
  <c r="BI42" i="15"/>
  <c r="BI43" i="15"/>
  <c r="BI44" i="15"/>
  <c r="BI45" i="15"/>
  <c r="BI46" i="15"/>
  <c r="BI47" i="15"/>
  <c r="BI48" i="15"/>
  <c r="BI49" i="15"/>
  <c r="BI50" i="15"/>
  <c r="BI51" i="15"/>
  <c r="BI52" i="15"/>
  <c r="BI2" i="15"/>
  <c r="B12" i="15"/>
  <c r="N11" i="3"/>
  <c r="L11" i="3"/>
  <c r="AV3" i="14"/>
  <c r="AV4" i="14"/>
  <c r="AV5" i="14"/>
  <c r="AV6" i="14"/>
  <c r="AV7" i="14"/>
  <c r="AV8" i="14"/>
  <c r="AV9" i="14"/>
  <c r="AV10" i="14"/>
  <c r="AV11" i="14"/>
  <c r="AV12" i="14"/>
  <c r="AV13" i="14"/>
  <c r="AV14" i="14"/>
  <c r="AV15" i="14"/>
  <c r="AV16" i="14"/>
  <c r="AV17" i="14"/>
  <c r="AV18" i="14"/>
  <c r="AV19" i="14"/>
  <c r="AV20" i="14"/>
  <c r="AV21" i="14"/>
  <c r="AV22" i="14"/>
  <c r="AV23" i="14"/>
  <c r="AV24" i="14"/>
  <c r="AV25" i="14"/>
  <c r="AV26" i="14"/>
  <c r="AV27" i="14"/>
  <c r="AV28" i="14"/>
  <c r="AV29" i="14"/>
  <c r="AV30" i="14"/>
  <c r="AV31" i="14"/>
  <c r="AV32" i="14"/>
  <c r="AV33" i="14"/>
  <c r="AV34" i="14"/>
  <c r="AV35" i="14"/>
  <c r="AV36" i="14"/>
  <c r="AV37" i="14"/>
  <c r="AV38" i="14"/>
  <c r="AV39" i="14"/>
  <c r="AV40" i="14"/>
  <c r="AV41" i="14"/>
  <c r="AV42" i="14"/>
  <c r="AV43" i="14"/>
  <c r="AV44" i="14"/>
  <c r="AV45" i="14"/>
  <c r="AV46" i="14"/>
  <c r="AV47" i="14"/>
  <c r="AV48" i="14"/>
  <c r="AV49" i="14"/>
  <c r="AV50" i="14"/>
  <c r="AV51" i="14"/>
  <c r="AV52" i="14"/>
  <c r="AV2" i="14"/>
  <c r="AU12" i="14"/>
  <c r="AU13" i="14"/>
  <c r="AU14" i="14"/>
  <c r="AU15" i="14"/>
  <c r="AU16" i="14"/>
  <c r="AU17" i="14"/>
  <c r="AU18" i="14"/>
  <c r="AU19" i="14"/>
  <c r="AU20" i="14"/>
  <c r="AU21" i="14"/>
  <c r="AU22" i="14"/>
  <c r="AU23" i="14"/>
  <c r="AU24" i="14"/>
  <c r="AU25" i="14"/>
  <c r="AU26" i="14"/>
  <c r="AU27" i="14"/>
  <c r="AU28" i="14"/>
  <c r="AU29" i="14"/>
  <c r="AU30" i="14"/>
  <c r="AU31" i="14"/>
  <c r="AU32" i="14"/>
  <c r="AU33" i="14"/>
  <c r="AU34" i="14"/>
  <c r="AU35" i="14"/>
  <c r="AU36" i="14"/>
  <c r="AU37" i="14"/>
  <c r="AU38" i="14"/>
  <c r="AU39" i="14"/>
  <c r="AU40" i="14"/>
  <c r="AU41" i="14"/>
  <c r="AU42" i="14"/>
  <c r="AU43" i="14"/>
  <c r="AU44" i="14"/>
  <c r="AU45" i="14"/>
  <c r="AU46" i="14"/>
  <c r="AU47" i="14"/>
  <c r="AU48" i="14"/>
  <c r="AU49" i="14"/>
  <c r="AU50" i="14"/>
  <c r="AU51" i="14"/>
  <c r="AU52" i="14"/>
  <c r="AU2" i="14"/>
  <c r="AU3" i="14"/>
  <c r="AU4" i="14"/>
  <c r="AU5" i="14"/>
  <c r="AU6" i="14"/>
  <c r="AU7" i="14"/>
  <c r="AU8" i="14"/>
  <c r="AU9" i="14"/>
  <c r="AU10" i="14"/>
  <c r="AU11" i="14"/>
  <c r="AT3" i="14"/>
  <c r="AT4" i="14"/>
  <c r="AT5" i="14"/>
  <c r="AT6" i="14"/>
  <c r="AT7" i="14"/>
  <c r="AT8" i="14"/>
  <c r="AT9" i="14"/>
  <c r="AT10" i="14"/>
  <c r="AT11" i="14"/>
  <c r="AT12" i="14"/>
  <c r="AT13" i="14"/>
  <c r="AT14" i="14"/>
  <c r="AT15" i="14"/>
  <c r="AT16" i="14"/>
  <c r="AT17" i="14"/>
  <c r="AT18" i="14"/>
  <c r="AT19" i="14"/>
  <c r="AT20" i="14"/>
  <c r="AT21" i="14"/>
  <c r="AT22" i="14"/>
  <c r="AT23" i="14"/>
  <c r="AT24" i="14"/>
  <c r="AT25" i="14"/>
  <c r="AT26" i="14"/>
  <c r="AT27" i="14"/>
  <c r="AT28" i="14"/>
  <c r="AT29" i="14"/>
  <c r="AT30" i="14"/>
  <c r="AT31" i="14"/>
  <c r="AT32" i="14"/>
  <c r="AT33" i="14"/>
  <c r="AT34" i="14"/>
  <c r="AT35" i="14"/>
  <c r="AT36" i="14"/>
  <c r="AT37" i="14"/>
  <c r="AT38" i="14"/>
  <c r="AT39" i="14"/>
  <c r="AT40" i="14"/>
  <c r="AT41" i="14"/>
  <c r="AT42" i="14"/>
  <c r="AT43" i="14"/>
  <c r="AT44" i="14"/>
  <c r="AT45" i="14"/>
  <c r="AT46" i="14"/>
  <c r="AT47" i="14"/>
  <c r="AT48" i="14"/>
  <c r="AT49" i="14"/>
  <c r="AT50" i="14"/>
  <c r="AT51" i="14"/>
  <c r="AT52" i="14"/>
  <c r="AT2" i="14"/>
  <c r="L10" i="3"/>
  <c r="BK3" i="13"/>
  <c r="BK4" i="13"/>
  <c r="BK5" i="13"/>
  <c r="BK6" i="13"/>
  <c r="BK7" i="13"/>
  <c r="BK8" i="13"/>
  <c r="BK9" i="13"/>
  <c r="BK10" i="13"/>
  <c r="BK11" i="13"/>
  <c r="BK12" i="13"/>
  <c r="BK13" i="13"/>
  <c r="BK14" i="13"/>
  <c r="BK15" i="13"/>
  <c r="BK16" i="13"/>
  <c r="BK17" i="13"/>
  <c r="BK18" i="13"/>
  <c r="BK19" i="13"/>
  <c r="BK20" i="13"/>
  <c r="BK21" i="13"/>
  <c r="BK22" i="13"/>
  <c r="BK23" i="13"/>
  <c r="BK24" i="13"/>
  <c r="BK25" i="13"/>
  <c r="BK26" i="13"/>
  <c r="BK27" i="13"/>
  <c r="BK28" i="13"/>
  <c r="BK29" i="13"/>
  <c r="BK30" i="13"/>
  <c r="BK31" i="13"/>
  <c r="BK32" i="13"/>
  <c r="BK33" i="13"/>
  <c r="BK34" i="13"/>
  <c r="BK35" i="13"/>
  <c r="BK36" i="13"/>
  <c r="BK37" i="13"/>
  <c r="BK38" i="13"/>
  <c r="BK39" i="13"/>
  <c r="BK40" i="13"/>
  <c r="BK41" i="13"/>
  <c r="BK42" i="13"/>
  <c r="BK43" i="13"/>
  <c r="BK44" i="13"/>
  <c r="BK45" i="13"/>
  <c r="BK46" i="13"/>
  <c r="BK47" i="13"/>
  <c r="BK48" i="13"/>
  <c r="BK49" i="13"/>
  <c r="BK50" i="13"/>
  <c r="BK51" i="13"/>
  <c r="BK52" i="13"/>
  <c r="BK2" i="13"/>
  <c r="BJ3" i="13"/>
  <c r="BJ4" i="13"/>
  <c r="BJ5" i="13"/>
  <c r="BJ6" i="13"/>
  <c r="BJ7" i="13"/>
  <c r="BJ8" i="13"/>
  <c r="BJ9" i="13"/>
  <c r="BJ10" i="13"/>
  <c r="BJ11" i="13"/>
  <c r="BJ12" i="13"/>
  <c r="BJ13" i="13"/>
  <c r="BJ14" i="13"/>
  <c r="BJ15" i="13"/>
  <c r="BJ16" i="13"/>
  <c r="BJ17" i="13"/>
  <c r="BJ18" i="13"/>
  <c r="BJ19" i="13"/>
  <c r="BJ20" i="13"/>
  <c r="BJ21" i="13"/>
  <c r="BJ22" i="13"/>
  <c r="BJ23" i="13"/>
  <c r="BJ24" i="13"/>
  <c r="BJ25" i="13"/>
  <c r="BJ26" i="13"/>
  <c r="BJ27" i="13"/>
  <c r="BJ28" i="13"/>
  <c r="BJ29" i="13"/>
  <c r="BJ30" i="13"/>
  <c r="BJ31" i="13"/>
  <c r="BJ32" i="13"/>
  <c r="BJ33" i="13"/>
  <c r="BJ34" i="13"/>
  <c r="BJ35" i="13"/>
  <c r="BJ36" i="13"/>
  <c r="BJ37" i="13"/>
  <c r="BJ38" i="13"/>
  <c r="BJ39" i="13"/>
  <c r="BJ40" i="13"/>
  <c r="BJ41" i="13"/>
  <c r="BJ42" i="13"/>
  <c r="BJ43" i="13"/>
  <c r="BJ44" i="13"/>
  <c r="BJ45" i="13"/>
  <c r="BJ46" i="13"/>
  <c r="BJ47" i="13"/>
  <c r="BJ48" i="13"/>
  <c r="BJ49" i="13"/>
  <c r="BJ50" i="13"/>
  <c r="BJ51" i="13"/>
  <c r="BJ52" i="13"/>
  <c r="BJ2" i="13"/>
  <c r="BI3" i="13"/>
  <c r="BI4" i="13"/>
  <c r="BI5" i="13"/>
  <c r="BI6" i="13"/>
  <c r="BI7" i="13"/>
  <c r="BI8" i="13"/>
  <c r="BI9" i="13"/>
  <c r="BI10" i="13"/>
  <c r="BI11" i="13"/>
  <c r="BI12" i="13"/>
  <c r="BI13" i="13"/>
  <c r="BI14" i="13"/>
  <c r="BI15" i="13"/>
  <c r="BI16" i="13"/>
  <c r="BI17" i="13"/>
  <c r="BI18" i="13"/>
  <c r="BI19" i="13"/>
  <c r="BI20" i="13"/>
  <c r="BI21" i="13"/>
  <c r="BI22" i="13"/>
  <c r="BI23" i="13"/>
  <c r="BI24" i="13"/>
  <c r="BI25" i="13"/>
  <c r="BI26" i="13"/>
  <c r="BI27" i="13"/>
  <c r="BI28" i="13"/>
  <c r="BI29" i="13"/>
  <c r="BI30" i="13"/>
  <c r="BI31" i="13"/>
  <c r="BI32" i="13"/>
  <c r="BI33" i="13"/>
  <c r="BI34" i="13"/>
  <c r="BI35" i="13"/>
  <c r="BI36" i="13"/>
  <c r="BI37" i="13"/>
  <c r="BI38" i="13"/>
  <c r="BI39" i="13"/>
  <c r="BI40" i="13"/>
  <c r="BI41" i="13"/>
  <c r="BI42" i="13"/>
  <c r="BI43" i="13"/>
  <c r="BI44" i="13"/>
  <c r="BI45" i="13"/>
  <c r="BI46" i="13"/>
  <c r="BI47" i="13"/>
  <c r="BI48" i="13"/>
  <c r="BI49" i="13"/>
  <c r="BI50" i="13"/>
  <c r="BI51" i="13"/>
  <c r="BI52" i="13"/>
  <c r="BI2" i="13"/>
  <c r="B11" i="14"/>
  <c r="N8" i="3"/>
  <c r="L8" i="3"/>
  <c r="BK3" i="12"/>
  <c r="BK4" i="12"/>
  <c r="BK5" i="12"/>
  <c r="BK6" i="12"/>
  <c r="BK7" i="12"/>
  <c r="BK8" i="12"/>
  <c r="BK9" i="12"/>
  <c r="BK10" i="12"/>
  <c r="BK11" i="12"/>
  <c r="BK12" i="12"/>
  <c r="BK13" i="12"/>
  <c r="BK14" i="12"/>
  <c r="BK15" i="12"/>
  <c r="BK16" i="12"/>
  <c r="BK17" i="12"/>
  <c r="BK18" i="12"/>
  <c r="BK19" i="12"/>
  <c r="BK20" i="12"/>
  <c r="BK21" i="12"/>
  <c r="BK22" i="12"/>
  <c r="BK23" i="12"/>
  <c r="BK24" i="12"/>
  <c r="BK25" i="12"/>
  <c r="BK26" i="12"/>
  <c r="BK27" i="12"/>
  <c r="BK28" i="12"/>
  <c r="BK29" i="12"/>
  <c r="BK30" i="12"/>
  <c r="BK31" i="12"/>
  <c r="BK32" i="12"/>
  <c r="BK33" i="12"/>
  <c r="BK34" i="12"/>
  <c r="BK35" i="12"/>
  <c r="BK36" i="12"/>
  <c r="BK37" i="12"/>
  <c r="BK38" i="12"/>
  <c r="BK39" i="12"/>
  <c r="BK40" i="12"/>
  <c r="BK41" i="12"/>
  <c r="BK42" i="12"/>
  <c r="BK43" i="12"/>
  <c r="BK44" i="12"/>
  <c r="BK45" i="12"/>
  <c r="BK46" i="12"/>
  <c r="BK47" i="12"/>
  <c r="BK48" i="12"/>
  <c r="BK49" i="12"/>
  <c r="BK50" i="12"/>
  <c r="BK51" i="12"/>
  <c r="BK52" i="12"/>
  <c r="BK2" i="12"/>
  <c r="BJ3" i="12"/>
  <c r="BJ4" i="12"/>
  <c r="BJ5" i="12"/>
  <c r="BJ6" i="12"/>
  <c r="BJ7" i="12"/>
  <c r="BJ8" i="12"/>
  <c r="BJ9" i="12"/>
  <c r="BJ10" i="12"/>
  <c r="BJ11" i="12"/>
  <c r="BJ12" i="12"/>
  <c r="BJ13" i="12"/>
  <c r="BJ14" i="12"/>
  <c r="BJ15" i="12"/>
  <c r="BJ16" i="12"/>
  <c r="BJ17" i="12"/>
  <c r="BJ18" i="12"/>
  <c r="BJ19" i="12"/>
  <c r="BJ20" i="12"/>
  <c r="BJ21" i="12"/>
  <c r="BJ22" i="12"/>
  <c r="BJ23" i="12"/>
  <c r="BJ24" i="12"/>
  <c r="BJ25" i="12"/>
  <c r="BJ26" i="12"/>
  <c r="BJ27" i="12"/>
  <c r="BJ28" i="12"/>
  <c r="BJ29" i="12"/>
  <c r="BJ30" i="12"/>
  <c r="BJ31" i="12"/>
  <c r="BJ32" i="12"/>
  <c r="BJ33" i="12"/>
  <c r="BJ34" i="12"/>
  <c r="BJ35" i="12"/>
  <c r="BJ36" i="12"/>
  <c r="BJ37" i="12"/>
  <c r="BJ38" i="12"/>
  <c r="BJ39" i="12"/>
  <c r="BJ40" i="12"/>
  <c r="BJ41" i="12"/>
  <c r="BJ42" i="12"/>
  <c r="BJ43" i="12"/>
  <c r="BJ44" i="12"/>
  <c r="BJ45" i="12"/>
  <c r="BJ46" i="12"/>
  <c r="BJ47" i="12"/>
  <c r="BJ48" i="12"/>
  <c r="BJ49" i="12"/>
  <c r="BJ50" i="12"/>
  <c r="BJ51" i="12"/>
  <c r="BJ52" i="12"/>
  <c r="BJ2" i="12"/>
  <c r="BI3" i="12"/>
  <c r="BI4" i="12"/>
  <c r="BI5" i="12"/>
  <c r="BI6" i="12"/>
  <c r="BI7" i="12"/>
  <c r="BI8" i="12"/>
  <c r="BI9" i="12"/>
  <c r="BI10" i="12"/>
  <c r="BI11" i="12"/>
  <c r="BI12" i="12"/>
  <c r="BI13" i="12"/>
  <c r="BI14" i="12"/>
  <c r="BI15" i="12"/>
  <c r="BI16" i="12"/>
  <c r="BI17" i="12"/>
  <c r="BI18" i="12"/>
  <c r="BI19" i="12"/>
  <c r="BI20" i="12"/>
  <c r="BI21" i="12"/>
  <c r="BI22" i="12"/>
  <c r="BI23" i="12"/>
  <c r="BI24" i="12"/>
  <c r="BI25" i="12"/>
  <c r="BI26" i="12"/>
  <c r="BI27" i="12"/>
  <c r="BI28" i="12"/>
  <c r="BI29" i="12"/>
  <c r="BI30" i="12"/>
  <c r="BI31" i="12"/>
  <c r="BI32" i="12"/>
  <c r="BI33" i="12"/>
  <c r="BI34" i="12"/>
  <c r="BI35" i="12"/>
  <c r="BI36" i="12"/>
  <c r="BI37" i="12"/>
  <c r="BI38" i="12"/>
  <c r="BI39" i="12"/>
  <c r="BI40" i="12"/>
  <c r="BI41" i="12"/>
  <c r="BI42" i="12"/>
  <c r="BI43" i="12"/>
  <c r="BI44" i="12"/>
  <c r="BI45" i="12"/>
  <c r="BI46" i="12"/>
  <c r="BI47" i="12"/>
  <c r="BI48" i="12"/>
  <c r="BI49" i="12"/>
  <c r="BI50" i="12"/>
  <c r="BI51" i="12"/>
  <c r="BI52" i="12"/>
  <c r="BI2" i="12"/>
  <c r="B10" i="13"/>
  <c r="N7" i="3"/>
  <c r="L7" i="3"/>
  <c r="AO3" i="11"/>
  <c r="AO4" i="11"/>
  <c r="AO5" i="11"/>
  <c r="AO6" i="11"/>
  <c r="AO7" i="11"/>
  <c r="AO8" i="11"/>
  <c r="AO9" i="11"/>
  <c r="AO10" i="11"/>
  <c r="AO11" i="11"/>
  <c r="AO12" i="11"/>
  <c r="AO13" i="11"/>
  <c r="AO14" i="11"/>
  <c r="AO15" i="11"/>
  <c r="AO16" i="11"/>
  <c r="AO17" i="11"/>
  <c r="AO18" i="11"/>
  <c r="AO19" i="11"/>
  <c r="AO20" i="11"/>
  <c r="AO21" i="11"/>
  <c r="AO22" i="11"/>
  <c r="AO23" i="11"/>
  <c r="AO24" i="11"/>
  <c r="AO25" i="11"/>
  <c r="AO26" i="11"/>
  <c r="AO27" i="11"/>
  <c r="AO28" i="11"/>
  <c r="AO29" i="11"/>
  <c r="AO30" i="11"/>
  <c r="AO31" i="11"/>
  <c r="AO32" i="11"/>
  <c r="AO33" i="11"/>
  <c r="AO34" i="11"/>
  <c r="AO35" i="11"/>
  <c r="AO36" i="11"/>
  <c r="AO37" i="11"/>
  <c r="AO38" i="11"/>
  <c r="AO39" i="11"/>
  <c r="AO40" i="11"/>
  <c r="AO41" i="11"/>
  <c r="AO42" i="11"/>
  <c r="AO43" i="11"/>
  <c r="AO44" i="11"/>
  <c r="AO45" i="11"/>
  <c r="AO46" i="11"/>
  <c r="AO47" i="11"/>
  <c r="AO48" i="11"/>
  <c r="AO49" i="11"/>
  <c r="AO50" i="11"/>
  <c r="AO51" i="11"/>
  <c r="AO52" i="11"/>
  <c r="AO2" i="11"/>
  <c r="AN3" i="11"/>
  <c r="AN4" i="11"/>
  <c r="AN5" i="11"/>
  <c r="AN6" i="11"/>
  <c r="AN7" i="11"/>
  <c r="AN8" i="11"/>
  <c r="AN9" i="11"/>
  <c r="AN10" i="11"/>
  <c r="AN11" i="11"/>
  <c r="AN12" i="11"/>
  <c r="AN13" i="11"/>
  <c r="AN14" i="11"/>
  <c r="AN15" i="11"/>
  <c r="AN16" i="11"/>
  <c r="AN17" i="11"/>
  <c r="AN18" i="11"/>
  <c r="AN19" i="11"/>
  <c r="AN20" i="11"/>
  <c r="AN21" i="11"/>
  <c r="AN22" i="11"/>
  <c r="AN23" i="11"/>
  <c r="AN24" i="11"/>
  <c r="AN25" i="11"/>
  <c r="AN26" i="11"/>
  <c r="AN27" i="11"/>
  <c r="AN28" i="11"/>
  <c r="AN29" i="11"/>
  <c r="AN30" i="11"/>
  <c r="AN31" i="11"/>
  <c r="AN32" i="11"/>
  <c r="AN33" i="11"/>
  <c r="AN34" i="11"/>
  <c r="AN35" i="11"/>
  <c r="AN36" i="11"/>
  <c r="AN37" i="11"/>
  <c r="AN38" i="11"/>
  <c r="AN39" i="11"/>
  <c r="AN40" i="11"/>
  <c r="AN41" i="11"/>
  <c r="AN42" i="11"/>
  <c r="AN43" i="11"/>
  <c r="AN44" i="11"/>
  <c r="AN45" i="11"/>
  <c r="AN46" i="11"/>
  <c r="AN47" i="11"/>
  <c r="AN48" i="11"/>
  <c r="AN49" i="11"/>
  <c r="AN50" i="11"/>
  <c r="AN51" i="11"/>
  <c r="AN52" i="11"/>
  <c r="AN2" i="11"/>
  <c r="AM3" i="11"/>
  <c r="AM4" i="11"/>
  <c r="AM5" i="11"/>
  <c r="AM6" i="11"/>
  <c r="AM7" i="11"/>
  <c r="AM8" i="11"/>
  <c r="AM9" i="11"/>
  <c r="AM10" i="11"/>
  <c r="AM11" i="11"/>
  <c r="AM12" i="11"/>
  <c r="AM13" i="11"/>
  <c r="AM14" i="11"/>
  <c r="AM15" i="11"/>
  <c r="AM16" i="11"/>
  <c r="AM17" i="11"/>
  <c r="AM18" i="11"/>
  <c r="AM19" i="11"/>
  <c r="AM20" i="11"/>
  <c r="AM21" i="11"/>
  <c r="AM22" i="11"/>
  <c r="AM23" i="11"/>
  <c r="AM24" i="11"/>
  <c r="AM25" i="11"/>
  <c r="AM26" i="11"/>
  <c r="AM27" i="11"/>
  <c r="AM28" i="11"/>
  <c r="AM29" i="11"/>
  <c r="AM30" i="11"/>
  <c r="AM31" i="11"/>
  <c r="AM32" i="11"/>
  <c r="AM33" i="11"/>
  <c r="AM34" i="11"/>
  <c r="AM35" i="11"/>
  <c r="AM36" i="11"/>
  <c r="AM37" i="11"/>
  <c r="AM38" i="11"/>
  <c r="AM39" i="11"/>
  <c r="AM40" i="11"/>
  <c r="AM41" i="11"/>
  <c r="AM42" i="11"/>
  <c r="AM43" i="11"/>
  <c r="AM44" i="11"/>
  <c r="AM45" i="11"/>
  <c r="AM46" i="11"/>
  <c r="AM47" i="11"/>
  <c r="AM48" i="11"/>
  <c r="AM49" i="11"/>
  <c r="AM50" i="11"/>
  <c r="AM51" i="11"/>
  <c r="AM52" i="11"/>
  <c r="AM2" i="11"/>
  <c r="B8" i="12"/>
  <c r="B7" i="11"/>
  <c r="AS9" i="10"/>
  <c r="AW9" i="9"/>
  <c r="AD9" i="8"/>
  <c r="R9" i="6"/>
  <c r="T9" i="6" s="1"/>
  <c r="B9" i="5"/>
  <c r="BA9" i="5" s="1"/>
  <c r="AS3" i="10"/>
  <c r="AS4" i="10"/>
  <c r="AS5" i="10"/>
  <c r="AS7" i="10"/>
  <c r="AS8" i="10"/>
  <c r="AS10" i="10"/>
  <c r="AS11" i="10"/>
  <c r="AS12" i="10"/>
  <c r="AS13" i="10"/>
  <c r="AS14" i="10"/>
  <c r="AS15" i="10"/>
  <c r="AS16" i="10"/>
  <c r="AS17" i="10"/>
  <c r="AS18" i="10"/>
  <c r="AS19" i="10"/>
  <c r="AS20" i="10"/>
  <c r="AS21" i="10"/>
  <c r="AS22" i="10"/>
  <c r="AS23" i="10"/>
  <c r="AS24" i="10"/>
  <c r="AS25" i="10"/>
  <c r="AS26" i="10"/>
  <c r="AS27" i="10"/>
  <c r="AS28" i="10"/>
  <c r="AS29" i="10"/>
  <c r="AS30" i="10"/>
  <c r="AS31" i="10"/>
  <c r="AS32" i="10"/>
  <c r="AS33" i="10"/>
  <c r="AS34" i="10"/>
  <c r="AS35" i="10"/>
  <c r="AS36" i="10"/>
  <c r="AS37" i="10"/>
  <c r="AS38" i="10"/>
  <c r="AS39" i="10"/>
  <c r="AS40" i="10"/>
  <c r="AS41" i="10"/>
  <c r="AS42" i="10"/>
  <c r="AS43" i="10"/>
  <c r="AS44" i="10"/>
  <c r="AS45" i="10"/>
  <c r="AS46" i="10"/>
  <c r="AS47" i="10"/>
  <c r="AS48" i="10"/>
  <c r="AS49" i="10"/>
  <c r="AS50" i="10"/>
  <c r="AS51" i="10"/>
  <c r="AS52" i="10"/>
  <c r="AS2" i="10"/>
  <c r="AW3" i="9"/>
  <c r="AW4" i="9"/>
  <c r="AW6" i="9"/>
  <c r="AW7" i="9"/>
  <c r="AW8" i="9"/>
  <c r="AW10" i="9"/>
  <c r="AW11" i="9"/>
  <c r="AW12" i="9"/>
  <c r="AW13" i="9"/>
  <c r="AW14" i="9"/>
  <c r="AW15" i="9"/>
  <c r="AW16" i="9"/>
  <c r="AW17" i="9"/>
  <c r="AW18" i="9"/>
  <c r="AW19" i="9"/>
  <c r="AW20" i="9"/>
  <c r="AW21" i="9"/>
  <c r="AW22" i="9"/>
  <c r="AW23" i="9"/>
  <c r="AW24" i="9"/>
  <c r="AW25" i="9"/>
  <c r="AW26" i="9"/>
  <c r="AW27" i="9"/>
  <c r="AW28" i="9"/>
  <c r="AW29" i="9"/>
  <c r="AW30" i="9"/>
  <c r="AW31" i="9"/>
  <c r="AW32" i="9"/>
  <c r="AW33" i="9"/>
  <c r="AW34" i="9"/>
  <c r="AW35" i="9"/>
  <c r="AW36" i="9"/>
  <c r="AW37" i="9"/>
  <c r="AW38" i="9"/>
  <c r="AW39" i="9"/>
  <c r="AW40" i="9"/>
  <c r="AW41" i="9"/>
  <c r="AW42" i="9"/>
  <c r="AW43" i="9"/>
  <c r="AW44" i="9"/>
  <c r="AW45" i="9"/>
  <c r="AW46" i="9"/>
  <c r="AW47" i="9"/>
  <c r="AW48" i="9"/>
  <c r="AW49" i="9"/>
  <c r="AW50" i="9"/>
  <c r="AW51" i="9"/>
  <c r="AW52" i="9"/>
  <c r="AW2" i="9"/>
  <c r="AD3" i="8"/>
  <c r="AD5" i="8"/>
  <c r="AD6" i="8"/>
  <c r="AD7" i="8"/>
  <c r="AD8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2" i="8"/>
  <c r="R4" i="6"/>
  <c r="R5" i="6"/>
  <c r="R6" i="6"/>
  <c r="R7" i="6"/>
  <c r="R8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2" i="6"/>
  <c r="B6" i="10"/>
  <c r="AS6" i="10" s="1"/>
  <c r="AT9" i="10" s="1"/>
  <c r="B5" i="9"/>
  <c r="AW5" i="9" s="1"/>
  <c r="AX9" i="9" s="1"/>
  <c r="AY9" i="9" s="1"/>
  <c r="B4" i="8"/>
  <c r="AD4" i="8" s="1"/>
  <c r="AE9" i="8" s="1"/>
  <c r="B3" i="6"/>
  <c r="R3" i="6" s="1"/>
  <c r="S9" i="6" s="1"/>
  <c r="B3" i="5"/>
  <c r="BB3" i="5" s="1"/>
  <c r="B4" i="5"/>
  <c r="BB4" i="5" s="1"/>
  <c r="B5" i="5"/>
  <c r="BB5" i="5" s="1"/>
  <c r="B6" i="5"/>
  <c r="BB6" i="5" s="1"/>
  <c r="B7" i="5"/>
  <c r="BA7" i="5" s="1"/>
  <c r="B8" i="5"/>
  <c r="BA8" i="5" s="1"/>
  <c r="B10" i="5"/>
  <c r="BB10" i="5" s="1"/>
  <c r="B11" i="5"/>
  <c r="BB11" i="5" s="1"/>
  <c r="B12" i="5"/>
  <c r="BB12" i="5" s="1"/>
  <c r="B13" i="5"/>
  <c r="BB13" i="5" s="1"/>
  <c r="B14" i="5"/>
  <c r="BB14" i="5" s="1"/>
  <c r="B15" i="5"/>
  <c r="BB15" i="5" s="1"/>
  <c r="B16" i="5"/>
  <c r="BA16" i="5" s="1"/>
  <c r="B17" i="5"/>
  <c r="BA17" i="5" s="1"/>
  <c r="B18" i="5"/>
  <c r="BB18" i="5" s="1"/>
  <c r="B19" i="5"/>
  <c r="BB19" i="5" s="1"/>
  <c r="B20" i="5"/>
  <c r="BB20" i="5" s="1"/>
  <c r="B21" i="5"/>
  <c r="BB21" i="5" s="1"/>
  <c r="B22" i="5"/>
  <c r="BB22" i="5" s="1"/>
  <c r="B23" i="5"/>
  <c r="BB23" i="5" s="1"/>
  <c r="B24" i="5"/>
  <c r="BA24" i="5" s="1"/>
  <c r="B25" i="5"/>
  <c r="BB25" i="5" s="1"/>
  <c r="B26" i="5"/>
  <c r="BB26" i="5" s="1"/>
  <c r="B27" i="5"/>
  <c r="BB27" i="5" s="1"/>
  <c r="B28" i="5"/>
  <c r="BB28" i="5" s="1"/>
  <c r="B29" i="5"/>
  <c r="BB29" i="5" s="1"/>
  <c r="B30" i="5"/>
  <c r="BB30" i="5" s="1"/>
  <c r="B31" i="5"/>
  <c r="BB31" i="5" s="1"/>
  <c r="B32" i="5"/>
  <c r="BA32" i="5" s="1"/>
  <c r="B33" i="5"/>
  <c r="BA33" i="5" s="1"/>
  <c r="B34" i="5"/>
  <c r="BB34" i="5" s="1"/>
  <c r="B35" i="5"/>
  <c r="BB35" i="5" s="1"/>
  <c r="B36" i="5"/>
  <c r="BB36" i="5" s="1"/>
  <c r="B37" i="5"/>
  <c r="BB37" i="5" s="1"/>
  <c r="B38" i="5"/>
  <c r="BB38" i="5" s="1"/>
  <c r="B39" i="5"/>
  <c r="BB39" i="5" s="1"/>
  <c r="B40" i="5"/>
  <c r="BA40" i="5" s="1"/>
  <c r="B41" i="5"/>
  <c r="BA41" i="5" s="1"/>
  <c r="B42" i="5"/>
  <c r="BB42" i="5" s="1"/>
  <c r="B43" i="5"/>
  <c r="BB43" i="5" s="1"/>
  <c r="B44" i="5"/>
  <c r="BB44" i="5" s="1"/>
  <c r="B45" i="5"/>
  <c r="BB45" i="5" s="1"/>
  <c r="B46" i="5"/>
  <c r="BB46" i="5" s="1"/>
  <c r="B47" i="5"/>
  <c r="BB47" i="5" s="1"/>
  <c r="B48" i="5"/>
  <c r="BA48" i="5" s="1"/>
  <c r="B49" i="5"/>
  <c r="BA49" i="5" s="1"/>
  <c r="B50" i="5"/>
  <c r="BB50" i="5" s="1"/>
  <c r="B51" i="5"/>
  <c r="BB51" i="5" s="1"/>
  <c r="B52" i="5"/>
  <c r="BB52" i="5" s="1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2" i="5"/>
  <c r="BB2" i="5" s="1"/>
  <c r="BJ3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E18" i="3" s="1"/>
  <c r="BJ19" i="1"/>
  <c r="BJ20" i="1"/>
  <c r="BJ21" i="1"/>
  <c r="BJ22" i="1"/>
  <c r="BJ23" i="1"/>
  <c r="BJ24" i="1"/>
  <c r="BJ25" i="1"/>
  <c r="BJ26" i="1"/>
  <c r="E26" i="3" s="1"/>
  <c r="BJ27" i="1"/>
  <c r="BJ28" i="1"/>
  <c r="BJ29" i="1"/>
  <c r="BJ30" i="1"/>
  <c r="BJ31" i="1"/>
  <c r="BJ32" i="1"/>
  <c r="BJ33" i="1"/>
  <c r="BJ34" i="1"/>
  <c r="E32" i="3" s="1"/>
  <c r="BJ35" i="1"/>
  <c r="BJ36" i="1"/>
  <c r="BJ37" i="1"/>
  <c r="BJ38" i="1"/>
  <c r="BJ39" i="1"/>
  <c r="BJ40" i="1"/>
  <c r="BJ41" i="1"/>
  <c r="BJ42" i="1"/>
  <c r="E42" i="3" s="1"/>
  <c r="BJ43" i="1"/>
  <c r="BJ44" i="1"/>
  <c r="BJ45" i="1"/>
  <c r="BJ46" i="1"/>
  <c r="BJ47" i="1"/>
  <c r="BJ48" i="1"/>
  <c r="BJ49" i="1"/>
  <c r="BJ50" i="1"/>
  <c r="E50" i="3" s="1"/>
  <c r="BJ51" i="1"/>
  <c r="BJ52" i="1"/>
  <c r="BJ2" i="1"/>
  <c r="E2" i="3" s="1"/>
  <c r="E15" i="3"/>
  <c r="E6" i="3"/>
  <c r="E34" i="3"/>
  <c r="E30" i="3"/>
  <c r="E37" i="3"/>
  <c r="E40" i="3"/>
  <c r="E4" i="3"/>
  <c r="E51" i="3"/>
  <c r="E17" i="3"/>
  <c r="E31" i="3"/>
  <c r="E24" i="3"/>
  <c r="E25" i="3"/>
  <c r="E39" i="3"/>
  <c r="E16" i="3"/>
  <c r="E28" i="3"/>
  <c r="E27" i="3"/>
  <c r="E11" i="3"/>
  <c r="E46" i="3"/>
  <c r="E41" i="3"/>
  <c r="E7" i="3"/>
  <c r="E49" i="3"/>
  <c r="E14" i="3"/>
  <c r="E52" i="3"/>
  <c r="E38" i="3"/>
  <c r="E8" i="3"/>
  <c r="E21" i="3"/>
  <c r="E36" i="3"/>
  <c r="E23" i="3"/>
  <c r="E35" i="3"/>
  <c r="E48" i="3"/>
  <c r="E44" i="3"/>
  <c r="E22" i="3"/>
  <c r="E29" i="3"/>
  <c r="E10" i="3"/>
  <c r="E13" i="3"/>
  <c r="E20" i="3"/>
  <c r="E47" i="3"/>
  <c r="E19" i="3"/>
  <c r="E5" i="3"/>
  <c r="E43" i="3"/>
  <c r="E45" i="3"/>
  <c r="E3" i="3"/>
  <c r="E12" i="3"/>
  <c r="E9" i="3"/>
  <c r="E33" i="3"/>
  <c r="D33" i="3"/>
  <c r="D13" i="3"/>
  <c r="D22" i="3"/>
  <c r="D5" i="3"/>
  <c r="D12" i="3"/>
  <c r="D35" i="3"/>
  <c r="D45" i="3"/>
  <c r="D48" i="3"/>
  <c r="D19" i="3"/>
  <c r="D20" i="3"/>
  <c r="D11" i="3"/>
  <c r="D49" i="3"/>
  <c r="D26" i="3"/>
  <c r="D32" i="3"/>
  <c r="D34" i="3"/>
  <c r="D10" i="3"/>
  <c r="D44" i="3"/>
  <c r="D42" i="3"/>
  <c r="D2" i="3"/>
  <c r="D23" i="3"/>
  <c r="D41" i="3"/>
  <c r="D27" i="3"/>
  <c r="D50" i="3"/>
  <c r="D25" i="3"/>
  <c r="D30" i="3"/>
  <c r="D8" i="3"/>
  <c r="D15" i="3"/>
  <c r="D6" i="3"/>
  <c r="D39" i="3"/>
  <c r="D51" i="3"/>
  <c r="D7" i="3"/>
  <c r="D38" i="3"/>
  <c r="D40" i="3"/>
  <c r="D28" i="3"/>
  <c r="D4" i="3"/>
  <c r="D31" i="3"/>
  <c r="D24" i="3"/>
  <c r="D14" i="3"/>
  <c r="D17" i="3"/>
  <c r="D37" i="3"/>
  <c r="D21" i="3"/>
  <c r="D46" i="3"/>
  <c r="D52" i="3"/>
  <c r="D47" i="3"/>
  <c r="D16" i="3"/>
  <c r="D29" i="3"/>
  <c r="D36" i="3"/>
  <c r="D18" i="3"/>
  <c r="D43" i="3"/>
  <c r="D3" i="3"/>
  <c r="D9" i="3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2" i="1"/>
  <c r="I13" i="3"/>
  <c r="I22" i="3"/>
  <c r="I5" i="3"/>
  <c r="I12" i="3"/>
  <c r="I35" i="3"/>
  <c r="I45" i="3"/>
  <c r="I48" i="3"/>
  <c r="I19" i="3"/>
  <c r="I33" i="3"/>
  <c r="I20" i="3"/>
  <c r="I11" i="3"/>
  <c r="I49" i="3"/>
  <c r="J49" i="3" s="1"/>
  <c r="I26" i="3"/>
  <c r="I32" i="3"/>
  <c r="I34" i="3"/>
  <c r="J34" i="3" s="1"/>
  <c r="I10" i="3"/>
  <c r="I44" i="3"/>
  <c r="I42" i="3"/>
  <c r="I2" i="3"/>
  <c r="I23" i="3"/>
  <c r="J23" i="3" s="1"/>
  <c r="I41" i="3"/>
  <c r="I27" i="3"/>
  <c r="I50" i="3"/>
  <c r="J50" i="3" s="1"/>
  <c r="I25" i="3"/>
  <c r="I30" i="3"/>
  <c r="I8" i="3"/>
  <c r="I15" i="3"/>
  <c r="I6" i="3"/>
  <c r="J6" i="3" s="1"/>
  <c r="I39" i="3"/>
  <c r="I51" i="3"/>
  <c r="I7" i="3"/>
  <c r="J7" i="3" s="1"/>
  <c r="I38" i="3"/>
  <c r="I40" i="3"/>
  <c r="I28" i="3"/>
  <c r="I4" i="3"/>
  <c r="I31" i="3"/>
  <c r="J31" i="3" s="1"/>
  <c r="I24" i="3"/>
  <c r="I14" i="3"/>
  <c r="I17" i="3"/>
  <c r="J17" i="3" s="1"/>
  <c r="I37" i="3"/>
  <c r="I21" i="3"/>
  <c r="I46" i="3"/>
  <c r="I52" i="3"/>
  <c r="I47" i="3"/>
  <c r="J47" i="3" s="1"/>
  <c r="I16" i="3"/>
  <c r="I29" i="3"/>
  <c r="I36" i="3"/>
  <c r="J36" i="3" s="1"/>
  <c r="I18" i="3"/>
  <c r="I43" i="3"/>
  <c r="I3" i="3"/>
  <c r="I9" i="3"/>
  <c r="BI3" i="4"/>
  <c r="BI4" i="4"/>
  <c r="BI5" i="4"/>
  <c r="BI6" i="4"/>
  <c r="BI7" i="4"/>
  <c r="BI8" i="4"/>
  <c r="BI9" i="4"/>
  <c r="BI10" i="4"/>
  <c r="BI11" i="4"/>
  <c r="BI12" i="4"/>
  <c r="BI13" i="4"/>
  <c r="BI14" i="4"/>
  <c r="BI15" i="4"/>
  <c r="BI16" i="4"/>
  <c r="BI17" i="4"/>
  <c r="BI18" i="4"/>
  <c r="BI19" i="4"/>
  <c r="BI20" i="4"/>
  <c r="BI21" i="4"/>
  <c r="BI22" i="4"/>
  <c r="BI23" i="4"/>
  <c r="BI24" i="4"/>
  <c r="BI25" i="4"/>
  <c r="BI26" i="4"/>
  <c r="BI27" i="4"/>
  <c r="BI28" i="4"/>
  <c r="BI29" i="4"/>
  <c r="BI30" i="4"/>
  <c r="BI31" i="4"/>
  <c r="BI32" i="4"/>
  <c r="BI33" i="4"/>
  <c r="BI34" i="4"/>
  <c r="BI35" i="4"/>
  <c r="BI36" i="4"/>
  <c r="BI37" i="4"/>
  <c r="BI38" i="4"/>
  <c r="BI39" i="4"/>
  <c r="BI40" i="4"/>
  <c r="BI41" i="4"/>
  <c r="BI42" i="4"/>
  <c r="BI43" i="4"/>
  <c r="BI44" i="4"/>
  <c r="BI45" i="4"/>
  <c r="BI46" i="4"/>
  <c r="BI47" i="4"/>
  <c r="BI48" i="4"/>
  <c r="BI49" i="4"/>
  <c r="BI50" i="4"/>
  <c r="BI51" i="4"/>
  <c r="BI52" i="4"/>
  <c r="BI2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BC52" i="4"/>
  <c r="BD52" i="4"/>
  <c r="BE52" i="4"/>
  <c r="BF52" i="4"/>
  <c r="BG52" i="4"/>
  <c r="BH52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BH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BH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BH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BH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BH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BH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BH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BH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C42" i="4"/>
  <c r="BD42" i="4"/>
  <c r="BE42" i="4"/>
  <c r="BF42" i="4"/>
  <c r="BG42" i="4"/>
  <c r="BH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BF43" i="4"/>
  <c r="BG43" i="4"/>
  <c r="BH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BA44" i="4"/>
  <c r="BB44" i="4"/>
  <c r="BC44" i="4"/>
  <c r="BD44" i="4"/>
  <c r="BE44" i="4"/>
  <c r="BF44" i="4"/>
  <c r="BG44" i="4"/>
  <c r="BH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BH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BC46" i="4"/>
  <c r="BD46" i="4"/>
  <c r="BE46" i="4"/>
  <c r="BF46" i="4"/>
  <c r="BG46" i="4"/>
  <c r="BH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BH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BA48" i="4"/>
  <c r="BB48" i="4"/>
  <c r="BC48" i="4"/>
  <c r="BD48" i="4"/>
  <c r="BE48" i="4"/>
  <c r="BF48" i="4"/>
  <c r="BG48" i="4"/>
  <c r="BH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BH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BC50" i="4"/>
  <c r="BD50" i="4"/>
  <c r="BE50" i="4"/>
  <c r="BF50" i="4"/>
  <c r="BG50" i="4"/>
  <c r="BH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2" i="4"/>
  <c r="J44" i="3" l="1"/>
  <c r="J48" i="3"/>
  <c r="J5" i="3"/>
  <c r="J12" i="3"/>
  <c r="BB48" i="20"/>
  <c r="BB40" i="20"/>
  <c r="BB32" i="20"/>
  <c r="BB24" i="20"/>
  <c r="BB12" i="20"/>
  <c r="BB4" i="20"/>
  <c r="BB47" i="20"/>
  <c r="BB39" i="20"/>
  <c r="BB31" i="20"/>
  <c r="BB23" i="20"/>
  <c r="BB9" i="20"/>
  <c r="BA11" i="19"/>
  <c r="BA3" i="19"/>
  <c r="BA9" i="19"/>
  <c r="BA51" i="19"/>
  <c r="BA43" i="19"/>
  <c r="BA35" i="19"/>
  <c r="BA27" i="19"/>
  <c r="BA19" i="19"/>
  <c r="AT12" i="18"/>
  <c r="AT4" i="18"/>
  <c r="AT47" i="18"/>
  <c r="AT39" i="18"/>
  <c r="AT31" i="18"/>
  <c r="AT23" i="18"/>
  <c r="AT9" i="18"/>
  <c r="AT7" i="18"/>
  <c r="AU9" i="10"/>
  <c r="AF9" i="8"/>
  <c r="BA39" i="5"/>
  <c r="BA31" i="5"/>
  <c r="BA23" i="5"/>
  <c r="BC23" i="5" s="1"/>
  <c r="BA47" i="5"/>
  <c r="BC47" i="5" s="1"/>
  <c r="N2" i="3" s="1"/>
  <c r="BA15" i="5"/>
  <c r="BC15" i="5" s="1"/>
  <c r="BA6" i="5"/>
  <c r="BC6" i="5" s="1"/>
  <c r="BB9" i="5"/>
  <c r="BC9" i="5" s="1"/>
  <c r="BC39" i="5"/>
  <c r="BC31" i="5"/>
  <c r="BB33" i="5"/>
  <c r="BC33" i="5" s="1"/>
  <c r="BA46" i="5"/>
  <c r="BC46" i="5" s="1"/>
  <c r="BA38" i="5"/>
  <c r="BC38" i="5" s="1"/>
  <c r="BA30" i="5"/>
  <c r="BC30" i="5" s="1"/>
  <c r="BA22" i="5"/>
  <c r="BC22" i="5" s="1"/>
  <c r="BA14" i="5"/>
  <c r="BC14" i="5" s="1"/>
  <c r="BA5" i="5"/>
  <c r="BC5" i="5" s="1"/>
  <c r="BB48" i="5"/>
  <c r="BC48" i="5" s="1"/>
  <c r="BB40" i="5"/>
  <c r="BC40" i="5" s="1"/>
  <c r="BB32" i="5"/>
  <c r="BC32" i="5" s="1"/>
  <c r="BB24" i="5"/>
  <c r="BC24" i="5" s="1"/>
  <c r="BB16" i="5"/>
  <c r="BC16" i="5" s="1"/>
  <c r="BB7" i="5"/>
  <c r="BC7" i="5" s="1"/>
  <c r="BB8" i="5"/>
  <c r="BC8" i="5" s="1"/>
  <c r="BA2" i="5"/>
  <c r="BC2" i="5" s="1"/>
  <c r="BA45" i="5"/>
  <c r="BC45" i="5" s="1"/>
  <c r="BA37" i="5"/>
  <c r="BC37" i="5" s="1"/>
  <c r="BA29" i="5"/>
  <c r="BC29" i="5" s="1"/>
  <c r="BA21" i="5"/>
  <c r="BC21" i="5" s="1"/>
  <c r="BA13" i="5"/>
  <c r="BC13" i="5" s="1"/>
  <c r="BA4" i="5"/>
  <c r="BC4" i="5" s="1"/>
  <c r="BB49" i="5"/>
  <c r="BC49" i="5" s="1"/>
  <c r="BA52" i="5"/>
  <c r="BC52" i="5" s="1"/>
  <c r="BA44" i="5"/>
  <c r="BC44" i="5" s="1"/>
  <c r="BA36" i="5"/>
  <c r="BC36" i="5" s="1"/>
  <c r="BA28" i="5"/>
  <c r="BC28" i="5" s="1"/>
  <c r="BA20" i="5"/>
  <c r="BC20" i="5" s="1"/>
  <c r="BA12" i="5"/>
  <c r="BC12" i="5" s="1"/>
  <c r="BA3" i="5"/>
  <c r="BC3" i="5" s="1"/>
  <c r="BB17" i="5"/>
  <c r="BC17" i="5" s="1"/>
  <c r="BA51" i="5"/>
  <c r="BC51" i="5" s="1"/>
  <c r="BA43" i="5"/>
  <c r="BC43" i="5" s="1"/>
  <c r="BA35" i="5"/>
  <c r="BC35" i="5" s="1"/>
  <c r="BA27" i="5"/>
  <c r="BC27" i="5" s="1"/>
  <c r="BA19" i="5"/>
  <c r="BC19" i="5" s="1"/>
  <c r="BA11" i="5"/>
  <c r="BC11" i="5" s="1"/>
  <c r="BB41" i="5"/>
  <c r="BC41" i="5" s="1"/>
  <c r="BA50" i="5"/>
  <c r="BC50" i="5" s="1"/>
  <c r="BA42" i="5"/>
  <c r="BC42" i="5" s="1"/>
  <c r="BA34" i="5"/>
  <c r="BC34" i="5" s="1"/>
  <c r="BA26" i="5"/>
  <c r="BC26" i="5" s="1"/>
  <c r="L2" i="3" s="1"/>
  <c r="BA18" i="5"/>
  <c r="BC18" i="5" s="1"/>
  <c r="BA10" i="5"/>
  <c r="BC10" i="5" s="1"/>
  <c r="BA25" i="5"/>
  <c r="BC25" i="5" s="1"/>
  <c r="S3" i="6"/>
  <c r="T3" i="6" s="1"/>
  <c r="S12" i="6"/>
  <c r="S20" i="6"/>
  <c r="S28" i="6"/>
  <c r="T28" i="6" s="1"/>
  <c r="S36" i="6"/>
  <c r="S44" i="6"/>
  <c r="S52" i="6"/>
  <c r="S8" i="6"/>
  <c r="T8" i="6" s="1"/>
  <c r="S41" i="6"/>
  <c r="T41" i="6" s="1"/>
  <c r="S4" i="6"/>
  <c r="S13" i="6"/>
  <c r="T13" i="6" s="1"/>
  <c r="S21" i="6"/>
  <c r="S29" i="6"/>
  <c r="T29" i="6" s="1"/>
  <c r="S37" i="6"/>
  <c r="S45" i="6"/>
  <c r="T45" i="6" s="1"/>
  <c r="S2" i="6"/>
  <c r="S5" i="6"/>
  <c r="T5" i="6" s="1"/>
  <c r="S14" i="6"/>
  <c r="T14" i="6" s="1"/>
  <c r="S22" i="6"/>
  <c r="T22" i="6" s="1"/>
  <c r="S30" i="6"/>
  <c r="T30" i="6" s="1"/>
  <c r="S38" i="6"/>
  <c r="T38" i="6" s="1"/>
  <c r="S46" i="6"/>
  <c r="T46" i="6" s="1"/>
  <c r="S25" i="6"/>
  <c r="S6" i="6"/>
  <c r="T6" i="6" s="1"/>
  <c r="S15" i="6"/>
  <c r="T15" i="6" s="1"/>
  <c r="S23" i="6"/>
  <c r="T23" i="6" s="1"/>
  <c r="S31" i="6"/>
  <c r="T31" i="6" s="1"/>
  <c r="S39" i="6"/>
  <c r="T39" i="6" s="1"/>
  <c r="S47" i="6"/>
  <c r="T47" i="6" s="1"/>
  <c r="S7" i="6"/>
  <c r="S16" i="6"/>
  <c r="T16" i="6" s="1"/>
  <c r="S24" i="6"/>
  <c r="S32" i="6"/>
  <c r="T32" i="6" s="1"/>
  <c r="S40" i="6"/>
  <c r="S48" i="6"/>
  <c r="S33" i="6"/>
  <c r="T33" i="6" s="1"/>
  <c r="S10" i="6"/>
  <c r="T10" i="6" s="1"/>
  <c r="S18" i="6"/>
  <c r="S26" i="6"/>
  <c r="S34" i="6"/>
  <c r="T34" i="6" s="1"/>
  <c r="S42" i="6"/>
  <c r="T42" i="6" s="1"/>
  <c r="S50" i="6"/>
  <c r="S49" i="6"/>
  <c r="T49" i="6" s="1"/>
  <c r="S11" i="6"/>
  <c r="T11" i="6" s="1"/>
  <c r="S19" i="6"/>
  <c r="T19" i="6" s="1"/>
  <c r="S27" i="6"/>
  <c r="T27" i="6" s="1"/>
  <c r="S35" i="6"/>
  <c r="T35" i="6" s="1"/>
  <c r="S43" i="6"/>
  <c r="T43" i="6" s="1"/>
  <c r="S51" i="6"/>
  <c r="T51" i="6" s="1"/>
  <c r="S17" i="6"/>
  <c r="T52" i="6"/>
  <c r="T44" i="6"/>
  <c r="T36" i="6"/>
  <c r="T20" i="6"/>
  <c r="T12" i="6"/>
  <c r="T2" i="6"/>
  <c r="T50" i="6"/>
  <c r="T26" i="6"/>
  <c r="T18" i="6"/>
  <c r="T37" i="6"/>
  <c r="T21" i="6"/>
  <c r="T4" i="6"/>
  <c r="T25" i="6"/>
  <c r="N3" i="3" s="1"/>
  <c r="T17" i="6"/>
  <c r="T48" i="6"/>
  <c r="T40" i="6"/>
  <c r="T24" i="6"/>
  <c r="T7" i="6"/>
  <c r="AF5" i="8"/>
  <c r="AE3" i="8"/>
  <c r="AE12" i="8"/>
  <c r="AE20" i="8"/>
  <c r="AF20" i="8" s="1"/>
  <c r="AE28" i="8"/>
  <c r="AF28" i="8" s="1"/>
  <c r="AE36" i="8"/>
  <c r="AF36" i="8" s="1"/>
  <c r="AE44" i="8"/>
  <c r="AE52" i="8"/>
  <c r="AE4" i="8"/>
  <c r="AF4" i="8" s="1"/>
  <c r="AE13" i="8"/>
  <c r="AF13" i="8" s="1"/>
  <c r="AE21" i="8"/>
  <c r="AF21" i="8" s="1"/>
  <c r="AE29" i="8"/>
  <c r="AF29" i="8" s="1"/>
  <c r="AE37" i="8"/>
  <c r="AF37" i="8" s="1"/>
  <c r="AE45" i="8"/>
  <c r="AF45" i="8" s="1"/>
  <c r="AE2" i="8"/>
  <c r="AF2" i="8" s="1"/>
  <c r="AE5" i="8"/>
  <c r="AE14" i="8"/>
  <c r="AF14" i="8" s="1"/>
  <c r="L4" i="3" s="1"/>
  <c r="AE22" i="8"/>
  <c r="AF22" i="8" s="1"/>
  <c r="AE30" i="8"/>
  <c r="AF30" i="8" s="1"/>
  <c r="AE38" i="8"/>
  <c r="AF38" i="8" s="1"/>
  <c r="AE46" i="8"/>
  <c r="AF46" i="8" s="1"/>
  <c r="AE6" i="8"/>
  <c r="AF6" i="8" s="1"/>
  <c r="AE15" i="8"/>
  <c r="AF15" i="8" s="1"/>
  <c r="AE23" i="8"/>
  <c r="AF23" i="8" s="1"/>
  <c r="AE31" i="8"/>
  <c r="AF31" i="8" s="1"/>
  <c r="AE39" i="8"/>
  <c r="AF39" i="8" s="1"/>
  <c r="AE47" i="8"/>
  <c r="AF47" i="8" s="1"/>
  <c r="AE7" i="8"/>
  <c r="AF7" i="8" s="1"/>
  <c r="AE16" i="8"/>
  <c r="AF16" i="8" s="1"/>
  <c r="AE24" i="8"/>
  <c r="AF24" i="8" s="1"/>
  <c r="AE32" i="8"/>
  <c r="AF32" i="8" s="1"/>
  <c r="AE40" i="8"/>
  <c r="AF40" i="8" s="1"/>
  <c r="AE48" i="8"/>
  <c r="AF48" i="8" s="1"/>
  <c r="AE8" i="8"/>
  <c r="AF8" i="8" s="1"/>
  <c r="AE17" i="8"/>
  <c r="AE25" i="8"/>
  <c r="AF25" i="8" s="1"/>
  <c r="AE33" i="8"/>
  <c r="AF33" i="8" s="1"/>
  <c r="AE41" i="8"/>
  <c r="AF41" i="8" s="1"/>
  <c r="AE49" i="8"/>
  <c r="AE10" i="8"/>
  <c r="AE18" i="8"/>
  <c r="AF18" i="8" s="1"/>
  <c r="AE26" i="8"/>
  <c r="AF26" i="8" s="1"/>
  <c r="AE34" i="8"/>
  <c r="AE42" i="8"/>
  <c r="AF42" i="8" s="1"/>
  <c r="AE50" i="8"/>
  <c r="AF50" i="8" s="1"/>
  <c r="AE11" i="8"/>
  <c r="AF11" i="8" s="1"/>
  <c r="AE19" i="8"/>
  <c r="AF19" i="8" s="1"/>
  <c r="AE27" i="8"/>
  <c r="AF27" i="8" s="1"/>
  <c r="AE35" i="8"/>
  <c r="AF35" i="8" s="1"/>
  <c r="AE43" i="8"/>
  <c r="AF43" i="8" s="1"/>
  <c r="AE51" i="8"/>
  <c r="AF51" i="8" s="1"/>
  <c r="AF3" i="8"/>
  <c r="AF52" i="8"/>
  <c r="AF44" i="8"/>
  <c r="AF12" i="8"/>
  <c r="AF34" i="8"/>
  <c r="AF10" i="8"/>
  <c r="AF49" i="8"/>
  <c r="AF17" i="8"/>
  <c r="AX4" i="9"/>
  <c r="AY4" i="9" s="1"/>
  <c r="AX13" i="9"/>
  <c r="AX21" i="9"/>
  <c r="AX29" i="9"/>
  <c r="AY29" i="9" s="1"/>
  <c r="AX37" i="9"/>
  <c r="AX45" i="9"/>
  <c r="AY45" i="9" s="1"/>
  <c r="AX2" i="9"/>
  <c r="AX5" i="9"/>
  <c r="AX14" i="9"/>
  <c r="AY14" i="9" s="1"/>
  <c r="AX22" i="9"/>
  <c r="AY22" i="9" s="1"/>
  <c r="AX30" i="9"/>
  <c r="AY30" i="9" s="1"/>
  <c r="AX38" i="9"/>
  <c r="AY38" i="9" s="1"/>
  <c r="AX46" i="9"/>
  <c r="AY46" i="9" s="1"/>
  <c r="AX6" i="9"/>
  <c r="AY6" i="9" s="1"/>
  <c r="AX15" i="9"/>
  <c r="AX23" i="9"/>
  <c r="AY23" i="9" s="1"/>
  <c r="AX31" i="9"/>
  <c r="AX39" i="9"/>
  <c r="AX47" i="9"/>
  <c r="AX7" i="9"/>
  <c r="AY7" i="9" s="1"/>
  <c r="AX16" i="9"/>
  <c r="AY16" i="9" s="1"/>
  <c r="AX24" i="9"/>
  <c r="AY24" i="9" s="1"/>
  <c r="AX32" i="9"/>
  <c r="AY32" i="9" s="1"/>
  <c r="AX40" i="9"/>
  <c r="AY40" i="9" s="1"/>
  <c r="AX48" i="9"/>
  <c r="AY48" i="9" s="1"/>
  <c r="AX8" i="9"/>
  <c r="AY8" i="9" s="1"/>
  <c r="AX17" i="9"/>
  <c r="AY17" i="9" s="1"/>
  <c r="AX25" i="9"/>
  <c r="AY25" i="9" s="1"/>
  <c r="AX33" i="9"/>
  <c r="AY33" i="9" s="1"/>
  <c r="AX41" i="9"/>
  <c r="AY41" i="9" s="1"/>
  <c r="AX49" i="9"/>
  <c r="AX10" i="9"/>
  <c r="AX18" i="9"/>
  <c r="AY18" i="9" s="1"/>
  <c r="AX26" i="9"/>
  <c r="AX34" i="9"/>
  <c r="AX42" i="9"/>
  <c r="AY42" i="9" s="1"/>
  <c r="AX50" i="9"/>
  <c r="AX11" i="9"/>
  <c r="AY11" i="9" s="1"/>
  <c r="AX19" i="9"/>
  <c r="AX27" i="9"/>
  <c r="AX35" i="9"/>
  <c r="AY35" i="9" s="1"/>
  <c r="AX43" i="9"/>
  <c r="AX51" i="9"/>
  <c r="AY5" i="9"/>
  <c r="AX3" i="9"/>
  <c r="AY3" i="9" s="1"/>
  <c r="AX12" i="9"/>
  <c r="AY12" i="9" s="1"/>
  <c r="AX20" i="9"/>
  <c r="AY20" i="9" s="1"/>
  <c r="AX28" i="9"/>
  <c r="AY28" i="9" s="1"/>
  <c r="AX36" i="9"/>
  <c r="AY36" i="9" s="1"/>
  <c r="AX44" i="9"/>
  <c r="AY44" i="9" s="1"/>
  <c r="AX52" i="9"/>
  <c r="AY52" i="9" s="1"/>
  <c r="AY47" i="9"/>
  <c r="N5" i="3" s="1"/>
  <c r="AY39" i="9"/>
  <c r="AY31" i="9"/>
  <c r="AY15" i="9"/>
  <c r="AY49" i="9"/>
  <c r="AY21" i="9"/>
  <c r="AY2" i="9"/>
  <c r="L5" i="3" s="1"/>
  <c r="AY37" i="9"/>
  <c r="AY13" i="9"/>
  <c r="AY51" i="9"/>
  <c r="AY43" i="9"/>
  <c r="AY27" i="9"/>
  <c r="AY19" i="9"/>
  <c r="AY50" i="9"/>
  <c r="AY34" i="9"/>
  <c r="AY26" i="9"/>
  <c r="AY10" i="9"/>
  <c r="AT6" i="10"/>
  <c r="AU6" i="10" s="1"/>
  <c r="AT15" i="10"/>
  <c r="AT23" i="10"/>
  <c r="AU23" i="10" s="1"/>
  <c r="AT31" i="10"/>
  <c r="AT39" i="10"/>
  <c r="AT47" i="10"/>
  <c r="AT7" i="10"/>
  <c r="AU7" i="10" s="1"/>
  <c r="AT16" i="10"/>
  <c r="AU16" i="10" s="1"/>
  <c r="L6" i="3" s="1"/>
  <c r="AT24" i="10"/>
  <c r="AU24" i="10" s="1"/>
  <c r="AT32" i="10"/>
  <c r="AU32" i="10" s="1"/>
  <c r="AT40" i="10"/>
  <c r="AU40" i="10" s="1"/>
  <c r="AT48" i="10"/>
  <c r="AU48" i="10" s="1"/>
  <c r="AT8" i="10"/>
  <c r="AU8" i="10" s="1"/>
  <c r="AT17" i="10"/>
  <c r="AU17" i="10" s="1"/>
  <c r="AT25" i="10"/>
  <c r="AU25" i="10" s="1"/>
  <c r="AT33" i="10"/>
  <c r="AU33" i="10" s="1"/>
  <c r="AT41" i="10"/>
  <c r="AU41" i="10" s="1"/>
  <c r="AT49" i="10"/>
  <c r="AU49" i="10" s="1"/>
  <c r="AT10" i="10"/>
  <c r="AU10" i="10" s="1"/>
  <c r="AT18" i="10"/>
  <c r="AU18" i="10" s="1"/>
  <c r="AT26" i="10"/>
  <c r="AT34" i="10"/>
  <c r="AU34" i="10" s="1"/>
  <c r="AT42" i="10"/>
  <c r="AT50" i="10"/>
  <c r="AU50" i="10" s="1"/>
  <c r="AT20" i="10"/>
  <c r="AU20" i="10" s="1"/>
  <c r="AT52" i="10"/>
  <c r="AU52" i="10" s="1"/>
  <c r="AT11" i="10"/>
  <c r="AU11" i="10" s="1"/>
  <c r="AT19" i="10"/>
  <c r="AU19" i="10" s="1"/>
  <c r="AT27" i="10"/>
  <c r="AU27" i="10" s="1"/>
  <c r="AT35" i="10"/>
  <c r="AU35" i="10" s="1"/>
  <c r="AT43" i="10"/>
  <c r="AU43" i="10" s="1"/>
  <c r="AT51" i="10"/>
  <c r="AU51" i="10" s="1"/>
  <c r="AT3" i="10"/>
  <c r="AU3" i="10" s="1"/>
  <c r="AT12" i="10"/>
  <c r="AU12" i="10" s="1"/>
  <c r="N6" i="3" s="1"/>
  <c r="AT28" i="10"/>
  <c r="AU28" i="10" s="1"/>
  <c r="AT36" i="10"/>
  <c r="AU36" i="10" s="1"/>
  <c r="AT44" i="10"/>
  <c r="AU44" i="10" s="1"/>
  <c r="AT4" i="10"/>
  <c r="AT13" i="10"/>
  <c r="AU13" i="10" s="1"/>
  <c r="AT21" i="10"/>
  <c r="AT29" i="10"/>
  <c r="AU29" i="10" s="1"/>
  <c r="AT37" i="10"/>
  <c r="AU37" i="10" s="1"/>
  <c r="AT45" i="10"/>
  <c r="AU45" i="10" s="1"/>
  <c r="AT2" i="10"/>
  <c r="AT5" i="10"/>
  <c r="AU5" i="10" s="1"/>
  <c r="AT14" i="10"/>
  <c r="AU14" i="10" s="1"/>
  <c r="AT22" i="10"/>
  <c r="AU22" i="10" s="1"/>
  <c r="AT30" i="10"/>
  <c r="AU30" i="10" s="1"/>
  <c r="AT38" i="10"/>
  <c r="AU38" i="10" s="1"/>
  <c r="AT46" i="10"/>
  <c r="AU46" i="10" s="1"/>
  <c r="AU47" i="10"/>
  <c r="AU39" i="10"/>
  <c r="AU31" i="10"/>
  <c r="AU15" i="10"/>
  <c r="AU26" i="10"/>
  <c r="AU4" i="10"/>
  <c r="AU42" i="10"/>
  <c r="AU2" i="10"/>
  <c r="AU21" i="10"/>
  <c r="J3" i="3"/>
  <c r="J46" i="3"/>
  <c r="J28" i="3"/>
  <c r="J8" i="3"/>
  <c r="J42" i="3"/>
  <c r="J20" i="3"/>
  <c r="J52" i="3"/>
  <c r="J4" i="3"/>
  <c r="J15" i="3"/>
  <c r="J2" i="3"/>
  <c r="J11" i="3"/>
  <c r="J22" i="3"/>
  <c r="J19" i="3"/>
  <c r="J37" i="3"/>
  <c r="J38" i="3"/>
  <c r="J25" i="3"/>
  <c r="J33" i="3"/>
  <c r="J29" i="3"/>
  <c r="J14" i="3"/>
  <c r="J51" i="3"/>
  <c r="J27" i="3"/>
  <c r="J32" i="3"/>
  <c r="J45" i="3"/>
  <c r="J18" i="3"/>
  <c r="J10" i="3"/>
  <c r="J16" i="3"/>
  <c r="J24" i="3"/>
  <c r="J39" i="3"/>
  <c r="J41" i="3"/>
  <c r="J26" i="3"/>
  <c r="J35" i="3"/>
  <c r="J9" i="3"/>
  <c r="J43" i="3"/>
  <c r="J21" i="3"/>
  <c r="J40" i="3"/>
  <c r="J30" i="3"/>
  <c r="J13" i="3"/>
  <c r="C52" i="3" l="1"/>
  <c r="G52" i="3" s="1"/>
  <c r="C51" i="3"/>
  <c r="G51" i="3" s="1"/>
  <c r="C50" i="3"/>
  <c r="G50" i="3" s="1"/>
  <c r="C49" i="3"/>
  <c r="G49" i="3" s="1"/>
  <c r="C48" i="3"/>
  <c r="G48" i="3" s="1"/>
  <c r="C47" i="3"/>
  <c r="G47" i="3" s="1"/>
  <c r="C46" i="3"/>
  <c r="G46" i="3" s="1"/>
  <c r="C45" i="3"/>
  <c r="G45" i="3" s="1"/>
  <c r="C44" i="3"/>
  <c r="G44" i="3" s="1"/>
  <c r="C43" i="3"/>
  <c r="G43" i="3" s="1"/>
  <c r="C42" i="3"/>
  <c r="G42" i="3" s="1"/>
  <c r="C41" i="3"/>
  <c r="G41" i="3" s="1"/>
  <c r="C40" i="3"/>
  <c r="G40" i="3" s="1"/>
  <c r="C39" i="3"/>
  <c r="G39" i="3" s="1"/>
  <c r="C38" i="3"/>
  <c r="G38" i="3" s="1"/>
  <c r="C37" i="3"/>
  <c r="G37" i="3" s="1"/>
  <c r="C34" i="3"/>
  <c r="G34" i="3" s="1"/>
  <c r="C33" i="3"/>
  <c r="G33" i="3" s="1"/>
  <c r="C32" i="3"/>
  <c r="G32" i="3" s="1"/>
  <c r="C31" i="3"/>
  <c r="G31" i="3" s="1"/>
  <c r="C36" i="3"/>
  <c r="G36" i="3" s="1"/>
  <c r="C35" i="3"/>
  <c r="G35" i="3" s="1"/>
  <c r="C30" i="3"/>
  <c r="G30" i="3" s="1"/>
  <c r="C29" i="3"/>
  <c r="G29" i="3" s="1"/>
  <c r="C28" i="3"/>
  <c r="G28" i="3" s="1"/>
  <c r="C27" i="3"/>
  <c r="G27" i="3" s="1"/>
  <c r="C26" i="3"/>
  <c r="G26" i="3" s="1"/>
  <c r="C25" i="3"/>
  <c r="G25" i="3" s="1"/>
  <c r="C24" i="3"/>
  <c r="G24" i="3" s="1"/>
  <c r="C23" i="3"/>
  <c r="G23" i="3" s="1"/>
  <c r="C22" i="3"/>
  <c r="G22" i="3" s="1"/>
  <c r="C21" i="3"/>
  <c r="G21" i="3" s="1"/>
  <c r="C20" i="3"/>
  <c r="G20" i="3" s="1"/>
  <c r="C19" i="3"/>
  <c r="G19" i="3" s="1"/>
  <c r="C18" i="3"/>
  <c r="G18" i="3" s="1"/>
  <c r="C16" i="3"/>
  <c r="G16" i="3" s="1"/>
  <c r="C15" i="3"/>
  <c r="G15" i="3" s="1"/>
  <c r="C17" i="3"/>
  <c r="G17" i="3" s="1"/>
  <c r="C14" i="3"/>
  <c r="G14" i="3" s="1"/>
  <c r="C13" i="3"/>
  <c r="G13" i="3" s="1"/>
  <c r="C12" i="3"/>
  <c r="G12" i="3" s="1"/>
  <c r="C11" i="3"/>
  <c r="G11" i="3" s="1"/>
  <c r="C10" i="3"/>
  <c r="G10" i="3" s="1"/>
  <c r="C9" i="3"/>
  <c r="G9" i="3" s="1"/>
  <c r="C8" i="3"/>
  <c r="G8" i="3" s="1"/>
  <c r="C7" i="3"/>
  <c r="G7" i="3" s="1"/>
  <c r="C6" i="3"/>
  <c r="G6" i="3" s="1"/>
  <c r="C5" i="3"/>
  <c r="G5" i="3" s="1"/>
  <c r="C4" i="3"/>
  <c r="G4" i="3" s="1"/>
  <c r="C3" i="3"/>
  <c r="G3" i="3" s="1"/>
  <c r="C2" i="3"/>
  <c r="G2" i="3" s="1"/>
  <c r="B2" i="3"/>
  <c r="F2" i="3" s="1"/>
  <c r="H2" i="3" s="1"/>
  <c r="B3" i="3"/>
  <c r="F3" i="3" s="1"/>
  <c r="H3" i="3" s="1"/>
  <c r="B4" i="3"/>
  <c r="F4" i="3" s="1"/>
  <c r="B5" i="3"/>
  <c r="F5" i="3" s="1"/>
  <c r="B6" i="3"/>
  <c r="F6" i="3" s="1"/>
  <c r="H6" i="3" s="1"/>
  <c r="B7" i="3"/>
  <c r="F7" i="3" s="1"/>
  <c r="B8" i="3"/>
  <c r="F8" i="3" s="1"/>
  <c r="H8" i="3" s="1"/>
  <c r="B9" i="3"/>
  <c r="F9" i="3" s="1"/>
  <c r="B10" i="3"/>
  <c r="F10" i="3" s="1"/>
  <c r="H10" i="3" s="1"/>
  <c r="B11" i="3"/>
  <c r="F11" i="3" s="1"/>
  <c r="H11" i="3" s="1"/>
  <c r="B12" i="3"/>
  <c r="F12" i="3" s="1"/>
  <c r="B13" i="3"/>
  <c r="F13" i="3" s="1"/>
  <c r="B14" i="3"/>
  <c r="F14" i="3" s="1"/>
  <c r="H14" i="3" s="1"/>
  <c r="B17" i="3"/>
  <c r="F17" i="3" s="1"/>
  <c r="B15" i="3"/>
  <c r="F15" i="3" s="1"/>
  <c r="H15" i="3" s="1"/>
  <c r="B16" i="3"/>
  <c r="F16" i="3" s="1"/>
  <c r="B18" i="3"/>
  <c r="F18" i="3" s="1"/>
  <c r="H18" i="3" s="1"/>
  <c r="B19" i="3"/>
  <c r="F19" i="3" s="1"/>
  <c r="H19" i="3" s="1"/>
  <c r="B20" i="3"/>
  <c r="F20" i="3" s="1"/>
  <c r="B21" i="3"/>
  <c r="F21" i="3" s="1"/>
  <c r="B22" i="3"/>
  <c r="F22" i="3" s="1"/>
  <c r="H22" i="3" s="1"/>
  <c r="B23" i="3"/>
  <c r="F23" i="3" s="1"/>
  <c r="B24" i="3"/>
  <c r="F24" i="3" s="1"/>
  <c r="H24" i="3" s="1"/>
  <c r="B25" i="3"/>
  <c r="F25" i="3" s="1"/>
  <c r="B26" i="3"/>
  <c r="F26" i="3" s="1"/>
  <c r="H26" i="3" s="1"/>
  <c r="B27" i="3"/>
  <c r="F27" i="3" s="1"/>
  <c r="H27" i="3" s="1"/>
  <c r="B28" i="3"/>
  <c r="F28" i="3" s="1"/>
  <c r="B29" i="3"/>
  <c r="F29" i="3" s="1"/>
  <c r="B30" i="3"/>
  <c r="F30" i="3" s="1"/>
  <c r="H30" i="3" s="1"/>
  <c r="B35" i="3"/>
  <c r="F35" i="3" s="1"/>
  <c r="B36" i="3"/>
  <c r="F36" i="3" s="1"/>
  <c r="H36" i="3" s="1"/>
  <c r="B31" i="3"/>
  <c r="F31" i="3" s="1"/>
  <c r="B32" i="3"/>
  <c r="F32" i="3" s="1"/>
  <c r="H32" i="3" s="1"/>
  <c r="B33" i="3"/>
  <c r="F33" i="3" s="1"/>
  <c r="H33" i="3" s="1"/>
  <c r="B34" i="3"/>
  <c r="F34" i="3" s="1"/>
  <c r="B37" i="3"/>
  <c r="F37" i="3" s="1"/>
  <c r="B38" i="3"/>
  <c r="F38" i="3" s="1"/>
  <c r="H38" i="3" s="1"/>
  <c r="B39" i="3"/>
  <c r="F39" i="3" s="1"/>
  <c r="B40" i="3"/>
  <c r="F40" i="3" s="1"/>
  <c r="H40" i="3" s="1"/>
  <c r="B41" i="3"/>
  <c r="F41" i="3" s="1"/>
  <c r="B42" i="3"/>
  <c r="F42" i="3" s="1"/>
  <c r="H42" i="3" s="1"/>
  <c r="B43" i="3"/>
  <c r="F43" i="3" s="1"/>
  <c r="H43" i="3" s="1"/>
  <c r="B44" i="3"/>
  <c r="F44" i="3" s="1"/>
  <c r="H44" i="3" s="1"/>
  <c r="B45" i="3"/>
  <c r="F45" i="3" s="1"/>
  <c r="B46" i="3"/>
  <c r="F46" i="3" s="1"/>
  <c r="H46" i="3" s="1"/>
  <c r="B47" i="3"/>
  <c r="F47" i="3" s="1"/>
  <c r="B48" i="3"/>
  <c r="F48" i="3" s="1"/>
  <c r="H48" i="3" s="1"/>
  <c r="B49" i="3"/>
  <c r="F49" i="3" s="1"/>
  <c r="H49" i="3" s="1"/>
  <c r="B50" i="3"/>
  <c r="F50" i="3" s="1"/>
  <c r="H50" i="3" s="1"/>
  <c r="B51" i="3"/>
  <c r="F51" i="3" s="1"/>
  <c r="H51" i="3" s="1"/>
  <c r="B52" i="3"/>
  <c r="F52" i="3" s="1"/>
  <c r="H52" i="3" s="1"/>
  <c r="C15" i="2"/>
  <c r="C17" i="2"/>
  <c r="C8" i="2"/>
  <c r="C14" i="2"/>
  <c r="C9" i="2"/>
  <c r="C16" i="2"/>
  <c r="C13" i="2"/>
  <c r="C18" i="2"/>
  <c r="C11" i="2"/>
  <c r="C10" i="2"/>
  <c r="C12" i="2"/>
  <c r="C7" i="2"/>
  <c r="C6" i="2"/>
  <c r="C3" i="2"/>
  <c r="C5" i="2"/>
  <c r="C4" i="2"/>
  <c r="C2" i="2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86" i="1"/>
  <c r="C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85" i="1"/>
  <c r="B5" i="2"/>
  <c r="B7" i="2"/>
  <c r="B4" i="2"/>
  <c r="B6" i="2"/>
  <c r="B3" i="2"/>
  <c r="B2" i="2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81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AS57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AY55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T55" i="1"/>
  <c r="AU55" i="1"/>
  <c r="AV55" i="1"/>
  <c r="AW55" i="1"/>
  <c r="AX55" i="1"/>
  <c r="AZ55" i="1"/>
  <c r="BA55" i="1"/>
  <c r="BB55" i="1"/>
  <c r="BC55" i="1"/>
  <c r="BD55" i="1"/>
  <c r="BE55" i="1"/>
  <c r="BF55" i="1"/>
  <c r="BG55" i="1"/>
  <c r="BH55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63" i="1"/>
  <c r="B64" i="1"/>
  <c r="B65" i="1"/>
  <c r="B66" i="1"/>
  <c r="B57" i="1"/>
  <c r="B55" i="1"/>
  <c r="B54" i="1"/>
  <c r="H45" i="3" l="1"/>
  <c r="H37" i="3"/>
  <c r="H29" i="3"/>
  <c r="H21" i="3"/>
  <c r="H13" i="3"/>
  <c r="H5" i="3"/>
  <c r="H34" i="3"/>
  <c r="H28" i="3"/>
  <c r="H20" i="3"/>
  <c r="H12" i="3"/>
  <c r="H4" i="3"/>
  <c r="H41" i="3"/>
  <c r="H31" i="3"/>
  <c r="H25" i="3"/>
  <c r="H16" i="3"/>
  <c r="H9" i="3"/>
  <c r="H47" i="3"/>
  <c r="H39" i="3"/>
  <c r="H35" i="3"/>
  <c r="H23" i="3"/>
  <c r="H17" i="3"/>
  <c r="H7" i="3"/>
  <c r="BB80" i="1"/>
  <c r="BB82" i="1" s="1"/>
  <c r="AT80" i="1"/>
  <c r="AT82" i="1" s="1"/>
  <c r="AK80" i="1"/>
  <c r="AK82" i="1" s="1"/>
  <c r="AC80" i="1"/>
  <c r="AC82" i="1" s="1"/>
  <c r="U80" i="1"/>
  <c r="U82" i="1" s="1"/>
  <c r="M80" i="1"/>
  <c r="M82" i="1" s="1"/>
  <c r="E80" i="1"/>
  <c r="E82" i="1" s="1"/>
  <c r="BA80" i="1"/>
  <c r="BA82" i="1" s="1"/>
  <c r="AR80" i="1"/>
  <c r="AR82" i="1" s="1"/>
  <c r="AJ80" i="1"/>
  <c r="AJ82" i="1" s="1"/>
  <c r="AB80" i="1"/>
  <c r="AB82" i="1" s="1"/>
  <c r="T80" i="1"/>
  <c r="T82" i="1" s="1"/>
  <c r="L80" i="1"/>
  <c r="L82" i="1" s="1"/>
  <c r="D80" i="1"/>
  <c r="D82" i="1" s="1"/>
  <c r="AU80" i="1"/>
  <c r="AU82" i="1" s="1"/>
  <c r="AM80" i="1"/>
  <c r="AM82" i="1" s="1"/>
  <c r="AE80" i="1"/>
  <c r="AE82" i="1" s="1"/>
  <c r="W80" i="1"/>
  <c r="W82" i="1" s="1"/>
  <c r="O80" i="1"/>
  <c r="O82" i="1" s="1"/>
  <c r="G80" i="1"/>
  <c r="G82" i="1" s="1"/>
  <c r="AI80" i="1"/>
  <c r="AI82" i="1" s="1"/>
  <c r="AA80" i="1"/>
  <c r="AA82" i="1" s="1"/>
  <c r="S80" i="1"/>
  <c r="S82" i="1" s="1"/>
  <c r="K80" i="1"/>
  <c r="K82" i="1" s="1"/>
  <c r="C80" i="1"/>
  <c r="C82" i="1" s="1"/>
  <c r="BC80" i="1"/>
  <c r="BC82" i="1" s="1"/>
  <c r="BF80" i="1"/>
  <c r="BF82" i="1" s="1"/>
  <c r="AX80" i="1"/>
  <c r="AX82" i="1" s="1"/>
  <c r="AO80" i="1"/>
  <c r="AO82" i="1" s="1"/>
  <c r="AG80" i="1"/>
  <c r="AG82" i="1" s="1"/>
  <c r="Y80" i="1"/>
  <c r="Y82" i="1" s="1"/>
  <c r="Q80" i="1"/>
  <c r="Q82" i="1" s="1"/>
  <c r="I80" i="1"/>
  <c r="I82" i="1" s="1"/>
  <c r="B80" i="1"/>
  <c r="B82" i="1" s="1"/>
  <c r="BE80" i="1"/>
  <c r="BE82" i="1" s="1"/>
  <c r="AW80" i="1"/>
  <c r="AW82" i="1" s="1"/>
  <c r="AN80" i="1"/>
  <c r="AN82" i="1" s="1"/>
  <c r="AF80" i="1"/>
  <c r="AF82" i="1" s="1"/>
  <c r="X80" i="1"/>
  <c r="X82" i="1" s="1"/>
  <c r="P80" i="1"/>
  <c r="P82" i="1" s="1"/>
  <c r="H80" i="1"/>
  <c r="H82" i="1" s="1"/>
  <c r="AV80" i="1"/>
  <c r="AV82" i="1" s="1"/>
  <c r="AL80" i="1"/>
  <c r="AL82" i="1" s="1"/>
  <c r="AD80" i="1"/>
  <c r="AD82" i="1" s="1"/>
  <c r="V80" i="1"/>
  <c r="V82" i="1" s="1"/>
  <c r="N80" i="1"/>
  <c r="N82" i="1" s="1"/>
  <c r="F80" i="1"/>
  <c r="F82" i="1" s="1"/>
  <c r="BH80" i="1"/>
  <c r="BH82" i="1" s="1"/>
  <c r="AZ80" i="1"/>
  <c r="AZ82" i="1" s="1"/>
  <c r="AQ80" i="1"/>
  <c r="AQ82" i="1" s="1"/>
  <c r="BG80" i="1"/>
  <c r="BG82" i="1" s="1"/>
  <c r="AY80" i="1"/>
  <c r="AY82" i="1" s="1"/>
  <c r="AP80" i="1"/>
  <c r="AP82" i="1" s="1"/>
  <c r="AH80" i="1"/>
  <c r="AH82" i="1" s="1"/>
  <c r="Z80" i="1"/>
  <c r="Z82" i="1" s="1"/>
  <c r="R80" i="1"/>
  <c r="R82" i="1" s="1"/>
  <c r="J80" i="1"/>
  <c r="J82" i="1" s="1"/>
  <c r="BD80" i="1"/>
  <c r="BD82" i="1" s="1"/>
  <c r="AS66" i="1"/>
  <c r="AS65" i="1"/>
  <c r="AS75" i="1"/>
  <c r="AS55" i="1"/>
  <c r="AS72" i="1"/>
  <c r="AS54" i="1"/>
  <c r="AS64" i="1"/>
  <c r="AS73" i="1"/>
  <c r="AS76" i="1"/>
  <c r="AS71" i="1"/>
  <c r="AS63" i="1"/>
  <c r="AS74" i="1"/>
  <c r="AS80" i="1" l="1"/>
  <c r="AS82" i="1" s="1"/>
</calcChain>
</file>

<file path=xl/sharedStrings.xml><?xml version="1.0" encoding="utf-8"?>
<sst xmlns="http://schemas.openxmlformats.org/spreadsheetml/2006/main" count="26610" uniqueCount="134">
  <si>
    <t>Alabama</t>
  </si>
  <si>
    <t>R</t>
  </si>
  <si>
    <t>D</t>
  </si>
  <si>
    <t>I</t>
  </si>
  <si>
    <t>DX</t>
  </si>
  <si>
    <t>SD</t>
  </si>
  <si>
    <t>DR1</t>
  </si>
  <si>
    <t>DR</t>
  </si>
  <si>
    <t>Alaska</t>
  </si>
  <si>
    <t>Arizona</t>
  </si>
  <si>
    <t>Arkansas</t>
  </si>
  <si>
    <t>California</t>
  </si>
  <si>
    <t>P</t>
  </si>
  <si>
    <t>Colorado</t>
  </si>
  <si>
    <t>Pop</t>
  </si>
  <si>
    <t>Connecticut</t>
  </si>
  <si>
    <t>W</t>
  </si>
  <si>
    <t>NR</t>
  </si>
  <si>
    <t>DR2</t>
  </si>
  <si>
    <t>F</t>
  </si>
  <si>
    <t>DC</t>
  </si>
  <si>
    <t>Delaware</t>
  </si>
  <si>
    <t>W1</t>
  </si>
  <si>
    <t>Florida</t>
  </si>
  <si>
    <t>Georgia</t>
  </si>
  <si>
    <t>LR</t>
  </si>
  <si>
    <t>W2</t>
  </si>
  <si>
    <t>DR3</t>
  </si>
  <si>
    <t>Hawaii</t>
  </si>
  <si>
    <t>Idaho</t>
  </si>
  <si>
    <t>Iowa</t>
  </si>
  <si>
    <t>Illinois</t>
  </si>
  <si>
    <t>Indiana</t>
  </si>
  <si>
    <t>Kansas</t>
  </si>
  <si>
    <t>Kentucky</t>
  </si>
  <si>
    <t>CU</t>
  </si>
  <si>
    <t>DR4</t>
  </si>
  <si>
    <t>Louisiana</t>
  </si>
  <si>
    <t>Maine</t>
  </si>
  <si>
    <t>Maryland</t>
  </si>
  <si>
    <t>KN</t>
  </si>
  <si>
    <t>Massachusetts</t>
  </si>
  <si>
    <t>W3</t>
  </si>
  <si>
    <t>Michigan</t>
  </si>
  <si>
    <t>Minnesota</t>
  </si>
  <si>
    <t>Mississippi</t>
  </si>
  <si>
    <t>Missouri</t>
  </si>
  <si>
    <t>Montana</t>
  </si>
  <si>
    <t>Nebraska</t>
  </si>
  <si>
    <t>Nevada</t>
  </si>
  <si>
    <t>North Carolina</t>
  </si>
  <si>
    <t>North Dakota</t>
  </si>
  <si>
    <t>New Hampshire</t>
  </si>
  <si>
    <t>New Jersey</t>
  </si>
  <si>
    <t>New Mexico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</si>
  <si>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</si>
  <si>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</si>
  <si>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</si>
  <si>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</si>
  <si>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</si>
  <si>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</si>
  <si>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</si>
  <si>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W4</t>
  </si>
  <si>
    <t>N</t>
  </si>
  <si>
    <t>South Dakota</t>
  </si>
  <si>
    <t>Tennessee</t>
  </si>
  <si>
    <t>Texas</t>
  </si>
  <si>
    <t>Utah</t>
  </si>
  <si>
    <t>Vermont</t>
  </si>
  <si>
    <t>AM</t>
  </si>
  <si>
    <t>Virginia</t>
  </si>
  <si>
    <t>Washington</t>
  </si>
  <si>
    <t>West Virginia</t>
  </si>
  <si>
    <t>Wisconsin</t>
  </si>
  <si>
    <t>S</t>
  </si>
  <si>
    <t>Wyoming</t>
  </si>
  <si>
    <t>Winning Party</t>
  </si>
  <si>
    <t>Elections Won</t>
  </si>
  <si>
    <t>Total States Carried</t>
  </si>
  <si>
    <t>Democratic</t>
  </si>
  <si>
    <t>Republican</t>
  </si>
  <si>
    <t>First Victory</t>
  </si>
  <si>
    <t>Last Victory</t>
  </si>
  <si>
    <t>Longest Streak</t>
  </si>
  <si>
    <t>7 (1800-1824)</t>
  </si>
  <si>
    <t>Democratic-Republican</t>
  </si>
  <si>
    <t>2 (1788-1792)</t>
  </si>
  <si>
    <t>Federalist</t>
  </si>
  <si>
    <t>1 (1796)</t>
  </si>
  <si>
    <t>Whig</t>
  </si>
  <si>
    <t>1 (1840, 1848)</t>
  </si>
  <si>
    <t>5 (1932-1948)</t>
  </si>
  <si>
    <t>6 (1860-1880)</t>
  </si>
  <si>
    <t>Dixiecrat</t>
  </si>
  <si>
    <t>Progressive</t>
  </si>
  <si>
    <t>Populist</t>
  </si>
  <si>
    <t>Socialist</t>
  </si>
  <si>
    <t>Constitutional Union</t>
  </si>
  <si>
    <t>Know Nothing</t>
  </si>
  <si>
    <t>Southern Democrat</t>
  </si>
  <si>
    <t>Liberal Republican</t>
  </si>
  <si>
    <t>National Republican</t>
  </si>
  <si>
    <t>Nullifier</t>
  </si>
  <si>
    <t>Anti-Masonic</t>
  </si>
  <si>
    <t>Democrat</t>
  </si>
  <si>
    <t>Total Elections</t>
  </si>
  <si>
    <t>Sided with winner</t>
  </si>
  <si>
    <t>% Sided with winner</t>
  </si>
  <si>
    <t>%R (since 1856)</t>
  </si>
  <si>
    <t>%D (since 1856)</t>
  </si>
  <si>
    <t>Total Elections (Since 1856)</t>
  </si>
  <si>
    <t>%Other (since 1856)</t>
  </si>
  <si>
    <t/>
  </si>
  <si>
    <t>Voted with</t>
  </si>
  <si>
    <t>% Voted With</t>
  </si>
  <si>
    <t>Closest State</t>
  </si>
  <si>
    <t>Furthest State %</t>
  </si>
  <si>
    <t>N/A</t>
  </si>
  <si>
    <t>Alabama,
Mississippi</t>
  </si>
  <si>
    <t>Maine,
Vermont</t>
  </si>
  <si>
    <t>Many</t>
  </si>
  <si>
    <t>Closest State % 
(excluding AK,HI,DC)</t>
  </si>
  <si>
    <t>Furthest State
(excluding AK,HI,DC)</t>
  </si>
  <si>
    <t>Georgia,
South Carolina</t>
  </si>
  <si>
    <t>Alabama,
Georgia</t>
  </si>
  <si>
    <t>Maryland,
Minnesota</t>
  </si>
  <si>
    <t>Georgia,
Maryland</t>
  </si>
  <si>
    <t>Georgia,
Minnesota</t>
  </si>
  <si>
    <t>Illinois,
New Hampshire</t>
  </si>
  <si>
    <t>Kansas,
Nebraska</t>
  </si>
  <si>
    <t>Idaho,
Wyoming</t>
  </si>
  <si>
    <t>Alabama,
Mississippi,
South Carolina</t>
  </si>
  <si>
    <t>Independent (No Party)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</si>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</sst>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0" fillId="0" borderId="0" xfId="0" applyFill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9" fontId="0" fillId="3" borderId="0" xfId="1" applyFont="1" applyFill="1"/>
    <xf numFmtId="164" fontId="0" fillId="3" borderId="0" xfId="1" applyNumberFormat="1" applyFont="1" applyFill="1"/>
    <xf numFmtId="164" fontId="0" fillId="0" borderId="0" xfId="0" applyNumberFormat="1"/>
  </cellXfs>
  <cellStyles count="2">
    <cellStyle name="Normal" xfId="0" builtinId="0"/>
    <cellStyle name="Percent" xfId="1" builtinId="5"/>
  </cellStyles>
  <dxfs count="10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BC36-5AA1-4632-A6C0-1002965A02AC}">
  <dimension ref="A1:BH52"/>
  <sheetViews>
    <sheetView tabSelected="1" workbookViewId="0">
      <selection activeCell="A2" sqref="A2"/>
    </sheetView>
  </sheetViews>
  <sheetFormatPr defaultRowHeight="14.5" x14ac:dyDescent="0.35"/>
  <sheetData>
    <row r="1" spans="1:60" ht="15" thickBot="1" x14ac:dyDescent="0.4">
      <c r="A1" s="1" t="s">
        <v>133</v>
      </c>
      <c r="B1" s="2">
        <v>2020</v>
      </c>
      <c r="C1" s="2">
        <v>2016</v>
      </c>
      <c r="D1" s="2">
        <v>2012</v>
      </c>
      <c r="E1" s="2">
        <v>2008</v>
      </c>
      <c r="F1" s="2">
        <v>2004</v>
      </c>
      <c r="G1" s="2">
        <v>2000</v>
      </c>
      <c r="H1" s="2">
        <v>1996</v>
      </c>
      <c r="I1" s="2">
        <v>1992</v>
      </c>
      <c r="J1" s="2">
        <v>1988</v>
      </c>
      <c r="K1" s="2">
        <v>1984</v>
      </c>
      <c r="L1" s="2">
        <v>1980</v>
      </c>
      <c r="M1" s="2">
        <v>1976</v>
      </c>
      <c r="N1" s="2">
        <v>1972</v>
      </c>
      <c r="O1" s="2">
        <v>1968</v>
      </c>
      <c r="P1" s="2">
        <v>1964</v>
      </c>
      <c r="Q1" s="2">
        <v>1960</v>
      </c>
      <c r="R1" s="2">
        <v>1956</v>
      </c>
      <c r="S1" s="2">
        <v>1952</v>
      </c>
      <c r="T1" s="2">
        <v>1948</v>
      </c>
      <c r="U1" s="2">
        <v>1944</v>
      </c>
      <c r="V1" s="2">
        <v>1940</v>
      </c>
      <c r="W1" s="2">
        <v>1936</v>
      </c>
      <c r="X1" s="2">
        <v>1932</v>
      </c>
      <c r="Y1" s="2">
        <v>1928</v>
      </c>
      <c r="Z1" s="2">
        <v>1924</v>
      </c>
      <c r="AA1" s="2">
        <v>1920</v>
      </c>
      <c r="AB1" s="2">
        <v>1916</v>
      </c>
      <c r="AC1" s="2">
        <v>1912</v>
      </c>
      <c r="AD1" s="2">
        <v>1908</v>
      </c>
      <c r="AE1" s="2">
        <v>1904</v>
      </c>
      <c r="AF1" s="2">
        <v>1900</v>
      </c>
      <c r="AG1" s="2">
        <v>1896</v>
      </c>
      <c r="AH1" s="2">
        <v>1892</v>
      </c>
      <c r="AI1" s="2">
        <v>1888</v>
      </c>
      <c r="AJ1" s="2">
        <v>1884</v>
      </c>
      <c r="AK1" s="2">
        <v>1880</v>
      </c>
      <c r="AL1" s="2">
        <v>1876</v>
      </c>
      <c r="AM1" s="2">
        <v>1872</v>
      </c>
      <c r="AN1" s="2">
        <v>1868</v>
      </c>
      <c r="AO1" s="2">
        <v>1864</v>
      </c>
      <c r="AP1" s="2">
        <v>1860</v>
      </c>
      <c r="AQ1" s="2">
        <v>1856</v>
      </c>
      <c r="AR1" s="2">
        <v>1852</v>
      </c>
      <c r="AS1" s="2">
        <v>1848</v>
      </c>
      <c r="AT1" s="2">
        <v>1844</v>
      </c>
      <c r="AU1" s="2">
        <v>1840</v>
      </c>
      <c r="AV1" s="2">
        <v>1836</v>
      </c>
      <c r="AW1" s="2">
        <v>1832</v>
      </c>
      <c r="AX1" s="2">
        <v>1828</v>
      </c>
      <c r="AY1" s="2">
        <v>1824</v>
      </c>
      <c r="AZ1" s="2">
        <v>1820</v>
      </c>
      <c r="BA1" s="2">
        <v>1816</v>
      </c>
      <c r="BB1" s="2">
        <v>1812</v>
      </c>
      <c r="BC1" s="2">
        <v>1808</v>
      </c>
      <c r="BD1" s="2">
        <v>1804</v>
      </c>
      <c r="BE1" s="2">
        <v>1800</v>
      </c>
      <c r="BF1" s="2">
        <v>1796</v>
      </c>
      <c r="BG1" s="2">
        <v>1792</v>
      </c>
      <c r="BH1" s="2">
        <v>1788</v>
      </c>
    </row>
    <row r="2" spans="1:60" ht="15" thickBot="1" x14ac:dyDescent="0.4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2</v>
      </c>
      <c r="N2" s="1" t="s">
        <v>1</v>
      </c>
      <c r="O2" s="1" t="s">
        <v>3</v>
      </c>
      <c r="P2" s="1" t="s">
        <v>1</v>
      </c>
      <c r="Q2" s="1" t="s">
        <v>3</v>
      </c>
      <c r="R2" s="1" t="s">
        <v>2</v>
      </c>
      <c r="S2" s="1" t="s">
        <v>2</v>
      </c>
      <c r="T2" s="1" t="s">
        <v>4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1</v>
      </c>
      <c r="AN2" s="1" t="s">
        <v>1</v>
      </c>
      <c r="AO2" s="1"/>
      <c r="AP2" s="1" t="s">
        <v>5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6</v>
      </c>
      <c r="AZ2" s="1" t="s">
        <v>7</v>
      </c>
      <c r="BA2" s="1"/>
      <c r="BB2" s="1"/>
      <c r="BC2" s="1"/>
      <c r="BD2" s="1"/>
      <c r="BE2" s="1"/>
      <c r="BF2" s="1"/>
      <c r="BG2" s="1"/>
      <c r="BH2" s="1"/>
    </row>
    <row r="3" spans="1:60" ht="15" thickBot="1" x14ac:dyDescent="0.4">
      <c r="A3" s="1" t="s">
        <v>8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2</v>
      </c>
      <c r="Q3" s="1" t="s">
        <v>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15" thickBot="1" x14ac:dyDescent="0.4">
      <c r="A4" s="1" t="s">
        <v>9</v>
      </c>
      <c r="B4" s="1" t="s">
        <v>2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2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1</v>
      </c>
      <c r="Z4" s="1" t="s">
        <v>1</v>
      </c>
      <c r="AA4" s="1" t="s">
        <v>1</v>
      </c>
      <c r="AB4" s="1" t="s">
        <v>2</v>
      </c>
      <c r="AC4" s="1" t="s">
        <v>2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15" thickBot="1" x14ac:dyDescent="0.4">
      <c r="A5" s="1" t="s">
        <v>10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2</v>
      </c>
      <c r="I5" s="1" t="s">
        <v>2</v>
      </c>
      <c r="J5" s="1" t="s">
        <v>1</v>
      </c>
      <c r="K5" s="1" t="s">
        <v>1</v>
      </c>
      <c r="L5" s="1" t="s">
        <v>1</v>
      </c>
      <c r="M5" s="1" t="s">
        <v>2</v>
      </c>
      <c r="N5" s="1" t="s">
        <v>1</v>
      </c>
      <c r="O5" s="1" t="s">
        <v>3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  <c r="AK5" s="1" t="s">
        <v>2</v>
      </c>
      <c r="AL5" s="1" t="s">
        <v>2</v>
      </c>
      <c r="AM5" s="1" t="s">
        <v>1</v>
      </c>
      <c r="AN5" s="1" t="s">
        <v>1</v>
      </c>
      <c r="AO5" s="1"/>
      <c r="AP5" s="1" t="s">
        <v>5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15" thickBot="1" x14ac:dyDescent="0.4">
      <c r="A6" s="1" t="s">
        <v>11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2</v>
      </c>
      <c r="Q6" s="1" t="s">
        <v>1</v>
      </c>
      <c r="R6" s="1" t="s">
        <v>1</v>
      </c>
      <c r="S6" s="1" t="s">
        <v>1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1</v>
      </c>
      <c r="Z6" s="1" t="s">
        <v>1</v>
      </c>
      <c r="AA6" s="1" t="s">
        <v>1</v>
      </c>
      <c r="AB6" s="1" t="s">
        <v>2</v>
      </c>
      <c r="AC6" s="1" t="s">
        <v>12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2</v>
      </c>
      <c r="AI6" s="1" t="s">
        <v>1</v>
      </c>
      <c r="AJ6" s="1" t="s">
        <v>1</v>
      </c>
      <c r="AK6" s="1" t="s">
        <v>2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2</v>
      </c>
      <c r="AR6" s="1" t="s">
        <v>2</v>
      </c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15" thickBot="1" x14ac:dyDescent="0.4">
      <c r="A7" s="1" t="s">
        <v>13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1</v>
      </c>
      <c r="G7" s="1" t="s">
        <v>1</v>
      </c>
      <c r="H7" s="1" t="s">
        <v>1</v>
      </c>
      <c r="I7" s="1" t="s">
        <v>2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2</v>
      </c>
      <c r="Q7" s="1" t="s">
        <v>1</v>
      </c>
      <c r="R7" s="1" t="s">
        <v>1</v>
      </c>
      <c r="S7" s="1" t="s">
        <v>1</v>
      </c>
      <c r="T7" s="1" t="s">
        <v>2</v>
      </c>
      <c r="U7" s="1" t="s">
        <v>1</v>
      </c>
      <c r="V7" s="1" t="s">
        <v>1</v>
      </c>
      <c r="W7" s="1" t="s">
        <v>2</v>
      </c>
      <c r="X7" s="1" t="s">
        <v>2</v>
      </c>
      <c r="Y7" s="1" t="s">
        <v>1</v>
      </c>
      <c r="Z7" s="1" t="s">
        <v>1</v>
      </c>
      <c r="AA7" s="1" t="s">
        <v>1</v>
      </c>
      <c r="AB7" s="1" t="s">
        <v>2</v>
      </c>
      <c r="AC7" s="1" t="s">
        <v>2</v>
      </c>
      <c r="AD7" s="1" t="s">
        <v>2</v>
      </c>
      <c r="AE7" s="1" t="s">
        <v>1</v>
      </c>
      <c r="AF7" s="1" t="s">
        <v>2</v>
      </c>
      <c r="AG7" s="1" t="s">
        <v>2</v>
      </c>
      <c r="AH7" s="1" t="s">
        <v>14</v>
      </c>
      <c r="AI7" s="1" t="s">
        <v>1</v>
      </c>
      <c r="AJ7" s="1" t="s">
        <v>1</v>
      </c>
      <c r="AK7" s="1" t="s">
        <v>1</v>
      </c>
      <c r="AL7" s="1" t="s">
        <v>1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26.5" thickBot="1" x14ac:dyDescent="0.4">
      <c r="A8" s="1" t="s">
        <v>15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2</v>
      </c>
      <c r="P8" s="1" t="s">
        <v>2</v>
      </c>
      <c r="Q8" s="1" t="s">
        <v>2</v>
      </c>
      <c r="R8" s="1" t="s">
        <v>1</v>
      </c>
      <c r="S8" s="1" t="s">
        <v>1</v>
      </c>
      <c r="T8" s="1" t="s">
        <v>1</v>
      </c>
      <c r="U8" s="1" t="s">
        <v>2</v>
      </c>
      <c r="V8" s="1" t="s">
        <v>2</v>
      </c>
      <c r="W8" s="1" t="s">
        <v>2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2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2</v>
      </c>
      <c r="AI8" s="1" t="s">
        <v>2</v>
      </c>
      <c r="AJ8" s="1" t="s">
        <v>2</v>
      </c>
      <c r="AK8" s="1" t="s">
        <v>1</v>
      </c>
      <c r="AL8" s="1" t="s">
        <v>2</v>
      </c>
      <c r="AM8" s="1" t="s">
        <v>1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2</v>
      </c>
      <c r="AS8" s="1" t="s">
        <v>16</v>
      </c>
      <c r="AT8" s="1" t="s">
        <v>16</v>
      </c>
      <c r="AU8" s="1" t="s">
        <v>16</v>
      </c>
      <c r="AV8" s="1" t="s">
        <v>2</v>
      </c>
      <c r="AW8" s="1" t="s">
        <v>17</v>
      </c>
      <c r="AX8" s="1" t="s">
        <v>17</v>
      </c>
      <c r="AY8" s="1" t="s">
        <v>18</v>
      </c>
      <c r="AZ8" s="1" t="s">
        <v>7</v>
      </c>
      <c r="BA8" s="1" t="s">
        <v>19</v>
      </c>
      <c r="BB8" s="1" t="s">
        <v>18</v>
      </c>
      <c r="BC8" s="1" t="s">
        <v>19</v>
      </c>
      <c r="BD8" s="1" t="s">
        <v>19</v>
      </c>
      <c r="BE8" s="1" t="s">
        <v>19</v>
      </c>
      <c r="BF8" s="1" t="s">
        <v>19</v>
      </c>
      <c r="BG8" s="1" t="s">
        <v>3</v>
      </c>
      <c r="BH8" s="1" t="s">
        <v>3</v>
      </c>
    </row>
    <row r="9" spans="1:60" ht="15" thickBot="1" x14ac:dyDescent="0.4">
      <c r="A9" s="1" t="s">
        <v>20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ht="15" thickBot="1" x14ac:dyDescent="0.4">
      <c r="A10" s="1" t="s">
        <v>21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1</v>
      </c>
      <c r="K10" s="1" t="s">
        <v>1</v>
      </c>
      <c r="L10" s="1" t="s">
        <v>1</v>
      </c>
      <c r="M10" s="1" t="s">
        <v>2</v>
      </c>
      <c r="N10" s="1" t="s">
        <v>1</v>
      </c>
      <c r="O10" s="1" t="s">
        <v>1</v>
      </c>
      <c r="P10" s="1" t="s">
        <v>2</v>
      </c>
      <c r="Q10" s="1" t="s">
        <v>2</v>
      </c>
      <c r="R10" s="1" t="s">
        <v>1</v>
      </c>
      <c r="S10" s="1" t="s">
        <v>1</v>
      </c>
      <c r="T10" s="1" t="s">
        <v>1</v>
      </c>
      <c r="U10" s="1" t="s">
        <v>2</v>
      </c>
      <c r="V10" s="1" t="s">
        <v>2</v>
      </c>
      <c r="W10" s="1" t="s">
        <v>2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2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1</v>
      </c>
      <c r="AN10" s="1" t="s">
        <v>2</v>
      </c>
      <c r="AO10" s="1" t="s">
        <v>2</v>
      </c>
      <c r="AP10" s="1" t="s">
        <v>5</v>
      </c>
      <c r="AQ10" s="1" t="s">
        <v>2</v>
      </c>
      <c r="AR10" s="1" t="s">
        <v>2</v>
      </c>
      <c r="AS10" s="1" t="s">
        <v>16</v>
      </c>
      <c r="AT10" s="1" t="s">
        <v>16</v>
      </c>
      <c r="AU10" s="1" t="s">
        <v>16</v>
      </c>
      <c r="AV10" s="1" t="s">
        <v>22</v>
      </c>
      <c r="AW10" s="1" t="s">
        <v>17</v>
      </c>
      <c r="AX10" s="1" t="s">
        <v>17</v>
      </c>
      <c r="AY10" s="1" t="s">
        <v>6</v>
      </c>
      <c r="AZ10" s="1" t="s">
        <v>7</v>
      </c>
      <c r="BA10" s="1" t="s">
        <v>19</v>
      </c>
      <c r="BB10" s="1" t="s">
        <v>18</v>
      </c>
      <c r="BC10" s="1" t="s">
        <v>19</v>
      </c>
      <c r="BD10" s="1" t="s">
        <v>19</v>
      </c>
      <c r="BE10" s="1" t="s">
        <v>19</v>
      </c>
      <c r="BF10" s="1" t="s">
        <v>19</v>
      </c>
      <c r="BG10" s="1" t="s">
        <v>3</v>
      </c>
      <c r="BH10" s="1" t="s">
        <v>3</v>
      </c>
    </row>
    <row r="11" spans="1:60" ht="15" thickBot="1" x14ac:dyDescent="0.4">
      <c r="A11" s="1" t="s">
        <v>23</v>
      </c>
      <c r="B11" s="1" t="s">
        <v>1</v>
      </c>
      <c r="C11" s="1" t="s">
        <v>1</v>
      </c>
      <c r="D11" s="1" t="s">
        <v>2</v>
      </c>
      <c r="E11" s="1" t="s">
        <v>2</v>
      </c>
      <c r="F11" s="1" t="s">
        <v>1</v>
      </c>
      <c r="G11" s="1" t="s">
        <v>1</v>
      </c>
      <c r="H11" s="1" t="s">
        <v>2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2</v>
      </c>
      <c r="N11" s="1" t="s">
        <v>1</v>
      </c>
      <c r="O11" s="1" t="s">
        <v>1</v>
      </c>
      <c r="P11" s="1" t="s">
        <v>2</v>
      </c>
      <c r="Q11" s="1" t="s">
        <v>1</v>
      </c>
      <c r="R11" s="1" t="s">
        <v>1</v>
      </c>
      <c r="S11" s="1" t="s">
        <v>1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1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1</v>
      </c>
      <c r="AM11" s="1" t="s">
        <v>1</v>
      </c>
      <c r="AN11" s="1" t="s">
        <v>1</v>
      </c>
      <c r="AO11" s="1"/>
      <c r="AP11" s="1" t="s">
        <v>5</v>
      </c>
      <c r="AQ11" s="1" t="s">
        <v>2</v>
      </c>
      <c r="AR11" s="1" t="s">
        <v>2</v>
      </c>
      <c r="AS11" s="1" t="s">
        <v>16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ht="15" thickBot="1" x14ac:dyDescent="0.4">
      <c r="A12" s="1" t="s">
        <v>24</v>
      </c>
      <c r="B12" s="1" t="s">
        <v>2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2</v>
      </c>
      <c r="J12" s="1" t="s">
        <v>1</v>
      </c>
      <c r="K12" s="1" t="s">
        <v>1</v>
      </c>
      <c r="L12" s="1" t="s">
        <v>2</v>
      </c>
      <c r="M12" s="1" t="s">
        <v>2</v>
      </c>
      <c r="N12" s="1" t="s">
        <v>1</v>
      </c>
      <c r="O12" s="1" t="s">
        <v>3</v>
      </c>
      <c r="P12" s="1" t="s">
        <v>1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1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25</v>
      </c>
      <c r="AN12" s="1" t="s">
        <v>2</v>
      </c>
      <c r="AO12" s="1"/>
      <c r="AP12" s="1" t="s">
        <v>5</v>
      </c>
      <c r="AQ12" s="1" t="s">
        <v>2</v>
      </c>
      <c r="AR12" s="1" t="s">
        <v>2</v>
      </c>
      <c r="AS12" s="1" t="s">
        <v>16</v>
      </c>
      <c r="AT12" s="1" t="s">
        <v>2</v>
      </c>
      <c r="AU12" s="1" t="s">
        <v>16</v>
      </c>
      <c r="AV12" s="1" t="s">
        <v>26</v>
      </c>
      <c r="AW12" s="1" t="s">
        <v>2</v>
      </c>
      <c r="AX12" s="1" t="s">
        <v>2</v>
      </c>
      <c r="AY12" s="1" t="s">
        <v>27</v>
      </c>
      <c r="AZ12" s="1" t="s">
        <v>7</v>
      </c>
      <c r="BA12" s="1" t="s">
        <v>7</v>
      </c>
      <c r="BB12" s="1" t="s">
        <v>6</v>
      </c>
      <c r="BC12" s="1" t="s">
        <v>7</v>
      </c>
      <c r="BD12" s="1" t="s">
        <v>7</v>
      </c>
      <c r="BE12" s="1" t="s">
        <v>7</v>
      </c>
      <c r="BF12" s="1" t="s">
        <v>7</v>
      </c>
      <c r="BG12" s="1" t="s">
        <v>3</v>
      </c>
      <c r="BH12" s="1" t="s">
        <v>3</v>
      </c>
    </row>
    <row r="13" spans="1:60" ht="15" thickBot="1" x14ac:dyDescent="0.4">
      <c r="A13" s="1" t="s">
        <v>28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1</v>
      </c>
      <c r="L13" s="1" t="s">
        <v>2</v>
      </c>
      <c r="M13" s="1" t="s">
        <v>2</v>
      </c>
      <c r="N13" s="1" t="s">
        <v>1</v>
      </c>
      <c r="O13" s="1" t="s">
        <v>2</v>
      </c>
      <c r="P13" s="1" t="s">
        <v>2</v>
      </c>
      <c r="Q13" s="1" t="s">
        <v>2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ht="15" thickBot="1" x14ac:dyDescent="0.4">
      <c r="A14" s="1" t="s">
        <v>29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2</v>
      </c>
      <c r="Q14" s="1" t="s">
        <v>1</v>
      </c>
      <c r="R14" s="1" t="s">
        <v>1</v>
      </c>
      <c r="S14" s="1" t="s">
        <v>1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1</v>
      </c>
      <c r="Z14" s="1" t="s">
        <v>1</v>
      </c>
      <c r="AA14" s="1" t="s">
        <v>1</v>
      </c>
      <c r="AB14" s="1" t="s">
        <v>2</v>
      </c>
      <c r="AC14" s="1" t="s">
        <v>2</v>
      </c>
      <c r="AD14" s="1" t="s">
        <v>1</v>
      </c>
      <c r="AE14" s="1" t="s">
        <v>1</v>
      </c>
      <c r="AF14" s="1" t="s">
        <v>2</v>
      </c>
      <c r="AG14" s="1" t="s">
        <v>2</v>
      </c>
      <c r="AH14" s="1" t="s">
        <v>14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ht="15" thickBot="1" x14ac:dyDescent="0.4">
      <c r="A15" s="1" t="s">
        <v>30</v>
      </c>
      <c r="B15" s="1" t="s">
        <v>1</v>
      </c>
      <c r="C15" s="1" t="s">
        <v>1</v>
      </c>
      <c r="D15" s="1" t="s">
        <v>2</v>
      </c>
      <c r="E15" s="1" t="s">
        <v>2</v>
      </c>
      <c r="F15" s="1" t="s">
        <v>1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2</v>
      </c>
      <c r="Q15" s="1" t="s">
        <v>1</v>
      </c>
      <c r="R15" s="1" t="s">
        <v>1</v>
      </c>
      <c r="S15" s="1" t="s">
        <v>1</v>
      </c>
      <c r="T15" s="1" t="s">
        <v>2</v>
      </c>
      <c r="U15" s="1" t="s">
        <v>1</v>
      </c>
      <c r="V15" s="1" t="s">
        <v>1</v>
      </c>
      <c r="W15" s="1" t="s">
        <v>2</v>
      </c>
      <c r="X15" s="1" t="s">
        <v>2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2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2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2</v>
      </c>
      <c r="AS15" s="1" t="s">
        <v>2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ht="15" thickBot="1" x14ac:dyDescent="0.4">
      <c r="A16" s="1" t="s">
        <v>31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2</v>
      </c>
      <c r="Q16" s="1" t="s">
        <v>2</v>
      </c>
      <c r="R16" s="1" t="s">
        <v>1</v>
      </c>
      <c r="S16" s="1" t="s">
        <v>1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2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2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2</v>
      </c>
      <c r="AR16" s="1" t="s">
        <v>2</v>
      </c>
      <c r="AS16" s="1" t="s">
        <v>2</v>
      </c>
      <c r="AT16" s="1" t="s">
        <v>2</v>
      </c>
      <c r="AU16" s="1" t="s">
        <v>2</v>
      </c>
      <c r="AV16" s="1" t="s">
        <v>2</v>
      </c>
      <c r="AW16" s="1" t="s">
        <v>2</v>
      </c>
      <c r="AX16" s="1" t="s">
        <v>2</v>
      </c>
      <c r="AY16" s="1" t="s">
        <v>6</v>
      </c>
      <c r="AZ16" s="1" t="s">
        <v>7</v>
      </c>
      <c r="BA16" s="1"/>
      <c r="BB16" s="1"/>
      <c r="BC16" s="1"/>
      <c r="BD16" s="1"/>
      <c r="BE16" s="1"/>
      <c r="BF16" s="1"/>
      <c r="BG16" s="1"/>
      <c r="BH16" s="1"/>
    </row>
    <row r="17" spans="1:60" ht="15" thickBot="1" x14ac:dyDescent="0.4">
      <c r="A17" s="1" t="s">
        <v>32</v>
      </c>
      <c r="B17" s="1" t="s">
        <v>1</v>
      </c>
      <c r="C17" s="1" t="s">
        <v>1</v>
      </c>
      <c r="D17" s="1" t="s">
        <v>1</v>
      </c>
      <c r="E17" s="1" t="s">
        <v>2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2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2</v>
      </c>
      <c r="X17" s="1" t="s">
        <v>2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2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2</v>
      </c>
      <c r="AI17" s="1" t="s">
        <v>1</v>
      </c>
      <c r="AJ17" s="1" t="s">
        <v>2</v>
      </c>
      <c r="AK17" s="1" t="s">
        <v>1</v>
      </c>
      <c r="AL17" s="1" t="s">
        <v>2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2</v>
      </c>
      <c r="AR17" s="1" t="s">
        <v>2</v>
      </c>
      <c r="AS17" s="1" t="s">
        <v>2</v>
      </c>
      <c r="AT17" s="1" t="s">
        <v>2</v>
      </c>
      <c r="AU17" s="1" t="s">
        <v>16</v>
      </c>
      <c r="AV17" s="1" t="s">
        <v>22</v>
      </c>
      <c r="AW17" s="1" t="s">
        <v>2</v>
      </c>
      <c r="AX17" s="1" t="s">
        <v>2</v>
      </c>
      <c r="AY17" s="1" t="s">
        <v>6</v>
      </c>
      <c r="AZ17" s="1" t="s">
        <v>7</v>
      </c>
      <c r="BA17" s="1" t="s">
        <v>7</v>
      </c>
      <c r="BB17" s="1"/>
      <c r="BC17" s="1"/>
      <c r="BD17" s="1"/>
      <c r="BE17" s="1"/>
      <c r="BF17" s="1"/>
      <c r="BG17" s="1"/>
      <c r="BH17" s="1"/>
    </row>
    <row r="18" spans="1:60" ht="15" thickBot="1" x14ac:dyDescent="0.4">
      <c r="A18" s="1" t="s">
        <v>33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2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2</v>
      </c>
      <c r="X18" s="1" t="s">
        <v>2</v>
      </c>
      <c r="Y18" s="1" t="s">
        <v>1</v>
      </c>
      <c r="Z18" s="1" t="s">
        <v>1</v>
      </c>
      <c r="AA18" s="1" t="s">
        <v>1</v>
      </c>
      <c r="AB18" s="1" t="s">
        <v>2</v>
      </c>
      <c r="AC18" s="1" t="s">
        <v>2</v>
      </c>
      <c r="AD18" s="1" t="s">
        <v>1</v>
      </c>
      <c r="AE18" s="1" t="s">
        <v>1</v>
      </c>
      <c r="AF18" s="1" t="s">
        <v>1</v>
      </c>
      <c r="AG18" s="1" t="s">
        <v>2</v>
      </c>
      <c r="AH18" s="1" t="s">
        <v>14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ht="15" thickBot="1" x14ac:dyDescent="0.4">
      <c r="A19" s="1" t="s">
        <v>34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2</v>
      </c>
      <c r="I19" s="1" t="s">
        <v>2</v>
      </c>
      <c r="J19" s="1" t="s">
        <v>1</v>
      </c>
      <c r="K19" s="1" t="s">
        <v>1</v>
      </c>
      <c r="L19" s="1" t="s">
        <v>1</v>
      </c>
      <c r="M19" s="1" t="s">
        <v>2</v>
      </c>
      <c r="N19" s="1" t="s">
        <v>1</v>
      </c>
      <c r="O19" s="1" t="s">
        <v>1</v>
      </c>
      <c r="P19" s="1" t="s">
        <v>2</v>
      </c>
      <c r="Q19" s="1" t="s">
        <v>1</v>
      </c>
      <c r="R19" s="1" t="s">
        <v>1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1</v>
      </c>
      <c r="Z19" s="1" t="s">
        <v>1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1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2</v>
      </c>
      <c r="AP19" s="1" t="s">
        <v>35</v>
      </c>
      <c r="AQ19" s="1" t="s">
        <v>2</v>
      </c>
      <c r="AR19" s="1" t="s">
        <v>16</v>
      </c>
      <c r="AS19" s="1" t="s">
        <v>16</v>
      </c>
      <c r="AT19" s="1" t="s">
        <v>16</v>
      </c>
      <c r="AU19" s="1" t="s">
        <v>16</v>
      </c>
      <c r="AV19" s="1" t="s">
        <v>22</v>
      </c>
      <c r="AW19" s="1" t="s">
        <v>17</v>
      </c>
      <c r="AX19" s="1" t="s">
        <v>2</v>
      </c>
      <c r="AY19" s="1" t="s">
        <v>36</v>
      </c>
      <c r="AZ19" s="1" t="s">
        <v>7</v>
      </c>
      <c r="BA19" s="1" t="s">
        <v>7</v>
      </c>
      <c r="BB19" s="1" t="s">
        <v>6</v>
      </c>
      <c r="BC19" s="1" t="s">
        <v>7</v>
      </c>
      <c r="BD19" s="1" t="s">
        <v>7</v>
      </c>
      <c r="BE19" s="1" t="s">
        <v>7</v>
      </c>
      <c r="BF19" s="1" t="s">
        <v>7</v>
      </c>
      <c r="BG19" s="1" t="s">
        <v>3</v>
      </c>
      <c r="BH19" s="1"/>
    </row>
    <row r="20" spans="1:60" ht="15" thickBot="1" x14ac:dyDescent="0.4">
      <c r="A20" s="1" t="s">
        <v>37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2</v>
      </c>
      <c r="I20" s="1" t="s">
        <v>2</v>
      </c>
      <c r="J20" s="1" t="s">
        <v>1</v>
      </c>
      <c r="K20" s="1" t="s">
        <v>1</v>
      </c>
      <c r="L20" s="1" t="s">
        <v>1</v>
      </c>
      <c r="M20" s="1" t="s">
        <v>2</v>
      </c>
      <c r="N20" s="1" t="s">
        <v>1</v>
      </c>
      <c r="O20" s="1" t="s">
        <v>3</v>
      </c>
      <c r="P20" s="1" t="s">
        <v>1</v>
      </c>
      <c r="Q20" s="1" t="s">
        <v>2</v>
      </c>
      <c r="R20" s="1" t="s">
        <v>1</v>
      </c>
      <c r="S20" s="1" t="s">
        <v>2</v>
      </c>
      <c r="T20" s="1" t="s">
        <v>4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1</v>
      </c>
      <c r="AM20" s="1" t="s">
        <v>1</v>
      </c>
      <c r="AN20" s="1" t="s">
        <v>2</v>
      </c>
      <c r="AO20" s="1" t="s">
        <v>1</v>
      </c>
      <c r="AP20" s="1" t="s">
        <v>5</v>
      </c>
      <c r="AQ20" s="1" t="s">
        <v>2</v>
      </c>
      <c r="AR20" s="1" t="s">
        <v>2</v>
      </c>
      <c r="AS20" s="1" t="s">
        <v>16</v>
      </c>
      <c r="AT20" s="1" t="s">
        <v>2</v>
      </c>
      <c r="AU20" s="1" t="s">
        <v>16</v>
      </c>
      <c r="AV20" s="1" t="s">
        <v>2</v>
      </c>
      <c r="AW20" s="1" t="s">
        <v>2</v>
      </c>
      <c r="AX20" s="1" t="s">
        <v>2</v>
      </c>
      <c r="AY20" s="1" t="s">
        <v>6</v>
      </c>
      <c r="AZ20" s="1" t="s">
        <v>7</v>
      </c>
      <c r="BA20" s="1" t="s">
        <v>7</v>
      </c>
      <c r="BB20" s="1" t="s">
        <v>6</v>
      </c>
      <c r="BC20" s="1"/>
      <c r="BD20" s="1"/>
      <c r="BE20" s="1"/>
      <c r="BF20" s="1"/>
      <c r="BG20" s="1"/>
      <c r="BH20" s="1"/>
    </row>
    <row r="21" spans="1:60" ht="15" thickBot="1" x14ac:dyDescent="0.4">
      <c r="A21" s="1" t="s">
        <v>38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2</v>
      </c>
      <c r="P21" s="1" t="s">
        <v>2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2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2</v>
      </c>
      <c r="AS21" s="1" t="s">
        <v>2</v>
      </c>
      <c r="AT21" s="1" t="s">
        <v>2</v>
      </c>
      <c r="AU21" s="1" t="s">
        <v>16</v>
      </c>
      <c r="AV21" s="1" t="s">
        <v>2</v>
      </c>
      <c r="AW21" s="1" t="s">
        <v>2</v>
      </c>
      <c r="AX21" s="1" t="s">
        <v>17</v>
      </c>
      <c r="AY21" s="1" t="s">
        <v>18</v>
      </c>
      <c r="AZ21" s="1" t="s">
        <v>7</v>
      </c>
      <c r="BA21" s="1"/>
      <c r="BB21" s="1"/>
      <c r="BC21" s="1"/>
      <c r="BD21" s="1"/>
      <c r="BE21" s="1"/>
      <c r="BF21" s="1"/>
      <c r="BG21" s="1"/>
      <c r="BH21" s="1"/>
    </row>
    <row r="22" spans="1:60" ht="15" thickBot="1" x14ac:dyDescent="0.4">
      <c r="A22" s="1" t="s">
        <v>39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1</v>
      </c>
      <c r="K22" s="1" t="s">
        <v>1</v>
      </c>
      <c r="L22" s="1" t="s">
        <v>2</v>
      </c>
      <c r="M22" s="1" t="s">
        <v>2</v>
      </c>
      <c r="N22" s="1" t="s">
        <v>1</v>
      </c>
      <c r="O22" s="1" t="s">
        <v>2</v>
      </c>
      <c r="P22" s="1" t="s">
        <v>2</v>
      </c>
      <c r="Q22" s="1" t="s">
        <v>2</v>
      </c>
      <c r="R22" s="1" t="s">
        <v>1</v>
      </c>
      <c r="S22" s="1" t="s">
        <v>1</v>
      </c>
      <c r="T22" s="1" t="s">
        <v>1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1</v>
      </c>
      <c r="Z22" s="1" t="s">
        <v>1</v>
      </c>
      <c r="AA22" s="1" t="s">
        <v>1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1</v>
      </c>
      <c r="AG22" s="1" t="s">
        <v>1</v>
      </c>
      <c r="AH22" s="1" t="s">
        <v>2</v>
      </c>
      <c r="AI22" s="1" t="s">
        <v>2</v>
      </c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 t="s">
        <v>1</v>
      </c>
      <c r="AP22" s="1" t="s">
        <v>5</v>
      </c>
      <c r="AQ22" s="1" t="s">
        <v>40</v>
      </c>
      <c r="AR22" s="1" t="s">
        <v>2</v>
      </c>
      <c r="AS22" s="1" t="s">
        <v>16</v>
      </c>
      <c r="AT22" s="1" t="s">
        <v>16</v>
      </c>
      <c r="AU22" s="1" t="s">
        <v>16</v>
      </c>
      <c r="AV22" s="1" t="s">
        <v>22</v>
      </c>
      <c r="AW22" s="1" t="s">
        <v>17</v>
      </c>
      <c r="AX22" s="1" t="s">
        <v>17</v>
      </c>
      <c r="AY22" s="1" t="s">
        <v>6</v>
      </c>
      <c r="AZ22" s="1" t="s">
        <v>7</v>
      </c>
      <c r="BA22" s="1" t="s">
        <v>7</v>
      </c>
      <c r="BB22" s="1" t="s">
        <v>6</v>
      </c>
      <c r="BC22" s="1" t="s">
        <v>7</v>
      </c>
      <c r="BD22" s="1" t="s">
        <v>7</v>
      </c>
      <c r="BE22" s="1" t="s">
        <v>7</v>
      </c>
      <c r="BF22" s="1" t="s">
        <v>19</v>
      </c>
      <c r="BG22" s="1" t="s">
        <v>3</v>
      </c>
      <c r="BH22" s="1" t="s">
        <v>3</v>
      </c>
    </row>
    <row r="23" spans="1:60" ht="26.5" thickBot="1" x14ac:dyDescent="0.4">
      <c r="A23" s="1" t="s">
        <v>41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1</v>
      </c>
      <c r="L23" s="1" t="s">
        <v>1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1</v>
      </c>
      <c r="S23" s="1" t="s">
        <v>1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1</v>
      </c>
      <c r="AA23" s="1" t="s">
        <v>1</v>
      </c>
      <c r="AB23" s="1" t="s">
        <v>1</v>
      </c>
      <c r="AC23" s="1" t="s">
        <v>2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16</v>
      </c>
      <c r="AS23" s="1" t="s">
        <v>16</v>
      </c>
      <c r="AT23" s="1" t="s">
        <v>16</v>
      </c>
      <c r="AU23" s="1" t="s">
        <v>16</v>
      </c>
      <c r="AV23" s="1" t="s">
        <v>42</v>
      </c>
      <c r="AW23" s="1" t="s">
        <v>17</v>
      </c>
      <c r="AX23" s="1" t="s">
        <v>17</v>
      </c>
      <c r="AY23" s="1" t="s">
        <v>18</v>
      </c>
      <c r="AZ23" s="1" t="s">
        <v>7</v>
      </c>
      <c r="BA23" s="1" t="s">
        <v>19</v>
      </c>
      <c r="BB23" s="1" t="s">
        <v>18</v>
      </c>
      <c r="BC23" s="1" t="s">
        <v>19</v>
      </c>
      <c r="BD23" s="1" t="s">
        <v>7</v>
      </c>
      <c r="BE23" s="1" t="s">
        <v>19</v>
      </c>
      <c r="BF23" s="1" t="s">
        <v>19</v>
      </c>
      <c r="BG23" s="1" t="s">
        <v>3</v>
      </c>
      <c r="BH23" s="1" t="s">
        <v>3</v>
      </c>
    </row>
    <row r="24" spans="1:60" ht="15" thickBot="1" x14ac:dyDescent="0.4">
      <c r="A24" s="1" t="s">
        <v>43</v>
      </c>
      <c r="B24" s="1" t="s">
        <v>2</v>
      </c>
      <c r="C24" s="1" t="s">
        <v>1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2</v>
      </c>
      <c r="P24" s="1" t="s">
        <v>2</v>
      </c>
      <c r="Q24" s="1" t="s">
        <v>2</v>
      </c>
      <c r="R24" s="1" t="s">
        <v>1</v>
      </c>
      <c r="S24" s="1" t="s">
        <v>1</v>
      </c>
      <c r="T24" s="1" t="s">
        <v>1</v>
      </c>
      <c r="U24" s="1" t="s">
        <v>2</v>
      </c>
      <c r="V24" s="1" t="s">
        <v>1</v>
      </c>
      <c r="W24" s="1" t="s">
        <v>2</v>
      </c>
      <c r="X24" s="1" t="s">
        <v>2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12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2</v>
      </c>
      <c r="AS24" s="1" t="s">
        <v>2</v>
      </c>
      <c r="AT24" s="1" t="s">
        <v>2</v>
      </c>
      <c r="AU24" s="1" t="s">
        <v>16</v>
      </c>
      <c r="AV24" s="1" t="s">
        <v>2</v>
      </c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ht="26.5" thickBot="1" x14ac:dyDescent="0.4">
      <c r="A25" s="1" t="s">
        <v>44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1</v>
      </c>
      <c r="O25" s="1" t="s">
        <v>2</v>
      </c>
      <c r="P25" s="1" t="s">
        <v>2</v>
      </c>
      <c r="Q25" s="1" t="s">
        <v>2</v>
      </c>
      <c r="R25" s="1" t="s">
        <v>1</v>
      </c>
      <c r="S25" s="1" t="s">
        <v>1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12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ht="26.5" thickBot="1" x14ac:dyDescent="0.4">
      <c r="A26" s="1" t="s">
        <v>45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2</v>
      </c>
      <c r="N26" s="1" t="s">
        <v>1</v>
      </c>
      <c r="O26" s="1" t="s">
        <v>3</v>
      </c>
      <c r="P26" s="1" t="s">
        <v>1</v>
      </c>
      <c r="Q26" s="1" t="s">
        <v>3</v>
      </c>
      <c r="R26" s="1" t="s">
        <v>2</v>
      </c>
      <c r="S26" s="1" t="s">
        <v>2</v>
      </c>
      <c r="T26" s="1" t="s">
        <v>4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1</v>
      </c>
      <c r="AN26" s="1"/>
      <c r="AO26" s="1"/>
      <c r="AP26" s="1" t="s">
        <v>5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16</v>
      </c>
      <c r="AV26" s="1" t="s">
        <v>2</v>
      </c>
      <c r="AW26" s="1" t="s">
        <v>2</v>
      </c>
      <c r="AX26" s="1" t="s">
        <v>2</v>
      </c>
      <c r="AY26" s="1" t="s">
        <v>6</v>
      </c>
      <c r="AZ26" s="1" t="s">
        <v>7</v>
      </c>
      <c r="BA26" s="1"/>
      <c r="BB26" s="1"/>
      <c r="BC26" s="1"/>
      <c r="BD26" s="1"/>
      <c r="BE26" s="1"/>
      <c r="BF26" s="1"/>
      <c r="BG26" s="1"/>
      <c r="BH26" s="1"/>
    </row>
    <row r="27" spans="1:60" ht="15" thickBot="1" x14ac:dyDescent="0.4">
      <c r="A27" s="1" t="s">
        <v>46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2</v>
      </c>
      <c r="I27" s="1" t="s">
        <v>2</v>
      </c>
      <c r="J27" s="1" t="s">
        <v>1</v>
      </c>
      <c r="K27" s="1" t="s">
        <v>1</v>
      </c>
      <c r="L27" s="1" t="s">
        <v>1</v>
      </c>
      <c r="M27" s="1" t="s">
        <v>2</v>
      </c>
      <c r="N27" s="1" t="s">
        <v>1</v>
      </c>
      <c r="O27" s="1" t="s">
        <v>1</v>
      </c>
      <c r="P27" s="1" t="s">
        <v>2</v>
      </c>
      <c r="Q27" s="1" t="s">
        <v>2</v>
      </c>
      <c r="R27" s="1" t="s">
        <v>2</v>
      </c>
      <c r="S27" s="1" t="s">
        <v>1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1</v>
      </c>
      <c r="Z27" s="1" t="s">
        <v>1</v>
      </c>
      <c r="AA27" s="1" t="s">
        <v>1</v>
      </c>
      <c r="AB27" s="1" t="s">
        <v>2</v>
      </c>
      <c r="AC27" s="1" t="s">
        <v>2</v>
      </c>
      <c r="AD27" s="1" t="s">
        <v>1</v>
      </c>
      <c r="AE27" s="1" t="s">
        <v>1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25</v>
      </c>
      <c r="AN27" s="1" t="s">
        <v>1</v>
      </c>
      <c r="AO27" s="1" t="s">
        <v>1</v>
      </c>
      <c r="AP27" s="1" t="s">
        <v>2</v>
      </c>
      <c r="AQ27" s="1" t="s">
        <v>2</v>
      </c>
      <c r="AR27" s="1" t="s">
        <v>2</v>
      </c>
      <c r="AS27" s="1" t="s">
        <v>2</v>
      </c>
      <c r="AT27" s="1" t="s">
        <v>2</v>
      </c>
      <c r="AU27" s="1" t="s">
        <v>2</v>
      </c>
      <c r="AV27" s="1" t="s">
        <v>2</v>
      </c>
      <c r="AW27" s="1" t="s">
        <v>2</v>
      </c>
      <c r="AX27" s="1" t="s">
        <v>2</v>
      </c>
      <c r="AY27" s="1" t="s">
        <v>36</v>
      </c>
      <c r="AZ27" s="1" t="s">
        <v>7</v>
      </c>
      <c r="BA27" s="1"/>
      <c r="BB27" s="1"/>
      <c r="BC27" s="1"/>
      <c r="BD27" s="1"/>
      <c r="BE27" s="1"/>
      <c r="BF27" s="1"/>
      <c r="BG27" s="1"/>
      <c r="BH27" s="1"/>
    </row>
    <row r="28" spans="1:60" ht="15" thickBot="1" x14ac:dyDescent="0.4">
      <c r="A28" s="1" t="s">
        <v>47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2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2</v>
      </c>
      <c r="Q28" s="1" t="s">
        <v>1</v>
      </c>
      <c r="R28" s="1" t="s">
        <v>1</v>
      </c>
      <c r="S28" s="1" t="s">
        <v>1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1</v>
      </c>
      <c r="Z28" s="1" t="s">
        <v>1</v>
      </c>
      <c r="AA28" s="1" t="s">
        <v>1</v>
      </c>
      <c r="AB28" s="1" t="s">
        <v>2</v>
      </c>
      <c r="AC28" s="1" t="s">
        <v>2</v>
      </c>
      <c r="AD28" s="1" t="s">
        <v>1</v>
      </c>
      <c r="AE28" s="1" t="s">
        <v>1</v>
      </c>
      <c r="AF28" s="1" t="s">
        <v>2</v>
      </c>
      <c r="AG28" s="1" t="s">
        <v>2</v>
      </c>
      <c r="AH28" s="1" t="s">
        <v>1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ht="15" thickBot="1" x14ac:dyDescent="0.4">
      <c r="A29" s="1" t="s">
        <v>48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2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2</v>
      </c>
      <c r="X29" s="1" t="s">
        <v>2</v>
      </c>
      <c r="Y29" s="1" t="s">
        <v>1</v>
      </c>
      <c r="Z29" s="1" t="s">
        <v>1</v>
      </c>
      <c r="AA29" s="1" t="s">
        <v>1</v>
      </c>
      <c r="AB29" s="1" t="s">
        <v>2</v>
      </c>
      <c r="AC29" s="1" t="s">
        <v>2</v>
      </c>
      <c r="AD29" s="1" t="s">
        <v>2</v>
      </c>
      <c r="AE29" s="1" t="s">
        <v>1</v>
      </c>
      <c r="AF29" s="1" t="s">
        <v>1</v>
      </c>
      <c r="AG29" s="1" t="s">
        <v>2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ht="15" thickBot="1" x14ac:dyDescent="0.4">
      <c r="A30" s="1" t="s">
        <v>49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1</v>
      </c>
      <c r="G30" s="1" t="s">
        <v>1</v>
      </c>
      <c r="H30" s="1" t="s">
        <v>2</v>
      </c>
      <c r="I30" s="1" t="s">
        <v>2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2</v>
      </c>
      <c r="Q30" s="1" t="s">
        <v>2</v>
      </c>
      <c r="R30" s="1" t="s">
        <v>1</v>
      </c>
      <c r="S30" s="1" t="s">
        <v>1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1</v>
      </c>
      <c r="Z30" s="1" t="s">
        <v>1</v>
      </c>
      <c r="AA30" s="1" t="s">
        <v>1</v>
      </c>
      <c r="AB30" s="1" t="s">
        <v>2</v>
      </c>
      <c r="AC30" s="1" t="s">
        <v>2</v>
      </c>
      <c r="AD30" s="1" t="s">
        <v>2</v>
      </c>
      <c r="AE30" s="1" t="s">
        <v>1</v>
      </c>
      <c r="AF30" s="1" t="s">
        <v>2</v>
      </c>
      <c r="AG30" s="1" t="s">
        <v>2</v>
      </c>
      <c r="AH30" s="1" t="s">
        <v>14</v>
      </c>
      <c r="AI30" s="1" t="s">
        <v>1</v>
      </c>
      <c r="AJ30" s="1" t="s">
        <v>1</v>
      </c>
      <c r="AK30" s="1" t="s">
        <v>2</v>
      </c>
      <c r="AL30" s="1" t="s">
        <v>1</v>
      </c>
      <c r="AM30" s="1" t="s">
        <v>1</v>
      </c>
      <c r="AN30" s="1" t="s">
        <v>1</v>
      </c>
      <c r="AO30" s="1" t="s">
        <v>1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ht="26.5" thickBot="1" x14ac:dyDescent="0.4">
      <c r="A31" s="1" t="s">
        <v>50</v>
      </c>
      <c r="B31" s="1" t="s">
        <v>1</v>
      </c>
      <c r="C31" s="1" t="s">
        <v>1</v>
      </c>
      <c r="D31" s="1" t="s">
        <v>1</v>
      </c>
      <c r="E31" s="1" t="s">
        <v>2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2</v>
      </c>
      <c r="N31" s="1" t="s">
        <v>1</v>
      </c>
      <c r="O31" s="1" t="s">
        <v>1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1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1</v>
      </c>
      <c r="AN31" s="1" t="s">
        <v>1</v>
      </c>
      <c r="AO31" s="1"/>
      <c r="AP31" s="1" t="s">
        <v>5</v>
      </c>
      <c r="AQ31" s="1" t="s">
        <v>2</v>
      </c>
      <c r="AR31" s="1" t="s">
        <v>2</v>
      </c>
      <c r="AS31" s="1" t="s">
        <v>16</v>
      </c>
      <c r="AT31" s="1" t="s">
        <v>16</v>
      </c>
      <c r="AU31" s="1" t="s">
        <v>16</v>
      </c>
      <c r="AV31" s="1" t="s">
        <v>2</v>
      </c>
      <c r="AW31" s="1" t="s">
        <v>2</v>
      </c>
      <c r="AX31" s="1" t="s">
        <v>2</v>
      </c>
      <c r="AY31" s="1" t="s">
        <v>6</v>
      </c>
      <c r="AZ31" s="1" t="s">
        <v>7</v>
      </c>
      <c r="BA31" s="1" t="s">
        <v>7</v>
      </c>
      <c r="BB31" s="1" t="s">
        <v>6</v>
      </c>
      <c r="BC31" s="1" t="s">
        <v>7</v>
      </c>
      <c r="BD31" s="1" t="s">
        <v>7</v>
      </c>
      <c r="BE31" s="1" t="s">
        <v>7</v>
      </c>
      <c r="BF31" s="1" t="s">
        <v>7</v>
      </c>
      <c r="BG31" s="1" t="s">
        <v>3</v>
      </c>
      <c r="BH31" s="1"/>
    </row>
    <row r="32" spans="1:60" ht="26.5" thickBot="1" x14ac:dyDescent="0.4">
      <c r="A32" s="1" t="s">
        <v>51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2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2</v>
      </c>
      <c r="X32" s="1" t="s">
        <v>2</v>
      </c>
      <c r="Y32" s="1" t="s">
        <v>1</v>
      </c>
      <c r="Z32" s="1" t="s">
        <v>1</v>
      </c>
      <c r="AA32" s="1" t="s">
        <v>1</v>
      </c>
      <c r="AB32" s="1" t="s">
        <v>2</v>
      </c>
      <c r="AC32" s="1" t="s">
        <v>2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14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ht="39" thickBot="1" x14ac:dyDescent="0.4">
      <c r="A33" s="1" t="s">
        <v>52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1</v>
      </c>
      <c r="H33" s="1" t="s">
        <v>2</v>
      </c>
      <c r="I33" s="1" t="s">
        <v>2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2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2</v>
      </c>
      <c r="V33" s="1" t="s">
        <v>2</v>
      </c>
      <c r="W33" s="1" t="s">
        <v>2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2</v>
      </c>
      <c r="AC33" s="1" t="s">
        <v>2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  <c r="AL33" s="1" t="s">
        <v>1</v>
      </c>
      <c r="AM33" s="1" t="s">
        <v>1</v>
      </c>
      <c r="AN33" s="1" t="s">
        <v>1</v>
      </c>
      <c r="AO33" s="1" t="s">
        <v>1</v>
      </c>
      <c r="AP33" s="1" t="s">
        <v>1</v>
      </c>
      <c r="AQ33" s="1" t="s">
        <v>1</v>
      </c>
      <c r="AR33" s="1" t="s">
        <v>2</v>
      </c>
      <c r="AS33" s="1" t="s">
        <v>2</v>
      </c>
      <c r="AT33" s="1" t="s">
        <v>2</v>
      </c>
      <c r="AU33" s="1" t="s">
        <v>2</v>
      </c>
      <c r="AV33" s="1" t="s">
        <v>2</v>
      </c>
      <c r="AW33" s="1" t="s">
        <v>2</v>
      </c>
      <c r="AX33" s="1" t="s">
        <v>17</v>
      </c>
      <c r="AY33" s="1" t="s">
        <v>18</v>
      </c>
      <c r="AZ33" s="1" t="s">
        <v>7</v>
      </c>
      <c r="BA33" s="1" t="s">
        <v>7</v>
      </c>
      <c r="BB33" s="1" t="s">
        <v>18</v>
      </c>
      <c r="BC33" s="1" t="s">
        <v>19</v>
      </c>
      <c r="BD33" s="1" t="s">
        <v>7</v>
      </c>
      <c r="BE33" s="1" t="s">
        <v>19</v>
      </c>
      <c r="BF33" s="1" t="s">
        <v>19</v>
      </c>
      <c r="BG33" s="1" t="s">
        <v>3</v>
      </c>
      <c r="BH33" s="1" t="s">
        <v>3</v>
      </c>
    </row>
    <row r="34" spans="1:60" ht="26.5" thickBot="1" x14ac:dyDescent="0.4">
      <c r="A34" s="1" t="s">
        <v>53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2</v>
      </c>
      <c r="Q34" s="1" t="s">
        <v>2</v>
      </c>
      <c r="R34" s="1" t="s">
        <v>1</v>
      </c>
      <c r="S34" s="1" t="s">
        <v>1</v>
      </c>
      <c r="T34" s="1" t="s">
        <v>1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2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2</v>
      </c>
      <c r="AI34" s="1" t="s">
        <v>2</v>
      </c>
      <c r="AJ34" s="1" t="s">
        <v>2</v>
      </c>
      <c r="AK34" s="1" t="s">
        <v>2</v>
      </c>
      <c r="AL34" s="1" t="s">
        <v>2</v>
      </c>
      <c r="AM34" s="1" t="s">
        <v>1</v>
      </c>
      <c r="AN34" s="1" t="s">
        <v>2</v>
      </c>
      <c r="AO34" s="1" t="s">
        <v>2</v>
      </c>
      <c r="AP34" s="1" t="s">
        <v>1</v>
      </c>
      <c r="AQ34" s="1" t="s">
        <v>2</v>
      </c>
      <c r="AR34" s="1" t="s">
        <v>2</v>
      </c>
      <c r="AS34" s="1" t="s">
        <v>16</v>
      </c>
      <c r="AT34" s="1" t="s">
        <v>16</v>
      </c>
      <c r="AU34" s="1" t="s">
        <v>16</v>
      </c>
      <c r="AV34" s="1" t="s">
        <v>22</v>
      </c>
      <c r="AW34" s="1" t="s">
        <v>2</v>
      </c>
      <c r="AX34" s="1" t="s">
        <v>17</v>
      </c>
      <c r="AY34" s="1" t="s">
        <v>6</v>
      </c>
      <c r="AZ34" s="1" t="s">
        <v>7</v>
      </c>
      <c r="BA34" s="1" t="s">
        <v>7</v>
      </c>
      <c r="BB34" s="1" t="s">
        <v>18</v>
      </c>
      <c r="BC34" s="1" t="s">
        <v>7</v>
      </c>
      <c r="BD34" s="1" t="s">
        <v>7</v>
      </c>
      <c r="BE34" s="1" t="s">
        <v>19</v>
      </c>
      <c r="BF34" s="1" t="s">
        <v>19</v>
      </c>
      <c r="BG34" s="1" t="s">
        <v>3</v>
      </c>
      <c r="BH34" s="1" t="s">
        <v>3</v>
      </c>
    </row>
    <row r="35" spans="1:60" ht="26.5" thickBot="1" x14ac:dyDescent="0.4">
      <c r="A35" s="1" t="s">
        <v>54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1</v>
      </c>
      <c r="G35" s="1" t="s">
        <v>2</v>
      </c>
      <c r="H35" s="1" t="s">
        <v>2</v>
      </c>
      <c r="I35" s="1" t="s">
        <v>2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2</v>
      </c>
      <c r="Q35" s="1" t="s">
        <v>2</v>
      </c>
      <c r="R35" s="1" t="s">
        <v>1</v>
      </c>
      <c r="S35" s="1" t="s">
        <v>1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1</v>
      </c>
      <c r="Z35" s="1" t="s">
        <v>1</v>
      </c>
      <c r="AA35" s="1" t="s">
        <v>1</v>
      </c>
      <c r="AB35" s="1" t="s">
        <v>2</v>
      </c>
      <c r="AC35" s="1" t="s">
        <v>2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15" thickBot="1" x14ac:dyDescent="0.4">
      <c r="A36" s="1" t="s">
        <v>55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1</v>
      </c>
      <c r="L36" s="1" t="s">
        <v>1</v>
      </c>
      <c r="M36" s="1" t="s">
        <v>2</v>
      </c>
      <c r="N36" s="1" t="s">
        <v>1</v>
      </c>
      <c r="O36" s="1" t="s">
        <v>2</v>
      </c>
      <c r="P36" s="1" t="s">
        <v>2</v>
      </c>
      <c r="Q36" s="1" t="s">
        <v>2</v>
      </c>
      <c r="R36" s="1" t="s">
        <v>1</v>
      </c>
      <c r="S36" s="1" t="s">
        <v>1</v>
      </c>
      <c r="T36" s="1" t="s">
        <v>1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2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2</v>
      </c>
      <c r="AI36" s="1" t="s">
        <v>1</v>
      </c>
      <c r="AJ36" s="1" t="s">
        <v>2</v>
      </c>
      <c r="AK36" s="1" t="s">
        <v>1</v>
      </c>
      <c r="AL36" s="1" t="s">
        <v>2</v>
      </c>
      <c r="AM36" s="1" t="s">
        <v>1</v>
      </c>
      <c r="AN36" s="1" t="s">
        <v>2</v>
      </c>
      <c r="AO36" s="1" t="s">
        <v>1</v>
      </c>
      <c r="AP36" s="1" t="s">
        <v>1</v>
      </c>
      <c r="AQ36" s="1" t="s">
        <v>1</v>
      </c>
      <c r="AR36" s="1" t="s">
        <v>2</v>
      </c>
      <c r="AS36" s="1" t="s">
        <v>16</v>
      </c>
      <c r="AT36" s="1" t="s">
        <v>2</v>
      </c>
      <c r="AU36" s="1" t="s">
        <v>16</v>
      </c>
      <c r="AV36" s="1" t="s">
        <v>2</v>
      </c>
      <c r="AW36" s="1" t="s">
        <v>2</v>
      </c>
      <c r="AX36" s="1" t="s">
        <v>2</v>
      </c>
      <c r="AY36" s="1" t="s">
        <v>18</v>
      </c>
      <c r="AZ36" s="1" t="s">
        <v>7</v>
      </c>
      <c r="BA36" s="1" t="s">
        <v>7</v>
      </c>
      <c r="BB36" s="1" t="s">
        <v>18</v>
      </c>
      <c r="BC36" s="1" t="s">
        <v>7</v>
      </c>
      <c r="BD36" s="1" t="s">
        <v>7</v>
      </c>
      <c r="BE36" s="1" t="s">
        <v>7</v>
      </c>
      <c r="BF36" s="1" t="s">
        <v>19</v>
      </c>
      <c r="BG36" s="1" t="s">
        <v>3</v>
      </c>
      <c r="BH36" s="1"/>
    </row>
    <row r="37" spans="1:60" ht="15" thickBot="1" x14ac:dyDescent="0.4">
      <c r="A37" s="1" t="s">
        <v>56</v>
      </c>
      <c r="B37" s="1" t="s">
        <v>1</v>
      </c>
      <c r="C37" s="1" t="s">
        <v>1</v>
      </c>
      <c r="D37" s="1" t="s">
        <v>2</v>
      </c>
      <c r="E37" s="1" t="s">
        <v>2</v>
      </c>
      <c r="F37" s="1" t="s">
        <v>1</v>
      </c>
      <c r="G37" s="1" t="s">
        <v>1</v>
      </c>
      <c r="H37" s="1" t="s">
        <v>2</v>
      </c>
      <c r="I37" s="1" t="s">
        <v>2</v>
      </c>
      <c r="J37" s="1" t="s">
        <v>1</v>
      </c>
      <c r="K37" s="1" t="s">
        <v>1</v>
      </c>
      <c r="L37" s="1" t="s">
        <v>1</v>
      </c>
      <c r="M37" s="1" t="s">
        <v>2</v>
      </c>
      <c r="N37" s="1" t="s">
        <v>1</v>
      </c>
      <c r="O37" s="1" t="s">
        <v>1</v>
      </c>
      <c r="P37" s="1" t="s">
        <v>2</v>
      </c>
      <c r="Q37" s="1" t="s">
        <v>1</v>
      </c>
      <c r="R37" s="1" t="s">
        <v>1</v>
      </c>
      <c r="S37" s="1" t="s">
        <v>1</v>
      </c>
      <c r="T37" s="1" t="s">
        <v>2</v>
      </c>
      <c r="U37" s="1" t="s">
        <v>1</v>
      </c>
      <c r="V37" s="1" t="s">
        <v>2</v>
      </c>
      <c r="W37" s="1" t="s">
        <v>2</v>
      </c>
      <c r="X37" s="1" t="s">
        <v>2</v>
      </c>
      <c r="Y37" s="1" t="s">
        <v>1</v>
      </c>
      <c r="Z37" s="1" t="s">
        <v>1</v>
      </c>
      <c r="AA37" s="1" t="s">
        <v>1</v>
      </c>
      <c r="AB37" s="1" t="s">
        <v>2</v>
      </c>
      <c r="AC37" s="1" t="s">
        <v>2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1</v>
      </c>
      <c r="AM37" s="1" t="s">
        <v>1</v>
      </c>
      <c r="AN37" s="1" t="s">
        <v>1</v>
      </c>
      <c r="AO37" s="1" t="s">
        <v>1</v>
      </c>
      <c r="AP37" s="1" t="s">
        <v>1</v>
      </c>
      <c r="AQ37" s="1" t="s">
        <v>1</v>
      </c>
      <c r="AR37" s="1" t="s">
        <v>2</v>
      </c>
      <c r="AS37" s="1" t="s">
        <v>2</v>
      </c>
      <c r="AT37" s="1" t="s">
        <v>16</v>
      </c>
      <c r="AU37" s="1" t="s">
        <v>16</v>
      </c>
      <c r="AV37" s="1" t="s">
        <v>22</v>
      </c>
      <c r="AW37" s="1" t="s">
        <v>2</v>
      </c>
      <c r="AX37" s="1" t="s">
        <v>2</v>
      </c>
      <c r="AY37" s="1" t="s">
        <v>36</v>
      </c>
      <c r="AZ37" s="1" t="s">
        <v>7</v>
      </c>
      <c r="BA37" s="1" t="s">
        <v>7</v>
      </c>
      <c r="BB37" s="1" t="s">
        <v>6</v>
      </c>
      <c r="BC37" s="1" t="s">
        <v>7</v>
      </c>
      <c r="BD37" s="1" t="s">
        <v>7</v>
      </c>
      <c r="BE37" s="1"/>
      <c r="BF37" s="1"/>
      <c r="BG37" s="1"/>
      <c r="BH37" s="1"/>
    </row>
    <row r="38" spans="1:60" ht="26.5" thickBot="1" x14ac:dyDescent="0.4">
      <c r="A38" s="1" t="s">
        <v>57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2</v>
      </c>
      <c r="Q38" s="1" t="s">
        <v>1</v>
      </c>
      <c r="R38" s="1" t="s">
        <v>1</v>
      </c>
      <c r="S38" s="1" t="s">
        <v>1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1</v>
      </c>
      <c r="Z38" s="1" t="s">
        <v>2</v>
      </c>
      <c r="AA38" s="1" t="s">
        <v>1</v>
      </c>
      <c r="AB38" s="1" t="s">
        <v>2</v>
      </c>
      <c r="AC38" s="1" t="s">
        <v>2</v>
      </c>
      <c r="AD38" s="1" t="s">
        <v>2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ht="15" thickBot="1" x14ac:dyDescent="0.4">
      <c r="A39" s="1" t="s">
        <v>58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2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2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1</v>
      </c>
      <c r="AL39" s="1" t="s">
        <v>1</v>
      </c>
      <c r="AM39" s="1" t="s">
        <v>1</v>
      </c>
      <c r="AN39" s="1" t="s">
        <v>2</v>
      </c>
      <c r="AO39" s="1" t="s">
        <v>1</v>
      </c>
      <c r="AP39" s="1" t="s">
        <v>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ht="26.5" thickBot="1" x14ac:dyDescent="0.4">
      <c r="A40" s="1" t="s">
        <v>59</v>
      </c>
      <c r="B40" s="1" t="s">
        <v>2</v>
      </c>
      <c r="C40" s="1" t="s">
        <v>1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1</v>
      </c>
      <c r="K40" s="1" t="s">
        <v>1</v>
      </c>
      <c r="L40" s="1" t="s">
        <v>1</v>
      </c>
      <c r="M40" s="1" t="s">
        <v>2</v>
      </c>
      <c r="N40" s="1" t="s">
        <v>1</v>
      </c>
      <c r="O40" s="1" t="s">
        <v>2</v>
      </c>
      <c r="P40" s="1" t="s">
        <v>2</v>
      </c>
      <c r="Q40" s="1" t="s">
        <v>2</v>
      </c>
      <c r="R40" s="1" t="s">
        <v>1</v>
      </c>
      <c r="S40" s="1" t="s">
        <v>1</v>
      </c>
      <c r="T40" s="1" t="s">
        <v>1</v>
      </c>
      <c r="U40" s="1" t="s">
        <v>2</v>
      </c>
      <c r="V40" s="1" t="s">
        <v>2</v>
      </c>
      <c r="W40" s="1" t="s">
        <v>2</v>
      </c>
      <c r="X40" s="1" t="s">
        <v>1</v>
      </c>
      <c r="Y40" s="1" t="s">
        <v>1</v>
      </c>
      <c r="Z40" s="1" t="s">
        <v>1</v>
      </c>
      <c r="AA40" s="1" t="s">
        <v>1</v>
      </c>
      <c r="AB40" s="1" t="s">
        <v>1</v>
      </c>
      <c r="AC40" s="1" t="s">
        <v>12</v>
      </c>
      <c r="AD40" s="1" t="s">
        <v>1</v>
      </c>
      <c r="AE40" s="1" t="s">
        <v>1</v>
      </c>
      <c r="AF40" s="1" t="s">
        <v>1</v>
      </c>
      <c r="AG40" s="1" t="s">
        <v>1</v>
      </c>
      <c r="AH40" s="1" t="s">
        <v>1</v>
      </c>
      <c r="AI40" s="1" t="s">
        <v>1</v>
      </c>
      <c r="AJ40" s="1" t="s">
        <v>1</v>
      </c>
      <c r="AK40" s="1" t="s">
        <v>1</v>
      </c>
      <c r="AL40" s="1" t="s">
        <v>1</v>
      </c>
      <c r="AM40" s="1" t="s">
        <v>1</v>
      </c>
      <c r="AN40" s="1" t="s">
        <v>1</v>
      </c>
      <c r="AO40" s="1" t="s">
        <v>1</v>
      </c>
      <c r="AP40" s="1" t="s">
        <v>1</v>
      </c>
      <c r="AQ40" s="1" t="s">
        <v>2</v>
      </c>
      <c r="AR40" s="1" t="s">
        <v>2</v>
      </c>
      <c r="AS40" s="1" t="s">
        <v>16</v>
      </c>
      <c r="AT40" s="1" t="s">
        <v>2</v>
      </c>
      <c r="AU40" s="1" t="s">
        <v>16</v>
      </c>
      <c r="AV40" s="1" t="s">
        <v>2</v>
      </c>
      <c r="AW40" s="1" t="s">
        <v>2</v>
      </c>
      <c r="AX40" s="1" t="s">
        <v>2</v>
      </c>
      <c r="AY40" s="1" t="s">
        <v>6</v>
      </c>
      <c r="AZ40" s="1" t="s">
        <v>7</v>
      </c>
      <c r="BA40" s="1" t="s">
        <v>7</v>
      </c>
      <c r="BB40" s="1" t="s">
        <v>6</v>
      </c>
      <c r="BC40" s="1" t="s">
        <v>7</v>
      </c>
      <c r="BD40" s="1" t="s">
        <v>7</v>
      </c>
      <c r="BE40" s="1" t="s">
        <v>7</v>
      </c>
      <c r="BF40" s="1" t="s">
        <v>7</v>
      </c>
      <c r="BG40" s="1" t="s">
        <v>3</v>
      </c>
      <c r="BH40" s="1" t="s">
        <v>3</v>
      </c>
    </row>
    <row r="41" spans="1:60" ht="26.5" thickBot="1" x14ac:dyDescent="0.4">
      <c r="A41" s="1" t="s">
        <v>60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1</v>
      </c>
      <c r="L41" s="1" t="s">
        <v>2</v>
      </c>
      <c r="M41" s="1" t="s">
        <v>2</v>
      </c>
      <c r="N41" s="1" t="s">
        <v>1</v>
      </c>
      <c r="O41" s="1" t="s">
        <v>2</v>
      </c>
      <c r="P41" s="1" t="s">
        <v>2</v>
      </c>
      <c r="Q41" s="1" t="s">
        <v>2</v>
      </c>
      <c r="R41" s="1" t="s">
        <v>1</v>
      </c>
      <c r="S41" s="1" t="s">
        <v>1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1</v>
      </c>
      <c r="AA41" s="1" t="s">
        <v>1</v>
      </c>
      <c r="AB41" s="1" t="s">
        <v>1</v>
      </c>
      <c r="AC41" s="1" t="s">
        <v>2</v>
      </c>
      <c r="AD41" s="1" t="s">
        <v>1</v>
      </c>
      <c r="AE41" s="1" t="s">
        <v>1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 t="s">
        <v>1</v>
      </c>
      <c r="AL41" s="1" t="s">
        <v>1</v>
      </c>
      <c r="AM41" s="1" t="s">
        <v>1</v>
      </c>
      <c r="AN41" s="1" t="s">
        <v>1</v>
      </c>
      <c r="AO41" s="1" t="s">
        <v>1</v>
      </c>
      <c r="AP41" s="1" t="s">
        <v>1</v>
      </c>
      <c r="AQ41" s="1" t="s">
        <v>1</v>
      </c>
      <c r="AR41" s="1" t="s">
        <v>2</v>
      </c>
      <c r="AS41" s="1" t="s">
        <v>16</v>
      </c>
      <c r="AT41" s="1" t="s">
        <v>16</v>
      </c>
      <c r="AU41" s="1" t="s">
        <v>16</v>
      </c>
      <c r="AV41" s="1" t="s">
        <v>2</v>
      </c>
      <c r="AW41" s="1" t="s">
        <v>17</v>
      </c>
      <c r="AX41" s="1" t="s">
        <v>17</v>
      </c>
      <c r="AY41" s="1" t="s">
        <v>18</v>
      </c>
      <c r="AZ41" s="1" t="s">
        <v>7</v>
      </c>
      <c r="BA41" s="1" t="s">
        <v>7</v>
      </c>
      <c r="BB41" s="1" t="s">
        <v>18</v>
      </c>
      <c r="BC41" s="1" t="s">
        <v>19</v>
      </c>
      <c r="BD41" s="1" t="s">
        <v>7</v>
      </c>
      <c r="BE41" s="1" t="s">
        <v>19</v>
      </c>
      <c r="BF41" s="1" t="s">
        <v>19</v>
      </c>
      <c r="BG41" s="1" t="s">
        <v>3</v>
      </c>
      <c r="BH41" s="1"/>
    </row>
    <row r="42" spans="1:60" ht="26.5" thickBot="1" x14ac:dyDescent="0.4">
      <c r="A42" s="1" t="s">
        <v>61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2</v>
      </c>
      <c r="N42" s="1" t="s">
        <v>1</v>
      </c>
      <c r="O42" s="1" t="s">
        <v>1</v>
      </c>
      <c r="P42" s="1" t="s">
        <v>1</v>
      </c>
      <c r="Q42" s="1" t="s">
        <v>2</v>
      </c>
      <c r="R42" s="1" t="s">
        <v>2</v>
      </c>
      <c r="S42" s="1" t="s">
        <v>2</v>
      </c>
      <c r="T42" s="1" t="s">
        <v>4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2</v>
      </c>
      <c r="AL42" s="1" t="s">
        <v>1</v>
      </c>
      <c r="AM42" s="1" t="s">
        <v>1</v>
      </c>
      <c r="AN42" s="1" t="s">
        <v>1</v>
      </c>
      <c r="AO42" s="1"/>
      <c r="AP42" s="1" t="s">
        <v>5</v>
      </c>
      <c r="AQ42" s="1" t="s">
        <v>2</v>
      </c>
      <c r="AR42" s="1" t="s">
        <v>2</v>
      </c>
      <c r="AS42" s="1" t="s">
        <v>2</v>
      </c>
      <c r="AT42" s="1" t="s">
        <v>2</v>
      </c>
      <c r="AU42" s="1" t="s">
        <v>2</v>
      </c>
      <c r="AV42" s="1" t="s">
        <v>62</v>
      </c>
      <c r="AW42" s="1" t="s">
        <v>63</v>
      </c>
      <c r="AX42" s="1" t="s">
        <v>2</v>
      </c>
      <c r="AY42" s="1" t="s">
        <v>6</v>
      </c>
      <c r="AZ42" s="1" t="s">
        <v>7</v>
      </c>
      <c r="BA42" s="1" t="s">
        <v>7</v>
      </c>
      <c r="BB42" s="1" t="s">
        <v>6</v>
      </c>
      <c r="BC42" s="1" t="s">
        <v>7</v>
      </c>
      <c r="BD42" s="1" t="s">
        <v>7</v>
      </c>
      <c r="BE42" s="1" t="s">
        <v>7</v>
      </c>
      <c r="BF42" s="1" t="s">
        <v>7</v>
      </c>
      <c r="BG42" s="1" t="s">
        <v>3</v>
      </c>
      <c r="BH42" s="1" t="s">
        <v>3</v>
      </c>
    </row>
    <row r="43" spans="1:60" ht="26.5" thickBot="1" x14ac:dyDescent="0.4">
      <c r="A43" s="1" t="s">
        <v>64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2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2</v>
      </c>
      <c r="X43" s="1" t="s">
        <v>2</v>
      </c>
      <c r="Y43" s="1" t="s">
        <v>1</v>
      </c>
      <c r="Z43" s="1" t="s">
        <v>1</v>
      </c>
      <c r="AA43" s="1" t="s">
        <v>1</v>
      </c>
      <c r="AB43" s="1" t="s">
        <v>1</v>
      </c>
      <c r="AC43" s="1" t="s">
        <v>12</v>
      </c>
      <c r="AD43" s="1" t="s">
        <v>1</v>
      </c>
      <c r="AE43" s="1" t="s">
        <v>1</v>
      </c>
      <c r="AF43" s="1" t="s">
        <v>1</v>
      </c>
      <c r="AG43" s="1" t="s">
        <v>2</v>
      </c>
      <c r="AH43" s="1" t="s">
        <v>1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26.5" thickBot="1" x14ac:dyDescent="0.4">
      <c r="A44" s="1" t="s">
        <v>65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2</v>
      </c>
      <c r="I44" s="1" t="s">
        <v>2</v>
      </c>
      <c r="J44" s="1" t="s">
        <v>1</v>
      </c>
      <c r="K44" s="1" t="s">
        <v>1</v>
      </c>
      <c r="L44" s="1" t="s">
        <v>1</v>
      </c>
      <c r="M44" s="1" t="s">
        <v>2</v>
      </c>
      <c r="N44" s="1" t="s">
        <v>1</v>
      </c>
      <c r="O44" s="1" t="s">
        <v>1</v>
      </c>
      <c r="P44" s="1" t="s">
        <v>2</v>
      </c>
      <c r="Q44" s="1" t="s">
        <v>1</v>
      </c>
      <c r="R44" s="1" t="s">
        <v>1</v>
      </c>
      <c r="S44" s="1" t="s">
        <v>1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1</v>
      </c>
      <c r="Z44" s="1" t="s">
        <v>2</v>
      </c>
      <c r="AA44" s="1" t="s">
        <v>1</v>
      </c>
      <c r="AB44" s="1" t="s">
        <v>2</v>
      </c>
      <c r="AC44" s="1" t="s">
        <v>2</v>
      </c>
      <c r="AD44" s="1" t="s">
        <v>2</v>
      </c>
      <c r="AE44" s="1" t="s">
        <v>2</v>
      </c>
      <c r="AF44" s="1" t="s">
        <v>2</v>
      </c>
      <c r="AG44" s="1" t="s">
        <v>2</v>
      </c>
      <c r="AH44" s="1" t="s">
        <v>2</v>
      </c>
      <c r="AI44" s="1" t="s">
        <v>2</v>
      </c>
      <c r="AJ44" s="1" t="s">
        <v>2</v>
      </c>
      <c r="AK44" s="1" t="s">
        <v>2</v>
      </c>
      <c r="AL44" s="1" t="s">
        <v>2</v>
      </c>
      <c r="AM44" s="1" t="s">
        <v>2</v>
      </c>
      <c r="AN44" s="1" t="s">
        <v>1</v>
      </c>
      <c r="AO44" s="1" t="s">
        <v>1</v>
      </c>
      <c r="AP44" s="1" t="s">
        <v>35</v>
      </c>
      <c r="AQ44" s="1" t="s">
        <v>2</v>
      </c>
      <c r="AR44" s="1" t="s">
        <v>16</v>
      </c>
      <c r="AS44" s="1" t="s">
        <v>16</v>
      </c>
      <c r="AT44" s="1" t="s">
        <v>16</v>
      </c>
      <c r="AU44" s="1" t="s">
        <v>16</v>
      </c>
      <c r="AV44" s="1" t="s">
        <v>26</v>
      </c>
      <c r="AW44" s="1" t="s">
        <v>2</v>
      </c>
      <c r="AX44" s="1" t="s">
        <v>2</v>
      </c>
      <c r="AY44" s="1" t="s">
        <v>6</v>
      </c>
      <c r="AZ44" s="1" t="s">
        <v>7</v>
      </c>
      <c r="BA44" s="1" t="s">
        <v>7</v>
      </c>
      <c r="BB44" s="1" t="s">
        <v>6</v>
      </c>
      <c r="BC44" s="1" t="s">
        <v>7</v>
      </c>
      <c r="BD44" s="1" t="s">
        <v>7</v>
      </c>
      <c r="BE44" s="1" t="s">
        <v>7</v>
      </c>
      <c r="BF44" s="1" t="s">
        <v>7</v>
      </c>
      <c r="BG44" s="1"/>
      <c r="BH44" s="1"/>
    </row>
    <row r="45" spans="1:60" ht="15" thickBot="1" x14ac:dyDescent="0.4">
      <c r="A45" s="1" t="s">
        <v>66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2</v>
      </c>
      <c r="N45" s="1" t="s">
        <v>1</v>
      </c>
      <c r="O45" s="1" t="s">
        <v>2</v>
      </c>
      <c r="P45" s="1" t="s">
        <v>2</v>
      </c>
      <c r="Q45" s="1" t="s">
        <v>2</v>
      </c>
      <c r="R45" s="1" t="s">
        <v>1</v>
      </c>
      <c r="S45" s="1" t="s">
        <v>1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1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2</v>
      </c>
      <c r="AI45" s="1" t="s">
        <v>2</v>
      </c>
      <c r="AJ45" s="1" t="s">
        <v>2</v>
      </c>
      <c r="AK45" s="1" t="s">
        <v>2</v>
      </c>
      <c r="AL45" s="1" t="s">
        <v>2</v>
      </c>
      <c r="AM45" s="1" t="s">
        <v>2</v>
      </c>
      <c r="AN45" s="1"/>
      <c r="AO45" s="1"/>
      <c r="AP45" s="1" t="s">
        <v>5</v>
      </c>
      <c r="AQ45" s="1" t="s">
        <v>2</v>
      </c>
      <c r="AR45" s="1" t="s">
        <v>2</v>
      </c>
      <c r="AS45" s="1" t="s">
        <v>2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ht="15" thickBot="1" x14ac:dyDescent="0.4">
      <c r="A46" s="1" t="s">
        <v>67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2</v>
      </c>
      <c r="Q46" s="1" t="s">
        <v>1</v>
      </c>
      <c r="R46" s="1" t="s">
        <v>1</v>
      </c>
      <c r="S46" s="1" t="s">
        <v>1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1</v>
      </c>
      <c r="Z46" s="1" t="s">
        <v>1</v>
      </c>
      <c r="AA46" s="1" t="s">
        <v>1</v>
      </c>
      <c r="AB46" s="1" t="s">
        <v>2</v>
      </c>
      <c r="AC46" s="1" t="s">
        <v>1</v>
      </c>
      <c r="AD46" s="1" t="s">
        <v>1</v>
      </c>
      <c r="AE46" s="1" t="s">
        <v>1</v>
      </c>
      <c r="AF46" s="1" t="s">
        <v>1</v>
      </c>
      <c r="AG46" s="1" t="s">
        <v>2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ht="15" thickBot="1" x14ac:dyDescent="0.4">
      <c r="A47" s="1" t="s">
        <v>68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2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 t="s">
        <v>1</v>
      </c>
      <c r="AB47" s="1" t="s">
        <v>1</v>
      </c>
      <c r="AC47" s="1" t="s">
        <v>1</v>
      </c>
      <c r="AD47" s="1" t="s">
        <v>1</v>
      </c>
      <c r="AE47" s="1" t="s">
        <v>1</v>
      </c>
      <c r="AF47" s="1" t="s">
        <v>1</v>
      </c>
      <c r="AG47" s="1" t="s">
        <v>1</v>
      </c>
      <c r="AH47" s="1" t="s">
        <v>1</v>
      </c>
      <c r="AI47" s="1" t="s">
        <v>1</v>
      </c>
      <c r="AJ47" s="1" t="s">
        <v>1</v>
      </c>
      <c r="AK47" s="1" t="s">
        <v>1</v>
      </c>
      <c r="AL47" s="1" t="s">
        <v>1</v>
      </c>
      <c r="AM47" s="1" t="s">
        <v>1</v>
      </c>
      <c r="AN47" s="1" t="s">
        <v>1</v>
      </c>
      <c r="AO47" s="1" t="s">
        <v>1</v>
      </c>
      <c r="AP47" s="1" t="s">
        <v>1</v>
      </c>
      <c r="AQ47" s="1" t="s">
        <v>1</v>
      </c>
      <c r="AR47" s="1" t="s">
        <v>16</v>
      </c>
      <c r="AS47" s="1" t="s">
        <v>16</v>
      </c>
      <c r="AT47" s="1" t="s">
        <v>16</v>
      </c>
      <c r="AU47" s="1" t="s">
        <v>16</v>
      </c>
      <c r="AV47" s="1" t="s">
        <v>22</v>
      </c>
      <c r="AW47" s="1" t="s">
        <v>69</v>
      </c>
      <c r="AX47" s="1" t="s">
        <v>17</v>
      </c>
      <c r="AY47" s="1" t="s">
        <v>18</v>
      </c>
      <c r="AZ47" s="1" t="s">
        <v>7</v>
      </c>
      <c r="BA47" s="1" t="s">
        <v>7</v>
      </c>
      <c r="BB47" s="1" t="s">
        <v>6</v>
      </c>
      <c r="BC47" s="1" t="s">
        <v>7</v>
      </c>
      <c r="BD47" s="1" t="s">
        <v>7</v>
      </c>
      <c r="BE47" s="1" t="s">
        <v>19</v>
      </c>
      <c r="BF47" s="1" t="s">
        <v>19</v>
      </c>
      <c r="BG47" s="1" t="s">
        <v>3</v>
      </c>
      <c r="BH47" s="1"/>
    </row>
    <row r="48" spans="1:60" ht="15" thickBot="1" x14ac:dyDescent="0.4">
      <c r="A48" s="1" t="s">
        <v>70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2</v>
      </c>
      <c r="Q48" s="1" t="s">
        <v>1</v>
      </c>
      <c r="R48" s="1" t="s">
        <v>1</v>
      </c>
      <c r="S48" s="1" t="s">
        <v>1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1</v>
      </c>
      <c r="Z48" s="1" t="s">
        <v>2</v>
      </c>
      <c r="AA48" s="1" t="s">
        <v>2</v>
      </c>
      <c r="AB48" s="1" t="s">
        <v>2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2</v>
      </c>
      <c r="AH48" s="1" t="s">
        <v>2</v>
      </c>
      <c r="AI48" s="1" t="s">
        <v>2</v>
      </c>
      <c r="AJ48" s="1" t="s">
        <v>2</v>
      </c>
      <c r="AK48" s="1" t="s">
        <v>2</v>
      </c>
      <c r="AL48" s="1" t="s">
        <v>2</v>
      </c>
      <c r="AM48" s="1" t="s">
        <v>1</v>
      </c>
      <c r="AN48" s="1"/>
      <c r="AO48" s="1"/>
      <c r="AP48" s="1" t="s">
        <v>35</v>
      </c>
      <c r="AQ48" s="1" t="s">
        <v>2</v>
      </c>
      <c r="AR48" s="1" t="s">
        <v>2</v>
      </c>
      <c r="AS48" s="1" t="s">
        <v>2</v>
      </c>
      <c r="AT48" s="1" t="s">
        <v>2</v>
      </c>
      <c r="AU48" s="1" t="s">
        <v>2</v>
      </c>
      <c r="AV48" s="1" t="s">
        <v>2</v>
      </c>
      <c r="AW48" s="1" t="s">
        <v>2</v>
      </c>
      <c r="AX48" s="1" t="s">
        <v>2</v>
      </c>
      <c r="AY48" s="1" t="s">
        <v>27</v>
      </c>
      <c r="AZ48" s="1" t="s">
        <v>7</v>
      </c>
      <c r="BA48" s="1" t="s">
        <v>7</v>
      </c>
      <c r="BB48" s="1" t="s">
        <v>6</v>
      </c>
      <c r="BC48" s="1" t="s">
        <v>7</v>
      </c>
      <c r="BD48" s="1" t="s">
        <v>7</v>
      </c>
      <c r="BE48" s="1" t="s">
        <v>7</v>
      </c>
      <c r="BF48" s="1" t="s">
        <v>7</v>
      </c>
      <c r="BG48" s="1" t="s">
        <v>3</v>
      </c>
      <c r="BH48" s="1" t="s">
        <v>3</v>
      </c>
    </row>
    <row r="49" spans="1:60" ht="26.5" thickBot="1" x14ac:dyDescent="0.4">
      <c r="A49" s="1" t="s">
        <v>71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2</v>
      </c>
      <c r="P49" s="1" t="s">
        <v>2</v>
      </c>
      <c r="Q49" s="1" t="s">
        <v>1</v>
      </c>
      <c r="R49" s="1" t="s">
        <v>1</v>
      </c>
      <c r="S49" s="1" t="s">
        <v>1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1</v>
      </c>
      <c r="Z49" s="1" t="s">
        <v>1</v>
      </c>
      <c r="AA49" s="1" t="s">
        <v>1</v>
      </c>
      <c r="AB49" s="1" t="s">
        <v>2</v>
      </c>
      <c r="AC49" s="1" t="s">
        <v>12</v>
      </c>
      <c r="AD49" s="1" t="s">
        <v>1</v>
      </c>
      <c r="AE49" s="1" t="s">
        <v>1</v>
      </c>
      <c r="AF49" s="1" t="s">
        <v>1</v>
      </c>
      <c r="AG49" s="1" t="s">
        <v>2</v>
      </c>
      <c r="AH49" s="1" t="s">
        <v>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ht="26.5" thickBot="1" x14ac:dyDescent="0.4">
      <c r="A50" s="1" t="s">
        <v>72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2</v>
      </c>
      <c r="I50" s="1" t="s">
        <v>2</v>
      </c>
      <c r="J50" s="1" t="s">
        <v>2</v>
      </c>
      <c r="K50" s="1" t="s">
        <v>1</v>
      </c>
      <c r="L50" s="1" t="s">
        <v>2</v>
      </c>
      <c r="M50" s="1" t="s">
        <v>2</v>
      </c>
      <c r="N50" s="1" t="s">
        <v>1</v>
      </c>
      <c r="O50" s="1" t="s">
        <v>2</v>
      </c>
      <c r="P50" s="1" t="s">
        <v>2</v>
      </c>
      <c r="Q50" s="1" t="s">
        <v>2</v>
      </c>
      <c r="R50" s="1" t="s">
        <v>1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1</v>
      </c>
      <c r="Z50" s="1" t="s">
        <v>1</v>
      </c>
      <c r="AA50" s="1" t="s">
        <v>1</v>
      </c>
      <c r="AB50" s="1" t="s">
        <v>1</v>
      </c>
      <c r="AC50" s="1" t="s">
        <v>2</v>
      </c>
      <c r="AD50" s="1" t="s">
        <v>1</v>
      </c>
      <c r="AE50" s="1" t="s">
        <v>1</v>
      </c>
      <c r="AF50" s="1" t="s">
        <v>1</v>
      </c>
      <c r="AG50" s="1" t="s">
        <v>1</v>
      </c>
      <c r="AH50" s="1" t="s">
        <v>2</v>
      </c>
      <c r="AI50" s="1" t="s">
        <v>2</v>
      </c>
      <c r="AJ50" s="1" t="s">
        <v>2</v>
      </c>
      <c r="AK50" s="1" t="s">
        <v>2</v>
      </c>
      <c r="AL50" s="1" t="s">
        <v>2</v>
      </c>
      <c r="AM50" s="1" t="s">
        <v>1</v>
      </c>
      <c r="AN50" s="1" t="s">
        <v>1</v>
      </c>
      <c r="AO50" s="1" t="s">
        <v>1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ht="26.5" thickBot="1" x14ac:dyDescent="0.4">
      <c r="A51" s="1" t="s">
        <v>73</v>
      </c>
      <c r="B51" s="1" t="s">
        <v>2</v>
      </c>
      <c r="C51" s="1" t="s">
        <v>1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1</v>
      </c>
      <c r="L51" s="1" t="s">
        <v>1</v>
      </c>
      <c r="M51" s="1" t="s">
        <v>2</v>
      </c>
      <c r="N51" s="1" t="s">
        <v>1</v>
      </c>
      <c r="O51" s="1" t="s">
        <v>1</v>
      </c>
      <c r="P51" s="1" t="s">
        <v>2</v>
      </c>
      <c r="Q51" s="1" t="s">
        <v>1</v>
      </c>
      <c r="R51" s="1" t="s">
        <v>1</v>
      </c>
      <c r="S51" s="1" t="s">
        <v>1</v>
      </c>
      <c r="T51" s="1" t="s">
        <v>2</v>
      </c>
      <c r="U51" s="1" t="s">
        <v>1</v>
      </c>
      <c r="V51" s="1" t="s">
        <v>2</v>
      </c>
      <c r="W51" s="1" t="s">
        <v>2</v>
      </c>
      <c r="X51" s="1" t="s">
        <v>2</v>
      </c>
      <c r="Y51" s="1" t="s">
        <v>1</v>
      </c>
      <c r="Z51" s="1" t="s">
        <v>74</v>
      </c>
      <c r="AA51" s="1" t="s">
        <v>1</v>
      </c>
      <c r="AB51" s="1" t="s">
        <v>1</v>
      </c>
      <c r="AC51" s="1" t="s">
        <v>2</v>
      </c>
      <c r="AD51" s="1" t="s">
        <v>1</v>
      </c>
      <c r="AE51" s="1" t="s">
        <v>1</v>
      </c>
      <c r="AF51" s="1" t="s">
        <v>1</v>
      </c>
      <c r="AG51" s="1" t="s">
        <v>1</v>
      </c>
      <c r="AH51" s="1" t="s">
        <v>2</v>
      </c>
      <c r="AI51" s="1" t="s">
        <v>1</v>
      </c>
      <c r="AJ51" s="1" t="s">
        <v>1</v>
      </c>
      <c r="AK51" s="1" t="s">
        <v>1</v>
      </c>
      <c r="AL51" s="1" t="s">
        <v>1</v>
      </c>
      <c r="AM51" s="1" t="s">
        <v>1</v>
      </c>
      <c r="AN51" s="1" t="s">
        <v>1</v>
      </c>
      <c r="AO51" s="1" t="s">
        <v>1</v>
      </c>
      <c r="AP51" s="1" t="s">
        <v>1</v>
      </c>
      <c r="AQ51" s="1" t="s">
        <v>1</v>
      </c>
      <c r="AR51" s="1" t="s">
        <v>2</v>
      </c>
      <c r="AS51" s="1" t="s">
        <v>2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ht="15" thickBot="1" x14ac:dyDescent="0.4">
      <c r="A52" s="1" t="s">
        <v>75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2</v>
      </c>
      <c r="Q52" s="1" t="s">
        <v>1</v>
      </c>
      <c r="R52" s="1" t="s">
        <v>1</v>
      </c>
      <c r="S52" s="1" t="s">
        <v>1</v>
      </c>
      <c r="T52" s="1" t="s">
        <v>2</v>
      </c>
      <c r="U52" s="1" t="s">
        <v>1</v>
      </c>
      <c r="V52" s="1" t="s">
        <v>2</v>
      </c>
      <c r="W52" s="1" t="s">
        <v>2</v>
      </c>
      <c r="X52" s="1" t="s">
        <v>2</v>
      </c>
      <c r="Y52" s="1" t="s">
        <v>1</v>
      </c>
      <c r="Z52" s="1" t="s">
        <v>1</v>
      </c>
      <c r="AA52" s="1" t="s">
        <v>1</v>
      </c>
      <c r="AB52" s="1" t="s">
        <v>2</v>
      </c>
      <c r="AC52" s="1" t="s">
        <v>2</v>
      </c>
      <c r="AD52" s="1" t="s">
        <v>1</v>
      </c>
      <c r="AE52" s="1" t="s">
        <v>1</v>
      </c>
      <c r="AF52" s="1" t="s">
        <v>1</v>
      </c>
      <c r="AG52" s="1" t="s">
        <v>2</v>
      </c>
      <c r="AH52" s="1" t="s">
        <v>1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2242-6801-4137-851E-5FE32E8BA9C6}">
  <sheetPr codeName="Sheet1"/>
  <dimension ref="A1:BJ1033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sqref="A1:BH52"/>
    </sheetView>
  </sheetViews>
  <sheetFormatPr defaultRowHeight="14.5" x14ac:dyDescent="0.35"/>
  <sheetData>
    <row r="1" spans="1:62" ht="15" thickBot="1" x14ac:dyDescent="0.4">
      <c r="A1" s="1"/>
      <c r="B1" s="2">
        <v>2020</v>
      </c>
      <c r="C1" s="2">
        <v>2016</v>
      </c>
      <c r="D1" s="2">
        <v>2012</v>
      </c>
      <c r="E1" s="2">
        <v>2008</v>
      </c>
      <c r="F1" s="2">
        <v>2004</v>
      </c>
      <c r="G1" s="2">
        <v>2000</v>
      </c>
      <c r="H1" s="2">
        <v>1996</v>
      </c>
      <c r="I1" s="2">
        <v>1992</v>
      </c>
      <c r="J1" s="2">
        <v>1988</v>
      </c>
      <c r="K1" s="2">
        <v>1984</v>
      </c>
      <c r="L1" s="2">
        <v>1980</v>
      </c>
      <c r="M1" s="2">
        <v>1976</v>
      </c>
      <c r="N1" s="2">
        <v>1972</v>
      </c>
      <c r="O1" s="2">
        <v>1968</v>
      </c>
      <c r="P1" s="2">
        <v>1964</v>
      </c>
      <c r="Q1" s="2">
        <v>1960</v>
      </c>
      <c r="R1" s="2">
        <v>1956</v>
      </c>
      <c r="S1" s="2">
        <v>1952</v>
      </c>
      <c r="T1" s="2">
        <v>1948</v>
      </c>
      <c r="U1" s="2">
        <v>1944</v>
      </c>
      <c r="V1" s="2">
        <v>1940</v>
      </c>
      <c r="W1" s="2">
        <v>1936</v>
      </c>
      <c r="X1" s="2">
        <v>1932</v>
      </c>
      <c r="Y1" s="2">
        <v>1928</v>
      </c>
      <c r="Z1" s="2">
        <v>1924</v>
      </c>
      <c r="AA1" s="2">
        <v>1920</v>
      </c>
      <c r="AB1" s="2">
        <v>1916</v>
      </c>
      <c r="AC1" s="2">
        <v>1912</v>
      </c>
      <c r="AD1" s="2">
        <v>1908</v>
      </c>
      <c r="AE1" s="2">
        <v>1904</v>
      </c>
      <c r="AF1" s="2">
        <v>1900</v>
      </c>
      <c r="AG1" s="2">
        <v>1896</v>
      </c>
      <c r="AH1" s="2">
        <v>1892</v>
      </c>
      <c r="AI1" s="2">
        <v>1888</v>
      </c>
      <c r="AJ1" s="2">
        <v>1884</v>
      </c>
      <c r="AK1" s="2">
        <v>1880</v>
      </c>
      <c r="AL1" s="2">
        <v>1876</v>
      </c>
      <c r="AM1" s="2">
        <v>1872</v>
      </c>
      <c r="AN1" s="2">
        <v>1868</v>
      </c>
      <c r="AO1" s="2">
        <v>1864</v>
      </c>
      <c r="AP1" s="2">
        <v>1860</v>
      </c>
      <c r="AQ1" s="2">
        <v>1856</v>
      </c>
      <c r="AR1" s="2">
        <v>1852</v>
      </c>
      <c r="AS1" s="2">
        <v>1848</v>
      </c>
      <c r="AT1" s="2">
        <v>1844</v>
      </c>
      <c r="AU1" s="2">
        <v>1840</v>
      </c>
      <c r="AV1" s="2">
        <v>1836</v>
      </c>
      <c r="AW1" s="2">
        <v>1832</v>
      </c>
      <c r="AX1" s="2">
        <v>1828</v>
      </c>
      <c r="AY1" s="2">
        <v>1824</v>
      </c>
      <c r="AZ1" s="2">
        <v>1820</v>
      </c>
      <c r="BA1" s="2">
        <v>1816</v>
      </c>
      <c r="BB1" s="2">
        <v>1812</v>
      </c>
      <c r="BC1" s="2">
        <v>1808</v>
      </c>
      <c r="BD1" s="2">
        <v>1804</v>
      </c>
      <c r="BE1" s="2">
        <v>1800</v>
      </c>
      <c r="BF1" s="2">
        <v>1796</v>
      </c>
      <c r="BG1" s="2">
        <v>1792</v>
      </c>
      <c r="BH1" s="2">
        <v>1788</v>
      </c>
    </row>
    <row r="2" spans="1:62" ht="15" thickBot="1" x14ac:dyDescent="0.4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2</v>
      </c>
      <c r="N2" s="1" t="s">
        <v>1</v>
      </c>
      <c r="O2" s="1" t="s">
        <v>3</v>
      </c>
      <c r="P2" s="1" t="s">
        <v>1</v>
      </c>
      <c r="Q2" s="1" t="s">
        <v>3</v>
      </c>
      <c r="R2" s="1" t="s">
        <v>2</v>
      </c>
      <c r="S2" s="1" t="s">
        <v>2</v>
      </c>
      <c r="T2" s="1" t="s">
        <v>4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1</v>
      </c>
      <c r="AN2" s="1" t="s">
        <v>1</v>
      </c>
      <c r="AO2" s="1"/>
      <c r="AP2" s="1" t="s">
        <v>5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6</v>
      </c>
      <c r="AZ2" s="1" t="s">
        <v>7</v>
      </c>
      <c r="BA2" s="1"/>
      <c r="BB2" s="1"/>
      <c r="BC2" s="1"/>
      <c r="BD2" s="1"/>
      <c r="BE2" s="1"/>
      <c r="BF2" s="1"/>
      <c r="BG2" s="1"/>
      <c r="BH2" s="1"/>
      <c r="BI2">
        <f>COUNTIF(B2:BH2,"")</f>
        <v>9</v>
      </c>
      <c r="BJ2">
        <f>COUNTIF(B2:AQ2,"")</f>
        <v>1</v>
      </c>
    </row>
    <row r="3" spans="1:62" ht="15" thickBot="1" x14ac:dyDescent="0.4">
      <c r="A3" s="1" t="s">
        <v>8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2</v>
      </c>
      <c r="Q3" s="1" t="s">
        <v>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>
        <f t="shared" ref="BI3:BI52" si="0">COUNTIF(B3:BH3,"")</f>
        <v>43</v>
      </c>
      <c r="BJ3">
        <f t="shared" ref="BJ3:BJ52" si="1">COUNTIF(B3:AQ3,"")</f>
        <v>26</v>
      </c>
    </row>
    <row r="4" spans="1:62" ht="15" thickBot="1" x14ac:dyDescent="0.4">
      <c r="A4" s="1" t="s">
        <v>9</v>
      </c>
      <c r="B4" s="1" t="s">
        <v>2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2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1</v>
      </c>
      <c r="Z4" s="1" t="s">
        <v>1</v>
      </c>
      <c r="AA4" s="1" t="s">
        <v>1</v>
      </c>
      <c r="AB4" s="1" t="s">
        <v>2</v>
      </c>
      <c r="AC4" s="1" t="s">
        <v>2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>
        <f t="shared" si="0"/>
        <v>31</v>
      </c>
      <c r="BJ4">
        <f t="shared" si="1"/>
        <v>14</v>
      </c>
    </row>
    <row r="5" spans="1:62" ht="15" thickBot="1" x14ac:dyDescent="0.4">
      <c r="A5" s="1" t="s">
        <v>10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2</v>
      </c>
      <c r="I5" s="1" t="s">
        <v>2</v>
      </c>
      <c r="J5" s="1" t="s">
        <v>1</v>
      </c>
      <c r="K5" s="1" t="s">
        <v>1</v>
      </c>
      <c r="L5" s="1" t="s">
        <v>1</v>
      </c>
      <c r="M5" s="1" t="s">
        <v>2</v>
      </c>
      <c r="N5" s="1" t="s">
        <v>1</v>
      </c>
      <c r="O5" s="1" t="s">
        <v>3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  <c r="AK5" s="1" t="s">
        <v>2</v>
      </c>
      <c r="AL5" s="1" t="s">
        <v>2</v>
      </c>
      <c r="AM5" s="1" t="s">
        <v>1</v>
      </c>
      <c r="AN5" s="1" t="s">
        <v>1</v>
      </c>
      <c r="AO5" s="1"/>
      <c r="AP5" s="1" t="s">
        <v>5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>
        <f t="shared" si="0"/>
        <v>13</v>
      </c>
      <c r="BJ5">
        <f t="shared" si="1"/>
        <v>1</v>
      </c>
    </row>
    <row r="6" spans="1:62" ht="15" thickBot="1" x14ac:dyDescent="0.4">
      <c r="A6" s="1" t="s">
        <v>11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2</v>
      </c>
      <c r="Q6" s="1" t="s">
        <v>1</v>
      </c>
      <c r="R6" s="1" t="s">
        <v>1</v>
      </c>
      <c r="S6" s="1" t="s">
        <v>1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1</v>
      </c>
      <c r="Z6" s="1" t="s">
        <v>1</v>
      </c>
      <c r="AA6" s="1" t="s">
        <v>1</v>
      </c>
      <c r="AB6" s="1" t="s">
        <v>2</v>
      </c>
      <c r="AC6" s="1" t="s">
        <v>12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2</v>
      </c>
      <c r="AI6" s="1" t="s">
        <v>1</v>
      </c>
      <c r="AJ6" s="1" t="s">
        <v>1</v>
      </c>
      <c r="AK6" s="1" t="s">
        <v>2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2</v>
      </c>
      <c r="AR6" s="1" t="s">
        <v>2</v>
      </c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>
        <f t="shared" si="0"/>
        <v>16</v>
      </c>
      <c r="BJ6">
        <f t="shared" si="1"/>
        <v>0</v>
      </c>
    </row>
    <row r="7" spans="1:62" ht="15" thickBot="1" x14ac:dyDescent="0.4">
      <c r="A7" s="1" t="s">
        <v>13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1</v>
      </c>
      <c r="G7" s="1" t="s">
        <v>1</v>
      </c>
      <c r="H7" s="1" t="s">
        <v>1</v>
      </c>
      <c r="I7" s="1" t="s">
        <v>2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2</v>
      </c>
      <c r="Q7" s="1" t="s">
        <v>1</v>
      </c>
      <c r="R7" s="1" t="s">
        <v>1</v>
      </c>
      <c r="S7" s="1" t="s">
        <v>1</v>
      </c>
      <c r="T7" s="1" t="s">
        <v>2</v>
      </c>
      <c r="U7" s="1" t="s">
        <v>1</v>
      </c>
      <c r="V7" s="1" t="s">
        <v>1</v>
      </c>
      <c r="W7" s="1" t="s">
        <v>2</v>
      </c>
      <c r="X7" s="1" t="s">
        <v>2</v>
      </c>
      <c r="Y7" s="1" t="s">
        <v>1</v>
      </c>
      <c r="Z7" s="1" t="s">
        <v>1</v>
      </c>
      <c r="AA7" s="1" t="s">
        <v>1</v>
      </c>
      <c r="AB7" s="1" t="s">
        <v>2</v>
      </c>
      <c r="AC7" s="1" t="s">
        <v>2</v>
      </c>
      <c r="AD7" s="1" t="s">
        <v>2</v>
      </c>
      <c r="AE7" s="1" t="s">
        <v>1</v>
      </c>
      <c r="AF7" s="1" t="s">
        <v>2</v>
      </c>
      <c r="AG7" s="1" t="s">
        <v>2</v>
      </c>
      <c r="AH7" s="1" t="s">
        <v>14</v>
      </c>
      <c r="AI7" s="1" t="s">
        <v>1</v>
      </c>
      <c r="AJ7" s="1" t="s">
        <v>1</v>
      </c>
      <c r="AK7" s="1" t="s">
        <v>1</v>
      </c>
      <c r="AL7" s="1" t="s">
        <v>1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>
        <f t="shared" si="0"/>
        <v>22</v>
      </c>
      <c r="BJ7">
        <f t="shared" si="1"/>
        <v>5</v>
      </c>
    </row>
    <row r="8" spans="1:62" ht="26.5" thickBot="1" x14ac:dyDescent="0.4">
      <c r="A8" s="1" t="s">
        <v>15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2</v>
      </c>
      <c r="P8" s="1" t="s">
        <v>2</v>
      </c>
      <c r="Q8" s="1" t="s">
        <v>2</v>
      </c>
      <c r="R8" s="1" t="s">
        <v>1</v>
      </c>
      <c r="S8" s="1" t="s">
        <v>1</v>
      </c>
      <c r="T8" s="1" t="s">
        <v>1</v>
      </c>
      <c r="U8" s="1" t="s">
        <v>2</v>
      </c>
      <c r="V8" s="1" t="s">
        <v>2</v>
      </c>
      <c r="W8" s="1" t="s">
        <v>2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2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2</v>
      </c>
      <c r="AI8" s="1" t="s">
        <v>2</v>
      </c>
      <c r="AJ8" s="1" t="s">
        <v>2</v>
      </c>
      <c r="AK8" s="1" t="s">
        <v>1</v>
      </c>
      <c r="AL8" s="1" t="s">
        <v>2</v>
      </c>
      <c r="AM8" s="1" t="s">
        <v>1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2</v>
      </c>
      <c r="AS8" s="1" t="s">
        <v>16</v>
      </c>
      <c r="AT8" s="1" t="s">
        <v>16</v>
      </c>
      <c r="AU8" s="1" t="s">
        <v>16</v>
      </c>
      <c r="AV8" s="1" t="s">
        <v>2</v>
      </c>
      <c r="AW8" s="1" t="s">
        <v>17</v>
      </c>
      <c r="AX8" s="1" t="s">
        <v>17</v>
      </c>
      <c r="AY8" s="1" t="s">
        <v>18</v>
      </c>
      <c r="AZ8" s="1" t="s">
        <v>7</v>
      </c>
      <c r="BA8" s="1" t="s">
        <v>19</v>
      </c>
      <c r="BB8" s="1" t="s">
        <v>18</v>
      </c>
      <c r="BC8" s="1" t="s">
        <v>19</v>
      </c>
      <c r="BD8" s="1" t="s">
        <v>19</v>
      </c>
      <c r="BE8" s="1" t="s">
        <v>19</v>
      </c>
      <c r="BF8" s="1" t="s">
        <v>19</v>
      </c>
      <c r="BG8" s="1" t="s">
        <v>3</v>
      </c>
      <c r="BH8" s="1" t="s">
        <v>3</v>
      </c>
      <c r="BI8">
        <f t="shared" si="0"/>
        <v>0</v>
      </c>
      <c r="BJ8">
        <f t="shared" si="1"/>
        <v>0</v>
      </c>
    </row>
    <row r="9" spans="1:62" ht="15" thickBot="1" x14ac:dyDescent="0.4">
      <c r="A9" s="1" t="s">
        <v>20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>
        <f t="shared" si="0"/>
        <v>44</v>
      </c>
      <c r="BJ9">
        <f t="shared" si="1"/>
        <v>27</v>
      </c>
    </row>
    <row r="10" spans="1:62" ht="15" thickBot="1" x14ac:dyDescent="0.4">
      <c r="A10" s="1" t="s">
        <v>21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1</v>
      </c>
      <c r="K10" s="1" t="s">
        <v>1</v>
      </c>
      <c r="L10" s="1" t="s">
        <v>1</v>
      </c>
      <c r="M10" s="1" t="s">
        <v>2</v>
      </c>
      <c r="N10" s="1" t="s">
        <v>1</v>
      </c>
      <c r="O10" s="1" t="s">
        <v>1</v>
      </c>
      <c r="P10" s="1" t="s">
        <v>2</v>
      </c>
      <c r="Q10" s="1" t="s">
        <v>2</v>
      </c>
      <c r="R10" s="1" t="s">
        <v>1</v>
      </c>
      <c r="S10" s="1" t="s">
        <v>1</v>
      </c>
      <c r="T10" s="1" t="s">
        <v>1</v>
      </c>
      <c r="U10" s="1" t="s">
        <v>2</v>
      </c>
      <c r="V10" s="1" t="s">
        <v>2</v>
      </c>
      <c r="W10" s="1" t="s">
        <v>2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2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1</v>
      </c>
      <c r="AN10" s="1" t="s">
        <v>2</v>
      </c>
      <c r="AO10" s="1" t="s">
        <v>2</v>
      </c>
      <c r="AP10" s="1" t="s">
        <v>5</v>
      </c>
      <c r="AQ10" s="1" t="s">
        <v>2</v>
      </c>
      <c r="AR10" s="1" t="s">
        <v>2</v>
      </c>
      <c r="AS10" s="1" t="s">
        <v>16</v>
      </c>
      <c r="AT10" s="1" t="s">
        <v>16</v>
      </c>
      <c r="AU10" s="1" t="s">
        <v>16</v>
      </c>
      <c r="AV10" s="1" t="s">
        <v>22</v>
      </c>
      <c r="AW10" s="1" t="s">
        <v>17</v>
      </c>
      <c r="AX10" s="1" t="s">
        <v>17</v>
      </c>
      <c r="AY10" s="1" t="s">
        <v>6</v>
      </c>
      <c r="AZ10" s="1" t="s">
        <v>7</v>
      </c>
      <c r="BA10" s="1" t="s">
        <v>19</v>
      </c>
      <c r="BB10" s="1" t="s">
        <v>18</v>
      </c>
      <c r="BC10" s="1" t="s">
        <v>19</v>
      </c>
      <c r="BD10" s="1" t="s">
        <v>19</v>
      </c>
      <c r="BE10" s="1" t="s">
        <v>19</v>
      </c>
      <c r="BF10" s="1" t="s">
        <v>19</v>
      </c>
      <c r="BG10" s="1" t="s">
        <v>3</v>
      </c>
      <c r="BH10" s="1" t="s">
        <v>3</v>
      </c>
      <c r="BI10">
        <f t="shared" si="0"/>
        <v>0</v>
      </c>
      <c r="BJ10">
        <f t="shared" si="1"/>
        <v>0</v>
      </c>
    </row>
    <row r="11" spans="1:62" ht="15" thickBot="1" x14ac:dyDescent="0.4">
      <c r="A11" s="1" t="s">
        <v>23</v>
      </c>
      <c r="B11" s="1" t="s">
        <v>1</v>
      </c>
      <c r="C11" s="1" t="s">
        <v>1</v>
      </c>
      <c r="D11" s="1" t="s">
        <v>2</v>
      </c>
      <c r="E11" s="1" t="s">
        <v>2</v>
      </c>
      <c r="F11" s="1" t="s">
        <v>1</v>
      </c>
      <c r="G11" s="1" t="s">
        <v>1</v>
      </c>
      <c r="H11" s="1" t="s">
        <v>2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2</v>
      </c>
      <c r="N11" s="1" t="s">
        <v>1</v>
      </c>
      <c r="O11" s="1" t="s">
        <v>1</v>
      </c>
      <c r="P11" s="1" t="s">
        <v>2</v>
      </c>
      <c r="Q11" s="1" t="s">
        <v>1</v>
      </c>
      <c r="R11" s="1" t="s">
        <v>1</v>
      </c>
      <c r="S11" s="1" t="s">
        <v>1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1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1</v>
      </c>
      <c r="AM11" s="1" t="s">
        <v>1</v>
      </c>
      <c r="AN11" s="1" t="s">
        <v>1</v>
      </c>
      <c r="AO11" s="1"/>
      <c r="AP11" s="1" t="s">
        <v>5</v>
      </c>
      <c r="AQ11" s="1" t="s">
        <v>2</v>
      </c>
      <c r="AR11" s="1" t="s">
        <v>2</v>
      </c>
      <c r="AS11" s="1" t="s">
        <v>16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>
        <f t="shared" si="0"/>
        <v>16</v>
      </c>
      <c r="BJ11">
        <f t="shared" si="1"/>
        <v>1</v>
      </c>
    </row>
    <row r="12" spans="1:62" ht="15" thickBot="1" x14ac:dyDescent="0.4">
      <c r="A12" s="1" t="s">
        <v>24</v>
      </c>
      <c r="B12" s="1" t="s">
        <v>2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2</v>
      </c>
      <c r="J12" s="1" t="s">
        <v>1</v>
      </c>
      <c r="K12" s="1" t="s">
        <v>1</v>
      </c>
      <c r="L12" s="1" t="s">
        <v>2</v>
      </c>
      <c r="M12" s="1" t="s">
        <v>2</v>
      </c>
      <c r="N12" s="1" t="s">
        <v>1</v>
      </c>
      <c r="O12" s="1" t="s">
        <v>3</v>
      </c>
      <c r="P12" s="1" t="s">
        <v>1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1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25</v>
      </c>
      <c r="AN12" s="1" t="s">
        <v>2</v>
      </c>
      <c r="AO12" s="1"/>
      <c r="AP12" s="1" t="s">
        <v>5</v>
      </c>
      <c r="AQ12" s="1" t="s">
        <v>2</v>
      </c>
      <c r="AR12" s="1" t="s">
        <v>2</v>
      </c>
      <c r="AS12" s="1" t="s">
        <v>16</v>
      </c>
      <c r="AT12" s="1" t="s">
        <v>2</v>
      </c>
      <c r="AU12" s="1" t="s">
        <v>16</v>
      </c>
      <c r="AV12" s="1" t="s">
        <v>26</v>
      </c>
      <c r="AW12" s="1" t="s">
        <v>2</v>
      </c>
      <c r="AX12" s="1" t="s">
        <v>2</v>
      </c>
      <c r="AY12" s="1" t="s">
        <v>27</v>
      </c>
      <c r="AZ12" s="1" t="s">
        <v>7</v>
      </c>
      <c r="BA12" s="1" t="s">
        <v>7</v>
      </c>
      <c r="BB12" s="1" t="s">
        <v>6</v>
      </c>
      <c r="BC12" s="1" t="s">
        <v>7</v>
      </c>
      <c r="BD12" s="1" t="s">
        <v>7</v>
      </c>
      <c r="BE12" s="1" t="s">
        <v>7</v>
      </c>
      <c r="BF12" s="1" t="s">
        <v>7</v>
      </c>
      <c r="BG12" s="1" t="s">
        <v>3</v>
      </c>
      <c r="BH12" s="1" t="s">
        <v>3</v>
      </c>
      <c r="BI12">
        <f t="shared" si="0"/>
        <v>1</v>
      </c>
      <c r="BJ12">
        <f t="shared" si="1"/>
        <v>1</v>
      </c>
    </row>
    <row r="13" spans="1:62" ht="15" thickBot="1" x14ac:dyDescent="0.4">
      <c r="A13" s="1" t="s">
        <v>28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1</v>
      </c>
      <c r="L13" s="1" t="s">
        <v>2</v>
      </c>
      <c r="M13" s="1" t="s">
        <v>2</v>
      </c>
      <c r="N13" s="1" t="s">
        <v>1</v>
      </c>
      <c r="O13" s="1" t="s">
        <v>2</v>
      </c>
      <c r="P13" s="1" t="s">
        <v>2</v>
      </c>
      <c r="Q13" s="1" t="s">
        <v>2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>
        <f t="shared" si="0"/>
        <v>43</v>
      </c>
      <c r="BJ13">
        <f t="shared" si="1"/>
        <v>26</v>
      </c>
    </row>
    <row r="14" spans="1:62" ht="15" thickBot="1" x14ac:dyDescent="0.4">
      <c r="A14" s="1" t="s">
        <v>29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2</v>
      </c>
      <c r="Q14" s="1" t="s">
        <v>1</v>
      </c>
      <c r="R14" s="1" t="s">
        <v>1</v>
      </c>
      <c r="S14" s="1" t="s">
        <v>1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1</v>
      </c>
      <c r="Z14" s="1" t="s">
        <v>1</v>
      </c>
      <c r="AA14" s="1" t="s">
        <v>1</v>
      </c>
      <c r="AB14" s="1" t="s">
        <v>2</v>
      </c>
      <c r="AC14" s="1" t="s">
        <v>2</v>
      </c>
      <c r="AD14" s="1" t="s">
        <v>1</v>
      </c>
      <c r="AE14" s="1" t="s">
        <v>1</v>
      </c>
      <c r="AF14" s="1" t="s">
        <v>2</v>
      </c>
      <c r="AG14" s="1" t="s">
        <v>2</v>
      </c>
      <c r="AH14" s="1" t="s">
        <v>14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>
        <f t="shared" si="0"/>
        <v>26</v>
      </c>
      <c r="BJ14">
        <f t="shared" si="1"/>
        <v>9</v>
      </c>
    </row>
    <row r="15" spans="1:62" ht="15" thickBot="1" x14ac:dyDescent="0.4">
      <c r="A15" s="1" t="s">
        <v>30</v>
      </c>
      <c r="B15" s="1" t="s">
        <v>1</v>
      </c>
      <c r="C15" s="1" t="s">
        <v>1</v>
      </c>
      <c r="D15" s="1" t="s">
        <v>2</v>
      </c>
      <c r="E15" s="1" t="s">
        <v>2</v>
      </c>
      <c r="F15" s="1" t="s">
        <v>1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2</v>
      </c>
      <c r="Q15" s="1" t="s">
        <v>1</v>
      </c>
      <c r="R15" s="1" t="s">
        <v>1</v>
      </c>
      <c r="S15" s="1" t="s">
        <v>1</v>
      </c>
      <c r="T15" s="1" t="s">
        <v>2</v>
      </c>
      <c r="U15" s="1" t="s">
        <v>1</v>
      </c>
      <c r="V15" s="1" t="s">
        <v>1</v>
      </c>
      <c r="W15" s="1" t="s">
        <v>2</v>
      </c>
      <c r="X15" s="1" t="s">
        <v>2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2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2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2</v>
      </c>
      <c r="AS15" s="1" t="s">
        <v>2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>
        <f t="shared" si="0"/>
        <v>15</v>
      </c>
      <c r="BJ15">
        <f t="shared" si="1"/>
        <v>0</v>
      </c>
    </row>
    <row r="16" spans="1:62" ht="15" thickBot="1" x14ac:dyDescent="0.4">
      <c r="A16" s="1" t="s">
        <v>31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2</v>
      </c>
      <c r="Q16" s="1" t="s">
        <v>2</v>
      </c>
      <c r="R16" s="1" t="s">
        <v>1</v>
      </c>
      <c r="S16" s="1" t="s">
        <v>1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2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2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2</v>
      </c>
      <c r="AR16" s="1" t="s">
        <v>2</v>
      </c>
      <c r="AS16" s="1" t="s">
        <v>2</v>
      </c>
      <c r="AT16" s="1" t="s">
        <v>2</v>
      </c>
      <c r="AU16" s="1" t="s">
        <v>2</v>
      </c>
      <c r="AV16" s="1" t="s">
        <v>2</v>
      </c>
      <c r="AW16" s="1" t="s">
        <v>2</v>
      </c>
      <c r="AX16" s="1" t="s">
        <v>2</v>
      </c>
      <c r="AY16" s="1" t="s">
        <v>6</v>
      </c>
      <c r="AZ16" s="1" t="s">
        <v>7</v>
      </c>
      <c r="BA16" s="1"/>
      <c r="BB16" s="1"/>
      <c r="BC16" s="1"/>
      <c r="BD16" s="1"/>
      <c r="BE16" s="1"/>
      <c r="BF16" s="1"/>
      <c r="BG16" s="1"/>
      <c r="BH16" s="1"/>
      <c r="BI16">
        <f t="shared" si="0"/>
        <v>8</v>
      </c>
      <c r="BJ16">
        <f t="shared" si="1"/>
        <v>0</v>
      </c>
    </row>
    <row r="17" spans="1:62" ht="15" thickBot="1" x14ac:dyDescent="0.4">
      <c r="A17" s="1" t="s">
        <v>32</v>
      </c>
      <c r="B17" s="1" t="s">
        <v>1</v>
      </c>
      <c r="C17" s="1" t="s">
        <v>1</v>
      </c>
      <c r="D17" s="1" t="s">
        <v>1</v>
      </c>
      <c r="E17" s="1" t="s">
        <v>2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2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2</v>
      </c>
      <c r="X17" s="1" t="s">
        <v>2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2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2</v>
      </c>
      <c r="AI17" s="1" t="s">
        <v>1</v>
      </c>
      <c r="AJ17" s="1" t="s">
        <v>2</v>
      </c>
      <c r="AK17" s="1" t="s">
        <v>1</v>
      </c>
      <c r="AL17" s="1" t="s">
        <v>2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2</v>
      </c>
      <c r="AR17" s="1" t="s">
        <v>2</v>
      </c>
      <c r="AS17" s="1" t="s">
        <v>2</v>
      </c>
      <c r="AT17" s="1" t="s">
        <v>2</v>
      </c>
      <c r="AU17" s="1" t="s">
        <v>16</v>
      </c>
      <c r="AV17" s="1" t="s">
        <v>22</v>
      </c>
      <c r="AW17" s="1" t="s">
        <v>2</v>
      </c>
      <c r="AX17" s="1" t="s">
        <v>2</v>
      </c>
      <c r="AY17" s="1" t="s">
        <v>6</v>
      </c>
      <c r="AZ17" s="1" t="s">
        <v>7</v>
      </c>
      <c r="BA17" s="1" t="s">
        <v>7</v>
      </c>
      <c r="BB17" s="1"/>
      <c r="BC17" s="1"/>
      <c r="BD17" s="1"/>
      <c r="BE17" s="1"/>
      <c r="BF17" s="1"/>
      <c r="BG17" s="1"/>
      <c r="BH17" s="1"/>
      <c r="BI17">
        <f t="shared" si="0"/>
        <v>7</v>
      </c>
      <c r="BJ17">
        <f t="shared" si="1"/>
        <v>0</v>
      </c>
    </row>
    <row r="18" spans="1:62" ht="15" thickBot="1" x14ac:dyDescent="0.4">
      <c r="A18" s="1" t="s">
        <v>33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2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2</v>
      </c>
      <c r="X18" s="1" t="s">
        <v>2</v>
      </c>
      <c r="Y18" s="1" t="s">
        <v>1</v>
      </c>
      <c r="Z18" s="1" t="s">
        <v>1</v>
      </c>
      <c r="AA18" s="1" t="s">
        <v>1</v>
      </c>
      <c r="AB18" s="1" t="s">
        <v>2</v>
      </c>
      <c r="AC18" s="1" t="s">
        <v>2</v>
      </c>
      <c r="AD18" s="1" t="s">
        <v>1</v>
      </c>
      <c r="AE18" s="1" t="s">
        <v>1</v>
      </c>
      <c r="AF18" s="1" t="s">
        <v>1</v>
      </c>
      <c r="AG18" s="1" t="s">
        <v>2</v>
      </c>
      <c r="AH18" s="1" t="s">
        <v>14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>
        <f t="shared" si="0"/>
        <v>19</v>
      </c>
      <c r="BJ18">
        <f t="shared" si="1"/>
        <v>2</v>
      </c>
    </row>
    <row r="19" spans="1:62" ht="15" thickBot="1" x14ac:dyDescent="0.4">
      <c r="A19" s="1" t="s">
        <v>34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2</v>
      </c>
      <c r="I19" s="1" t="s">
        <v>2</v>
      </c>
      <c r="J19" s="1" t="s">
        <v>1</v>
      </c>
      <c r="K19" s="1" t="s">
        <v>1</v>
      </c>
      <c r="L19" s="1" t="s">
        <v>1</v>
      </c>
      <c r="M19" s="1" t="s">
        <v>2</v>
      </c>
      <c r="N19" s="1" t="s">
        <v>1</v>
      </c>
      <c r="O19" s="1" t="s">
        <v>1</v>
      </c>
      <c r="P19" s="1" t="s">
        <v>2</v>
      </c>
      <c r="Q19" s="1" t="s">
        <v>1</v>
      </c>
      <c r="R19" s="1" t="s">
        <v>1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1</v>
      </c>
      <c r="Z19" s="1" t="s">
        <v>1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1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2</v>
      </c>
      <c r="AP19" s="1" t="s">
        <v>35</v>
      </c>
      <c r="AQ19" s="1" t="s">
        <v>2</v>
      </c>
      <c r="AR19" s="1" t="s">
        <v>16</v>
      </c>
      <c r="AS19" s="1" t="s">
        <v>16</v>
      </c>
      <c r="AT19" s="1" t="s">
        <v>16</v>
      </c>
      <c r="AU19" s="1" t="s">
        <v>16</v>
      </c>
      <c r="AV19" s="1" t="s">
        <v>22</v>
      </c>
      <c r="AW19" s="1" t="s">
        <v>17</v>
      </c>
      <c r="AX19" s="1" t="s">
        <v>2</v>
      </c>
      <c r="AY19" s="1" t="s">
        <v>36</v>
      </c>
      <c r="AZ19" s="1" t="s">
        <v>7</v>
      </c>
      <c r="BA19" s="1" t="s">
        <v>7</v>
      </c>
      <c r="BB19" s="1" t="s">
        <v>6</v>
      </c>
      <c r="BC19" s="1" t="s">
        <v>7</v>
      </c>
      <c r="BD19" s="1" t="s">
        <v>7</v>
      </c>
      <c r="BE19" s="1" t="s">
        <v>7</v>
      </c>
      <c r="BF19" s="1" t="s">
        <v>7</v>
      </c>
      <c r="BG19" s="1" t="s">
        <v>3</v>
      </c>
      <c r="BH19" s="1"/>
      <c r="BI19">
        <f t="shared" si="0"/>
        <v>1</v>
      </c>
      <c r="BJ19">
        <f t="shared" si="1"/>
        <v>0</v>
      </c>
    </row>
    <row r="20" spans="1:62" ht="15" thickBot="1" x14ac:dyDescent="0.4">
      <c r="A20" s="1" t="s">
        <v>37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2</v>
      </c>
      <c r="I20" s="1" t="s">
        <v>2</v>
      </c>
      <c r="J20" s="1" t="s">
        <v>1</v>
      </c>
      <c r="K20" s="1" t="s">
        <v>1</v>
      </c>
      <c r="L20" s="1" t="s">
        <v>1</v>
      </c>
      <c r="M20" s="1" t="s">
        <v>2</v>
      </c>
      <c r="N20" s="1" t="s">
        <v>1</v>
      </c>
      <c r="O20" s="1" t="s">
        <v>3</v>
      </c>
      <c r="P20" s="1" t="s">
        <v>1</v>
      </c>
      <c r="Q20" s="1" t="s">
        <v>2</v>
      </c>
      <c r="R20" s="1" t="s">
        <v>1</v>
      </c>
      <c r="S20" s="1" t="s">
        <v>2</v>
      </c>
      <c r="T20" s="1" t="s">
        <v>4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1</v>
      </c>
      <c r="AM20" s="1" t="s">
        <v>1</v>
      </c>
      <c r="AN20" s="1" t="s">
        <v>2</v>
      </c>
      <c r="AO20" s="1" t="s">
        <v>1</v>
      </c>
      <c r="AP20" s="1" t="s">
        <v>5</v>
      </c>
      <c r="AQ20" s="1" t="s">
        <v>2</v>
      </c>
      <c r="AR20" s="1" t="s">
        <v>2</v>
      </c>
      <c r="AS20" s="1" t="s">
        <v>16</v>
      </c>
      <c r="AT20" s="1" t="s">
        <v>2</v>
      </c>
      <c r="AU20" s="1" t="s">
        <v>16</v>
      </c>
      <c r="AV20" s="1" t="s">
        <v>2</v>
      </c>
      <c r="AW20" s="1" t="s">
        <v>2</v>
      </c>
      <c r="AX20" s="1" t="s">
        <v>2</v>
      </c>
      <c r="AY20" s="1" t="s">
        <v>6</v>
      </c>
      <c r="AZ20" s="1" t="s">
        <v>7</v>
      </c>
      <c r="BA20" s="1" t="s">
        <v>7</v>
      </c>
      <c r="BB20" s="1" t="s">
        <v>6</v>
      </c>
      <c r="BC20" s="1"/>
      <c r="BD20" s="1"/>
      <c r="BE20" s="1"/>
      <c r="BF20" s="1"/>
      <c r="BG20" s="1"/>
      <c r="BH20" s="1"/>
      <c r="BI20">
        <f t="shared" si="0"/>
        <v>6</v>
      </c>
      <c r="BJ20">
        <f t="shared" si="1"/>
        <v>0</v>
      </c>
    </row>
    <row r="21" spans="1:62" ht="15" thickBot="1" x14ac:dyDescent="0.4">
      <c r="A21" s="1" t="s">
        <v>38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2</v>
      </c>
      <c r="P21" s="1" t="s">
        <v>2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2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2</v>
      </c>
      <c r="AS21" s="1" t="s">
        <v>2</v>
      </c>
      <c r="AT21" s="1" t="s">
        <v>2</v>
      </c>
      <c r="AU21" s="1" t="s">
        <v>16</v>
      </c>
      <c r="AV21" s="1" t="s">
        <v>2</v>
      </c>
      <c r="AW21" s="1" t="s">
        <v>2</v>
      </c>
      <c r="AX21" s="1" t="s">
        <v>17</v>
      </c>
      <c r="AY21" s="1" t="s">
        <v>18</v>
      </c>
      <c r="AZ21" s="1" t="s">
        <v>7</v>
      </c>
      <c r="BA21" s="1"/>
      <c r="BB21" s="1"/>
      <c r="BC21" s="1"/>
      <c r="BD21" s="1"/>
      <c r="BE21" s="1"/>
      <c r="BF21" s="1"/>
      <c r="BG21" s="1"/>
      <c r="BH21" s="1"/>
      <c r="BI21">
        <f t="shared" si="0"/>
        <v>8</v>
      </c>
      <c r="BJ21">
        <f t="shared" si="1"/>
        <v>0</v>
      </c>
    </row>
    <row r="22" spans="1:62" ht="15" thickBot="1" x14ac:dyDescent="0.4">
      <c r="A22" s="1" t="s">
        <v>39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1</v>
      </c>
      <c r="K22" s="1" t="s">
        <v>1</v>
      </c>
      <c r="L22" s="1" t="s">
        <v>2</v>
      </c>
      <c r="M22" s="1" t="s">
        <v>2</v>
      </c>
      <c r="N22" s="1" t="s">
        <v>1</v>
      </c>
      <c r="O22" s="1" t="s">
        <v>2</v>
      </c>
      <c r="P22" s="1" t="s">
        <v>2</v>
      </c>
      <c r="Q22" s="1" t="s">
        <v>2</v>
      </c>
      <c r="R22" s="1" t="s">
        <v>1</v>
      </c>
      <c r="S22" s="1" t="s">
        <v>1</v>
      </c>
      <c r="T22" s="1" t="s">
        <v>1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1</v>
      </c>
      <c r="Z22" s="1" t="s">
        <v>1</v>
      </c>
      <c r="AA22" s="1" t="s">
        <v>1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1</v>
      </c>
      <c r="AG22" s="1" t="s">
        <v>1</v>
      </c>
      <c r="AH22" s="1" t="s">
        <v>2</v>
      </c>
      <c r="AI22" s="1" t="s">
        <v>2</v>
      </c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 t="s">
        <v>1</v>
      </c>
      <c r="AP22" s="1" t="s">
        <v>5</v>
      </c>
      <c r="AQ22" s="1" t="s">
        <v>40</v>
      </c>
      <c r="AR22" s="1" t="s">
        <v>2</v>
      </c>
      <c r="AS22" s="1" t="s">
        <v>16</v>
      </c>
      <c r="AT22" s="1" t="s">
        <v>16</v>
      </c>
      <c r="AU22" s="1" t="s">
        <v>16</v>
      </c>
      <c r="AV22" s="1" t="s">
        <v>22</v>
      </c>
      <c r="AW22" s="1" t="s">
        <v>17</v>
      </c>
      <c r="AX22" s="1" t="s">
        <v>17</v>
      </c>
      <c r="AY22" s="1" t="s">
        <v>6</v>
      </c>
      <c r="AZ22" s="1" t="s">
        <v>7</v>
      </c>
      <c r="BA22" s="1" t="s">
        <v>7</v>
      </c>
      <c r="BB22" s="1" t="s">
        <v>6</v>
      </c>
      <c r="BC22" s="1" t="s">
        <v>7</v>
      </c>
      <c r="BD22" s="1" t="s">
        <v>7</v>
      </c>
      <c r="BE22" s="1" t="s">
        <v>7</v>
      </c>
      <c r="BF22" s="1" t="s">
        <v>19</v>
      </c>
      <c r="BG22" s="1" t="s">
        <v>3</v>
      </c>
      <c r="BH22" s="1" t="s">
        <v>3</v>
      </c>
      <c r="BI22">
        <f t="shared" si="0"/>
        <v>0</v>
      </c>
      <c r="BJ22">
        <f t="shared" si="1"/>
        <v>0</v>
      </c>
    </row>
    <row r="23" spans="1:62" ht="26.5" thickBot="1" x14ac:dyDescent="0.4">
      <c r="A23" s="1" t="s">
        <v>41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1</v>
      </c>
      <c r="L23" s="1" t="s">
        <v>1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1</v>
      </c>
      <c r="S23" s="1" t="s">
        <v>1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1</v>
      </c>
      <c r="AA23" s="1" t="s">
        <v>1</v>
      </c>
      <c r="AB23" s="1" t="s">
        <v>1</v>
      </c>
      <c r="AC23" s="1" t="s">
        <v>2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16</v>
      </c>
      <c r="AS23" s="1" t="s">
        <v>16</v>
      </c>
      <c r="AT23" s="1" t="s">
        <v>16</v>
      </c>
      <c r="AU23" s="1" t="s">
        <v>16</v>
      </c>
      <c r="AV23" s="1" t="s">
        <v>42</v>
      </c>
      <c r="AW23" s="1" t="s">
        <v>17</v>
      </c>
      <c r="AX23" s="1" t="s">
        <v>17</v>
      </c>
      <c r="AY23" s="1" t="s">
        <v>18</v>
      </c>
      <c r="AZ23" s="1" t="s">
        <v>7</v>
      </c>
      <c r="BA23" s="1" t="s">
        <v>19</v>
      </c>
      <c r="BB23" s="1" t="s">
        <v>18</v>
      </c>
      <c r="BC23" s="1" t="s">
        <v>19</v>
      </c>
      <c r="BD23" s="1" t="s">
        <v>7</v>
      </c>
      <c r="BE23" s="1" t="s">
        <v>19</v>
      </c>
      <c r="BF23" s="1" t="s">
        <v>19</v>
      </c>
      <c r="BG23" s="1" t="s">
        <v>3</v>
      </c>
      <c r="BH23" s="1" t="s">
        <v>3</v>
      </c>
      <c r="BI23">
        <f t="shared" si="0"/>
        <v>0</v>
      </c>
      <c r="BJ23">
        <f t="shared" si="1"/>
        <v>0</v>
      </c>
    </row>
    <row r="24" spans="1:62" ht="15" thickBot="1" x14ac:dyDescent="0.4">
      <c r="A24" s="1" t="s">
        <v>43</v>
      </c>
      <c r="B24" s="1" t="s">
        <v>2</v>
      </c>
      <c r="C24" s="1" t="s">
        <v>1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2</v>
      </c>
      <c r="P24" s="1" t="s">
        <v>2</v>
      </c>
      <c r="Q24" s="1" t="s">
        <v>2</v>
      </c>
      <c r="R24" s="1" t="s">
        <v>1</v>
      </c>
      <c r="S24" s="1" t="s">
        <v>1</v>
      </c>
      <c r="T24" s="1" t="s">
        <v>1</v>
      </c>
      <c r="U24" s="1" t="s">
        <v>2</v>
      </c>
      <c r="V24" s="1" t="s">
        <v>1</v>
      </c>
      <c r="W24" s="1" t="s">
        <v>2</v>
      </c>
      <c r="X24" s="1" t="s">
        <v>2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12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2</v>
      </c>
      <c r="AS24" s="1" t="s">
        <v>2</v>
      </c>
      <c r="AT24" s="1" t="s">
        <v>2</v>
      </c>
      <c r="AU24" s="1" t="s">
        <v>16</v>
      </c>
      <c r="AV24" s="1" t="s">
        <v>2</v>
      </c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>
        <f t="shared" si="0"/>
        <v>12</v>
      </c>
      <c r="BJ24">
        <f t="shared" si="1"/>
        <v>0</v>
      </c>
    </row>
    <row r="25" spans="1:62" ht="26.5" thickBot="1" x14ac:dyDescent="0.4">
      <c r="A25" s="1" t="s">
        <v>44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1</v>
      </c>
      <c r="O25" s="1" t="s">
        <v>2</v>
      </c>
      <c r="P25" s="1" t="s">
        <v>2</v>
      </c>
      <c r="Q25" s="1" t="s">
        <v>2</v>
      </c>
      <c r="R25" s="1" t="s">
        <v>1</v>
      </c>
      <c r="S25" s="1" t="s">
        <v>1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12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>
        <f t="shared" si="0"/>
        <v>18</v>
      </c>
      <c r="BJ25">
        <f t="shared" si="1"/>
        <v>1</v>
      </c>
    </row>
    <row r="26" spans="1:62" ht="26.5" thickBot="1" x14ac:dyDescent="0.4">
      <c r="A26" s="1" t="s">
        <v>45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2</v>
      </c>
      <c r="N26" s="1" t="s">
        <v>1</v>
      </c>
      <c r="O26" s="1" t="s">
        <v>3</v>
      </c>
      <c r="P26" s="1" t="s">
        <v>1</v>
      </c>
      <c r="Q26" s="1" t="s">
        <v>3</v>
      </c>
      <c r="R26" s="1" t="s">
        <v>2</v>
      </c>
      <c r="S26" s="1" t="s">
        <v>2</v>
      </c>
      <c r="T26" s="1" t="s">
        <v>4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1</v>
      </c>
      <c r="AN26" s="1"/>
      <c r="AO26" s="1"/>
      <c r="AP26" s="1" t="s">
        <v>5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16</v>
      </c>
      <c r="AV26" s="1" t="s">
        <v>2</v>
      </c>
      <c r="AW26" s="1" t="s">
        <v>2</v>
      </c>
      <c r="AX26" s="1" t="s">
        <v>2</v>
      </c>
      <c r="AY26" s="1" t="s">
        <v>6</v>
      </c>
      <c r="AZ26" s="1" t="s">
        <v>7</v>
      </c>
      <c r="BA26" s="1"/>
      <c r="BB26" s="1"/>
      <c r="BC26" s="1"/>
      <c r="BD26" s="1"/>
      <c r="BE26" s="1"/>
      <c r="BF26" s="1"/>
      <c r="BG26" s="1"/>
      <c r="BH26" s="1"/>
      <c r="BI26">
        <f t="shared" si="0"/>
        <v>10</v>
      </c>
      <c r="BJ26">
        <f t="shared" si="1"/>
        <v>2</v>
      </c>
    </row>
    <row r="27" spans="1:62" ht="15" thickBot="1" x14ac:dyDescent="0.4">
      <c r="A27" s="1" t="s">
        <v>46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2</v>
      </c>
      <c r="I27" s="1" t="s">
        <v>2</v>
      </c>
      <c r="J27" s="1" t="s">
        <v>1</v>
      </c>
      <c r="K27" s="1" t="s">
        <v>1</v>
      </c>
      <c r="L27" s="1" t="s">
        <v>1</v>
      </c>
      <c r="M27" s="1" t="s">
        <v>2</v>
      </c>
      <c r="N27" s="1" t="s">
        <v>1</v>
      </c>
      <c r="O27" s="1" t="s">
        <v>1</v>
      </c>
      <c r="P27" s="1" t="s">
        <v>2</v>
      </c>
      <c r="Q27" s="1" t="s">
        <v>2</v>
      </c>
      <c r="R27" s="1" t="s">
        <v>2</v>
      </c>
      <c r="S27" s="1" t="s">
        <v>1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1</v>
      </c>
      <c r="Z27" s="1" t="s">
        <v>1</v>
      </c>
      <c r="AA27" s="1" t="s">
        <v>1</v>
      </c>
      <c r="AB27" s="1" t="s">
        <v>2</v>
      </c>
      <c r="AC27" s="1" t="s">
        <v>2</v>
      </c>
      <c r="AD27" s="1" t="s">
        <v>1</v>
      </c>
      <c r="AE27" s="1" t="s">
        <v>1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25</v>
      </c>
      <c r="AN27" s="1" t="s">
        <v>1</v>
      </c>
      <c r="AO27" s="1" t="s">
        <v>1</v>
      </c>
      <c r="AP27" s="1" t="s">
        <v>2</v>
      </c>
      <c r="AQ27" s="1" t="s">
        <v>2</v>
      </c>
      <c r="AR27" s="1" t="s">
        <v>2</v>
      </c>
      <c r="AS27" s="1" t="s">
        <v>2</v>
      </c>
      <c r="AT27" s="1" t="s">
        <v>2</v>
      </c>
      <c r="AU27" s="1" t="s">
        <v>2</v>
      </c>
      <c r="AV27" s="1" t="s">
        <v>2</v>
      </c>
      <c r="AW27" s="1" t="s">
        <v>2</v>
      </c>
      <c r="AX27" s="1" t="s">
        <v>2</v>
      </c>
      <c r="AY27" s="1" t="s">
        <v>36</v>
      </c>
      <c r="AZ27" s="1" t="s">
        <v>7</v>
      </c>
      <c r="BA27" s="1"/>
      <c r="BB27" s="1"/>
      <c r="BC27" s="1"/>
      <c r="BD27" s="1"/>
      <c r="BE27" s="1"/>
      <c r="BF27" s="1"/>
      <c r="BG27" s="1"/>
      <c r="BH27" s="1"/>
      <c r="BI27">
        <f t="shared" si="0"/>
        <v>8</v>
      </c>
      <c r="BJ27">
        <f t="shared" si="1"/>
        <v>0</v>
      </c>
    </row>
    <row r="28" spans="1:62" ht="15" thickBot="1" x14ac:dyDescent="0.4">
      <c r="A28" s="1" t="s">
        <v>47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2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2</v>
      </c>
      <c r="Q28" s="1" t="s">
        <v>1</v>
      </c>
      <c r="R28" s="1" t="s">
        <v>1</v>
      </c>
      <c r="S28" s="1" t="s">
        <v>1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1</v>
      </c>
      <c r="Z28" s="1" t="s">
        <v>1</v>
      </c>
      <c r="AA28" s="1" t="s">
        <v>1</v>
      </c>
      <c r="AB28" s="1" t="s">
        <v>2</v>
      </c>
      <c r="AC28" s="1" t="s">
        <v>2</v>
      </c>
      <c r="AD28" s="1" t="s">
        <v>1</v>
      </c>
      <c r="AE28" s="1" t="s">
        <v>1</v>
      </c>
      <c r="AF28" s="1" t="s">
        <v>2</v>
      </c>
      <c r="AG28" s="1" t="s">
        <v>2</v>
      </c>
      <c r="AH28" s="1" t="s">
        <v>1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>
        <f t="shared" si="0"/>
        <v>26</v>
      </c>
      <c r="BJ28">
        <f t="shared" si="1"/>
        <v>9</v>
      </c>
    </row>
    <row r="29" spans="1:62" ht="15" thickBot="1" x14ac:dyDescent="0.4">
      <c r="A29" s="1" t="s">
        <v>48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2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2</v>
      </c>
      <c r="X29" s="1" t="s">
        <v>2</v>
      </c>
      <c r="Y29" s="1" t="s">
        <v>1</v>
      </c>
      <c r="Z29" s="1" t="s">
        <v>1</v>
      </c>
      <c r="AA29" s="1" t="s">
        <v>1</v>
      </c>
      <c r="AB29" s="1" t="s">
        <v>2</v>
      </c>
      <c r="AC29" s="1" t="s">
        <v>2</v>
      </c>
      <c r="AD29" s="1" t="s">
        <v>2</v>
      </c>
      <c r="AE29" s="1" t="s">
        <v>1</v>
      </c>
      <c r="AF29" s="1" t="s">
        <v>1</v>
      </c>
      <c r="AG29" s="1" t="s">
        <v>2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>
        <f t="shared" si="0"/>
        <v>20</v>
      </c>
      <c r="BJ29">
        <f t="shared" si="1"/>
        <v>3</v>
      </c>
    </row>
    <row r="30" spans="1:62" ht="15" thickBot="1" x14ac:dyDescent="0.4">
      <c r="A30" s="1" t="s">
        <v>49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1</v>
      </c>
      <c r="G30" s="1" t="s">
        <v>1</v>
      </c>
      <c r="H30" s="1" t="s">
        <v>2</v>
      </c>
      <c r="I30" s="1" t="s">
        <v>2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2</v>
      </c>
      <c r="Q30" s="1" t="s">
        <v>2</v>
      </c>
      <c r="R30" s="1" t="s">
        <v>1</v>
      </c>
      <c r="S30" s="1" t="s">
        <v>1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1</v>
      </c>
      <c r="Z30" s="1" t="s">
        <v>1</v>
      </c>
      <c r="AA30" s="1" t="s">
        <v>1</v>
      </c>
      <c r="AB30" s="1" t="s">
        <v>2</v>
      </c>
      <c r="AC30" s="1" t="s">
        <v>2</v>
      </c>
      <c r="AD30" s="1" t="s">
        <v>2</v>
      </c>
      <c r="AE30" s="1" t="s">
        <v>1</v>
      </c>
      <c r="AF30" s="1" t="s">
        <v>2</v>
      </c>
      <c r="AG30" s="1" t="s">
        <v>2</v>
      </c>
      <c r="AH30" s="1" t="s">
        <v>14</v>
      </c>
      <c r="AI30" s="1" t="s">
        <v>1</v>
      </c>
      <c r="AJ30" s="1" t="s">
        <v>1</v>
      </c>
      <c r="AK30" s="1" t="s">
        <v>2</v>
      </c>
      <c r="AL30" s="1" t="s">
        <v>1</v>
      </c>
      <c r="AM30" s="1" t="s">
        <v>1</v>
      </c>
      <c r="AN30" s="1" t="s">
        <v>1</v>
      </c>
      <c r="AO30" s="1" t="s">
        <v>1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>
        <f t="shared" si="0"/>
        <v>19</v>
      </c>
      <c r="BJ30">
        <f t="shared" si="1"/>
        <v>2</v>
      </c>
    </row>
    <row r="31" spans="1:62" ht="26.5" thickBot="1" x14ac:dyDescent="0.4">
      <c r="A31" s="1" t="s">
        <v>50</v>
      </c>
      <c r="B31" s="1" t="s">
        <v>1</v>
      </c>
      <c r="C31" s="1" t="s">
        <v>1</v>
      </c>
      <c r="D31" s="1" t="s">
        <v>1</v>
      </c>
      <c r="E31" s="1" t="s">
        <v>2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2</v>
      </c>
      <c r="N31" s="1" t="s">
        <v>1</v>
      </c>
      <c r="O31" s="1" t="s">
        <v>1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1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1</v>
      </c>
      <c r="AN31" s="1" t="s">
        <v>1</v>
      </c>
      <c r="AO31" s="1"/>
      <c r="AP31" s="1" t="s">
        <v>5</v>
      </c>
      <c r="AQ31" s="1" t="s">
        <v>2</v>
      </c>
      <c r="AR31" s="1" t="s">
        <v>2</v>
      </c>
      <c r="AS31" s="1" t="s">
        <v>16</v>
      </c>
      <c r="AT31" s="1" t="s">
        <v>16</v>
      </c>
      <c r="AU31" s="1" t="s">
        <v>16</v>
      </c>
      <c r="AV31" s="1" t="s">
        <v>2</v>
      </c>
      <c r="AW31" s="1" t="s">
        <v>2</v>
      </c>
      <c r="AX31" s="1" t="s">
        <v>2</v>
      </c>
      <c r="AY31" s="1" t="s">
        <v>6</v>
      </c>
      <c r="AZ31" s="1" t="s">
        <v>7</v>
      </c>
      <c r="BA31" s="1" t="s">
        <v>7</v>
      </c>
      <c r="BB31" s="1" t="s">
        <v>6</v>
      </c>
      <c r="BC31" s="1" t="s">
        <v>7</v>
      </c>
      <c r="BD31" s="1" t="s">
        <v>7</v>
      </c>
      <c r="BE31" s="1" t="s">
        <v>7</v>
      </c>
      <c r="BF31" s="1" t="s">
        <v>7</v>
      </c>
      <c r="BG31" s="1" t="s">
        <v>3</v>
      </c>
      <c r="BH31" s="1"/>
      <c r="BI31">
        <f t="shared" si="0"/>
        <v>2</v>
      </c>
      <c r="BJ31">
        <f t="shared" si="1"/>
        <v>1</v>
      </c>
    </row>
    <row r="32" spans="1:62" ht="26.5" thickBot="1" x14ac:dyDescent="0.4">
      <c r="A32" s="1" t="s">
        <v>51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2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2</v>
      </c>
      <c r="X32" s="1" t="s">
        <v>2</v>
      </c>
      <c r="Y32" s="1" t="s">
        <v>1</v>
      </c>
      <c r="Z32" s="1" t="s">
        <v>1</v>
      </c>
      <c r="AA32" s="1" t="s">
        <v>1</v>
      </c>
      <c r="AB32" s="1" t="s">
        <v>2</v>
      </c>
      <c r="AC32" s="1" t="s">
        <v>2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14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>
        <f t="shared" si="0"/>
        <v>26</v>
      </c>
      <c r="BJ32">
        <f t="shared" si="1"/>
        <v>9</v>
      </c>
    </row>
    <row r="33" spans="1:62" ht="39" thickBot="1" x14ac:dyDescent="0.4">
      <c r="A33" s="1" t="s">
        <v>52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1</v>
      </c>
      <c r="H33" s="1" t="s">
        <v>2</v>
      </c>
      <c r="I33" s="1" t="s">
        <v>2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2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2</v>
      </c>
      <c r="V33" s="1" t="s">
        <v>2</v>
      </c>
      <c r="W33" s="1" t="s">
        <v>2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2</v>
      </c>
      <c r="AC33" s="1" t="s">
        <v>2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  <c r="AL33" s="1" t="s">
        <v>1</v>
      </c>
      <c r="AM33" s="1" t="s">
        <v>1</v>
      </c>
      <c r="AN33" s="1" t="s">
        <v>1</v>
      </c>
      <c r="AO33" s="1" t="s">
        <v>1</v>
      </c>
      <c r="AP33" s="1" t="s">
        <v>1</v>
      </c>
      <c r="AQ33" s="1" t="s">
        <v>1</v>
      </c>
      <c r="AR33" s="1" t="s">
        <v>2</v>
      </c>
      <c r="AS33" s="1" t="s">
        <v>2</v>
      </c>
      <c r="AT33" s="1" t="s">
        <v>2</v>
      </c>
      <c r="AU33" s="1" t="s">
        <v>2</v>
      </c>
      <c r="AV33" s="1" t="s">
        <v>2</v>
      </c>
      <c r="AW33" s="1" t="s">
        <v>2</v>
      </c>
      <c r="AX33" s="1" t="s">
        <v>17</v>
      </c>
      <c r="AY33" s="1" t="s">
        <v>18</v>
      </c>
      <c r="AZ33" s="1" t="s">
        <v>7</v>
      </c>
      <c r="BA33" s="1" t="s">
        <v>7</v>
      </c>
      <c r="BB33" s="1" t="s">
        <v>18</v>
      </c>
      <c r="BC33" s="1" t="s">
        <v>19</v>
      </c>
      <c r="BD33" s="1" t="s">
        <v>7</v>
      </c>
      <c r="BE33" s="1" t="s">
        <v>19</v>
      </c>
      <c r="BF33" s="1" t="s">
        <v>19</v>
      </c>
      <c r="BG33" s="1" t="s">
        <v>3</v>
      </c>
      <c r="BH33" s="1" t="s">
        <v>3</v>
      </c>
      <c r="BI33">
        <f t="shared" si="0"/>
        <v>0</v>
      </c>
      <c r="BJ33">
        <f t="shared" si="1"/>
        <v>0</v>
      </c>
    </row>
    <row r="34" spans="1:62" ht="26.5" thickBot="1" x14ac:dyDescent="0.4">
      <c r="A34" s="1" t="s">
        <v>53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2</v>
      </c>
      <c r="Q34" s="1" t="s">
        <v>2</v>
      </c>
      <c r="R34" s="1" t="s">
        <v>1</v>
      </c>
      <c r="S34" s="1" t="s">
        <v>1</v>
      </c>
      <c r="T34" s="1" t="s">
        <v>1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2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2</v>
      </c>
      <c r="AI34" s="1" t="s">
        <v>2</v>
      </c>
      <c r="AJ34" s="1" t="s">
        <v>2</v>
      </c>
      <c r="AK34" s="1" t="s">
        <v>2</v>
      </c>
      <c r="AL34" s="1" t="s">
        <v>2</v>
      </c>
      <c r="AM34" s="1" t="s">
        <v>1</v>
      </c>
      <c r="AN34" s="1" t="s">
        <v>2</v>
      </c>
      <c r="AO34" s="1" t="s">
        <v>2</v>
      </c>
      <c r="AP34" s="1" t="s">
        <v>1</v>
      </c>
      <c r="AQ34" s="1" t="s">
        <v>2</v>
      </c>
      <c r="AR34" s="1" t="s">
        <v>2</v>
      </c>
      <c r="AS34" s="1" t="s">
        <v>16</v>
      </c>
      <c r="AT34" s="1" t="s">
        <v>16</v>
      </c>
      <c r="AU34" s="1" t="s">
        <v>16</v>
      </c>
      <c r="AV34" s="1" t="s">
        <v>22</v>
      </c>
      <c r="AW34" s="1" t="s">
        <v>2</v>
      </c>
      <c r="AX34" s="1" t="s">
        <v>17</v>
      </c>
      <c r="AY34" s="1" t="s">
        <v>6</v>
      </c>
      <c r="AZ34" s="1" t="s">
        <v>7</v>
      </c>
      <c r="BA34" s="1" t="s">
        <v>7</v>
      </c>
      <c r="BB34" s="1" t="s">
        <v>18</v>
      </c>
      <c r="BC34" s="1" t="s">
        <v>7</v>
      </c>
      <c r="BD34" s="1" t="s">
        <v>7</v>
      </c>
      <c r="BE34" s="1" t="s">
        <v>19</v>
      </c>
      <c r="BF34" s="1" t="s">
        <v>19</v>
      </c>
      <c r="BG34" s="1" t="s">
        <v>3</v>
      </c>
      <c r="BH34" s="1" t="s">
        <v>3</v>
      </c>
      <c r="BI34">
        <f t="shared" si="0"/>
        <v>0</v>
      </c>
      <c r="BJ34">
        <f t="shared" si="1"/>
        <v>0</v>
      </c>
    </row>
    <row r="35" spans="1:62" ht="26.5" thickBot="1" x14ac:dyDescent="0.4">
      <c r="A35" s="1" t="s">
        <v>54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1</v>
      </c>
      <c r="G35" s="1" t="s">
        <v>2</v>
      </c>
      <c r="H35" s="1" t="s">
        <v>2</v>
      </c>
      <c r="I35" s="1" t="s">
        <v>2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2</v>
      </c>
      <c r="Q35" s="1" t="s">
        <v>2</v>
      </c>
      <c r="R35" s="1" t="s">
        <v>1</v>
      </c>
      <c r="S35" s="1" t="s">
        <v>1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1</v>
      </c>
      <c r="Z35" s="1" t="s">
        <v>1</v>
      </c>
      <c r="AA35" s="1" t="s">
        <v>1</v>
      </c>
      <c r="AB35" s="1" t="s">
        <v>2</v>
      </c>
      <c r="AC35" s="1" t="s">
        <v>2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>
        <f t="shared" si="0"/>
        <v>31</v>
      </c>
      <c r="BJ35">
        <f t="shared" si="1"/>
        <v>14</v>
      </c>
    </row>
    <row r="36" spans="1:62" ht="15" thickBot="1" x14ac:dyDescent="0.4">
      <c r="A36" s="1" t="s">
        <v>55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1</v>
      </c>
      <c r="L36" s="1" t="s">
        <v>1</v>
      </c>
      <c r="M36" s="1" t="s">
        <v>2</v>
      </c>
      <c r="N36" s="1" t="s">
        <v>1</v>
      </c>
      <c r="O36" s="1" t="s">
        <v>2</v>
      </c>
      <c r="P36" s="1" t="s">
        <v>2</v>
      </c>
      <c r="Q36" s="1" t="s">
        <v>2</v>
      </c>
      <c r="R36" s="1" t="s">
        <v>1</v>
      </c>
      <c r="S36" s="1" t="s">
        <v>1</v>
      </c>
      <c r="T36" s="1" t="s">
        <v>1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2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2</v>
      </c>
      <c r="AI36" s="1" t="s">
        <v>1</v>
      </c>
      <c r="AJ36" s="1" t="s">
        <v>2</v>
      </c>
      <c r="AK36" s="1" t="s">
        <v>1</v>
      </c>
      <c r="AL36" s="1" t="s">
        <v>2</v>
      </c>
      <c r="AM36" s="1" t="s">
        <v>1</v>
      </c>
      <c r="AN36" s="1" t="s">
        <v>2</v>
      </c>
      <c r="AO36" s="1" t="s">
        <v>1</v>
      </c>
      <c r="AP36" s="1" t="s">
        <v>1</v>
      </c>
      <c r="AQ36" s="1" t="s">
        <v>1</v>
      </c>
      <c r="AR36" s="1" t="s">
        <v>2</v>
      </c>
      <c r="AS36" s="1" t="s">
        <v>16</v>
      </c>
      <c r="AT36" s="1" t="s">
        <v>2</v>
      </c>
      <c r="AU36" s="1" t="s">
        <v>16</v>
      </c>
      <c r="AV36" s="1" t="s">
        <v>2</v>
      </c>
      <c r="AW36" s="1" t="s">
        <v>2</v>
      </c>
      <c r="AX36" s="1" t="s">
        <v>2</v>
      </c>
      <c r="AY36" s="1" t="s">
        <v>18</v>
      </c>
      <c r="AZ36" s="1" t="s">
        <v>7</v>
      </c>
      <c r="BA36" s="1" t="s">
        <v>7</v>
      </c>
      <c r="BB36" s="1" t="s">
        <v>18</v>
      </c>
      <c r="BC36" s="1" t="s">
        <v>7</v>
      </c>
      <c r="BD36" s="1" t="s">
        <v>7</v>
      </c>
      <c r="BE36" s="1" t="s">
        <v>7</v>
      </c>
      <c r="BF36" s="1" t="s">
        <v>19</v>
      </c>
      <c r="BG36" s="1" t="s">
        <v>3</v>
      </c>
      <c r="BH36" s="1"/>
      <c r="BI36">
        <f t="shared" si="0"/>
        <v>1</v>
      </c>
      <c r="BJ36">
        <f t="shared" si="1"/>
        <v>0</v>
      </c>
    </row>
    <row r="37" spans="1:62" ht="15" thickBot="1" x14ac:dyDescent="0.4">
      <c r="A37" s="1" t="s">
        <v>56</v>
      </c>
      <c r="B37" s="1" t="s">
        <v>1</v>
      </c>
      <c r="C37" s="1" t="s">
        <v>1</v>
      </c>
      <c r="D37" s="1" t="s">
        <v>2</v>
      </c>
      <c r="E37" s="1" t="s">
        <v>2</v>
      </c>
      <c r="F37" s="1" t="s">
        <v>1</v>
      </c>
      <c r="G37" s="1" t="s">
        <v>1</v>
      </c>
      <c r="H37" s="1" t="s">
        <v>2</v>
      </c>
      <c r="I37" s="1" t="s">
        <v>2</v>
      </c>
      <c r="J37" s="1" t="s">
        <v>1</v>
      </c>
      <c r="K37" s="1" t="s">
        <v>1</v>
      </c>
      <c r="L37" s="1" t="s">
        <v>1</v>
      </c>
      <c r="M37" s="1" t="s">
        <v>2</v>
      </c>
      <c r="N37" s="1" t="s">
        <v>1</v>
      </c>
      <c r="O37" s="1" t="s">
        <v>1</v>
      </c>
      <c r="P37" s="1" t="s">
        <v>2</v>
      </c>
      <c r="Q37" s="1" t="s">
        <v>1</v>
      </c>
      <c r="R37" s="1" t="s">
        <v>1</v>
      </c>
      <c r="S37" s="1" t="s">
        <v>1</v>
      </c>
      <c r="T37" s="1" t="s">
        <v>2</v>
      </c>
      <c r="U37" s="1" t="s">
        <v>1</v>
      </c>
      <c r="V37" s="1" t="s">
        <v>2</v>
      </c>
      <c r="W37" s="1" t="s">
        <v>2</v>
      </c>
      <c r="X37" s="1" t="s">
        <v>2</v>
      </c>
      <c r="Y37" s="1" t="s">
        <v>1</v>
      </c>
      <c r="Z37" s="1" t="s">
        <v>1</v>
      </c>
      <c r="AA37" s="1" t="s">
        <v>1</v>
      </c>
      <c r="AB37" s="1" t="s">
        <v>2</v>
      </c>
      <c r="AC37" s="1" t="s">
        <v>2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1</v>
      </c>
      <c r="AM37" s="1" t="s">
        <v>1</v>
      </c>
      <c r="AN37" s="1" t="s">
        <v>1</v>
      </c>
      <c r="AO37" s="1" t="s">
        <v>1</v>
      </c>
      <c r="AP37" s="1" t="s">
        <v>1</v>
      </c>
      <c r="AQ37" s="1" t="s">
        <v>1</v>
      </c>
      <c r="AR37" s="1" t="s">
        <v>2</v>
      </c>
      <c r="AS37" s="1" t="s">
        <v>2</v>
      </c>
      <c r="AT37" s="1" t="s">
        <v>16</v>
      </c>
      <c r="AU37" s="1" t="s">
        <v>16</v>
      </c>
      <c r="AV37" s="1" t="s">
        <v>22</v>
      </c>
      <c r="AW37" s="1" t="s">
        <v>2</v>
      </c>
      <c r="AX37" s="1" t="s">
        <v>2</v>
      </c>
      <c r="AY37" s="1" t="s">
        <v>36</v>
      </c>
      <c r="AZ37" s="1" t="s">
        <v>7</v>
      </c>
      <c r="BA37" s="1" t="s">
        <v>7</v>
      </c>
      <c r="BB37" s="1" t="s">
        <v>6</v>
      </c>
      <c r="BC37" s="1" t="s">
        <v>7</v>
      </c>
      <c r="BD37" s="1" t="s">
        <v>7</v>
      </c>
      <c r="BE37" s="1"/>
      <c r="BF37" s="1"/>
      <c r="BG37" s="1"/>
      <c r="BH37" s="1"/>
      <c r="BI37">
        <f t="shared" si="0"/>
        <v>4</v>
      </c>
      <c r="BJ37">
        <f t="shared" si="1"/>
        <v>0</v>
      </c>
    </row>
    <row r="38" spans="1:62" ht="26.5" thickBot="1" x14ac:dyDescent="0.4">
      <c r="A38" s="1" t="s">
        <v>57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2</v>
      </c>
      <c r="Q38" s="1" t="s">
        <v>1</v>
      </c>
      <c r="R38" s="1" t="s">
        <v>1</v>
      </c>
      <c r="S38" s="1" t="s">
        <v>1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1</v>
      </c>
      <c r="Z38" s="1" t="s">
        <v>2</v>
      </c>
      <c r="AA38" s="1" t="s">
        <v>1</v>
      </c>
      <c r="AB38" s="1" t="s">
        <v>2</v>
      </c>
      <c r="AC38" s="1" t="s">
        <v>2</v>
      </c>
      <c r="AD38" s="1" t="s">
        <v>2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>
        <f t="shared" si="0"/>
        <v>30</v>
      </c>
      <c r="BJ38">
        <f t="shared" si="1"/>
        <v>13</v>
      </c>
    </row>
    <row r="39" spans="1:62" ht="15" thickBot="1" x14ac:dyDescent="0.4">
      <c r="A39" s="1" t="s">
        <v>58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2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2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1</v>
      </c>
      <c r="AL39" s="1" t="s">
        <v>1</v>
      </c>
      <c r="AM39" s="1" t="s">
        <v>1</v>
      </c>
      <c r="AN39" s="1" t="s">
        <v>2</v>
      </c>
      <c r="AO39" s="1" t="s">
        <v>1</v>
      </c>
      <c r="AP39" s="1" t="s">
        <v>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>
        <f t="shared" si="0"/>
        <v>18</v>
      </c>
      <c r="BJ39">
        <f t="shared" si="1"/>
        <v>1</v>
      </c>
    </row>
    <row r="40" spans="1:62" ht="26.5" thickBot="1" x14ac:dyDescent="0.4">
      <c r="A40" s="1" t="s">
        <v>59</v>
      </c>
      <c r="B40" s="1" t="s">
        <v>2</v>
      </c>
      <c r="C40" s="1" t="s">
        <v>1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1</v>
      </c>
      <c r="K40" s="1" t="s">
        <v>1</v>
      </c>
      <c r="L40" s="1" t="s">
        <v>1</v>
      </c>
      <c r="M40" s="1" t="s">
        <v>2</v>
      </c>
      <c r="N40" s="1" t="s">
        <v>1</v>
      </c>
      <c r="O40" s="1" t="s">
        <v>2</v>
      </c>
      <c r="P40" s="1" t="s">
        <v>2</v>
      </c>
      <c r="Q40" s="1" t="s">
        <v>2</v>
      </c>
      <c r="R40" s="1" t="s">
        <v>1</v>
      </c>
      <c r="S40" s="1" t="s">
        <v>1</v>
      </c>
      <c r="T40" s="1" t="s">
        <v>1</v>
      </c>
      <c r="U40" s="1" t="s">
        <v>2</v>
      </c>
      <c r="V40" s="1" t="s">
        <v>2</v>
      </c>
      <c r="W40" s="1" t="s">
        <v>2</v>
      </c>
      <c r="X40" s="1" t="s">
        <v>1</v>
      </c>
      <c r="Y40" s="1" t="s">
        <v>1</v>
      </c>
      <c r="Z40" s="1" t="s">
        <v>1</v>
      </c>
      <c r="AA40" s="1" t="s">
        <v>1</v>
      </c>
      <c r="AB40" s="1" t="s">
        <v>1</v>
      </c>
      <c r="AC40" s="1" t="s">
        <v>12</v>
      </c>
      <c r="AD40" s="1" t="s">
        <v>1</v>
      </c>
      <c r="AE40" s="1" t="s">
        <v>1</v>
      </c>
      <c r="AF40" s="1" t="s">
        <v>1</v>
      </c>
      <c r="AG40" s="1" t="s">
        <v>1</v>
      </c>
      <c r="AH40" s="1" t="s">
        <v>1</v>
      </c>
      <c r="AI40" s="1" t="s">
        <v>1</v>
      </c>
      <c r="AJ40" s="1" t="s">
        <v>1</v>
      </c>
      <c r="AK40" s="1" t="s">
        <v>1</v>
      </c>
      <c r="AL40" s="1" t="s">
        <v>1</v>
      </c>
      <c r="AM40" s="1" t="s">
        <v>1</v>
      </c>
      <c r="AN40" s="1" t="s">
        <v>1</v>
      </c>
      <c r="AO40" s="1" t="s">
        <v>1</v>
      </c>
      <c r="AP40" s="1" t="s">
        <v>1</v>
      </c>
      <c r="AQ40" s="1" t="s">
        <v>2</v>
      </c>
      <c r="AR40" s="1" t="s">
        <v>2</v>
      </c>
      <c r="AS40" s="1" t="s">
        <v>16</v>
      </c>
      <c r="AT40" s="1" t="s">
        <v>2</v>
      </c>
      <c r="AU40" s="1" t="s">
        <v>16</v>
      </c>
      <c r="AV40" s="1" t="s">
        <v>2</v>
      </c>
      <c r="AW40" s="1" t="s">
        <v>2</v>
      </c>
      <c r="AX40" s="1" t="s">
        <v>2</v>
      </c>
      <c r="AY40" s="1" t="s">
        <v>6</v>
      </c>
      <c r="AZ40" s="1" t="s">
        <v>7</v>
      </c>
      <c r="BA40" s="1" t="s">
        <v>7</v>
      </c>
      <c r="BB40" s="1" t="s">
        <v>6</v>
      </c>
      <c r="BC40" s="1" t="s">
        <v>7</v>
      </c>
      <c r="BD40" s="1" t="s">
        <v>7</v>
      </c>
      <c r="BE40" s="1" t="s">
        <v>7</v>
      </c>
      <c r="BF40" s="1" t="s">
        <v>7</v>
      </c>
      <c r="BG40" s="1" t="s">
        <v>3</v>
      </c>
      <c r="BH40" s="1" t="s">
        <v>3</v>
      </c>
      <c r="BI40">
        <f t="shared" si="0"/>
        <v>0</v>
      </c>
      <c r="BJ40">
        <f t="shared" si="1"/>
        <v>0</v>
      </c>
    </row>
    <row r="41" spans="1:62" ht="26.5" thickBot="1" x14ac:dyDescent="0.4">
      <c r="A41" s="1" t="s">
        <v>60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1</v>
      </c>
      <c r="L41" s="1" t="s">
        <v>2</v>
      </c>
      <c r="M41" s="1" t="s">
        <v>2</v>
      </c>
      <c r="N41" s="1" t="s">
        <v>1</v>
      </c>
      <c r="O41" s="1" t="s">
        <v>2</v>
      </c>
      <c r="P41" s="1" t="s">
        <v>2</v>
      </c>
      <c r="Q41" s="1" t="s">
        <v>2</v>
      </c>
      <c r="R41" s="1" t="s">
        <v>1</v>
      </c>
      <c r="S41" s="1" t="s">
        <v>1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1</v>
      </c>
      <c r="AA41" s="1" t="s">
        <v>1</v>
      </c>
      <c r="AB41" s="1" t="s">
        <v>1</v>
      </c>
      <c r="AC41" s="1" t="s">
        <v>2</v>
      </c>
      <c r="AD41" s="1" t="s">
        <v>1</v>
      </c>
      <c r="AE41" s="1" t="s">
        <v>1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 t="s">
        <v>1</v>
      </c>
      <c r="AL41" s="1" t="s">
        <v>1</v>
      </c>
      <c r="AM41" s="1" t="s">
        <v>1</v>
      </c>
      <c r="AN41" s="1" t="s">
        <v>1</v>
      </c>
      <c r="AO41" s="1" t="s">
        <v>1</v>
      </c>
      <c r="AP41" s="1" t="s">
        <v>1</v>
      </c>
      <c r="AQ41" s="1" t="s">
        <v>1</v>
      </c>
      <c r="AR41" s="1" t="s">
        <v>2</v>
      </c>
      <c r="AS41" s="1" t="s">
        <v>16</v>
      </c>
      <c r="AT41" s="1" t="s">
        <v>16</v>
      </c>
      <c r="AU41" s="1" t="s">
        <v>16</v>
      </c>
      <c r="AV41" s="1" t="s">
        <v>2</v>
      </c>
      <c r="AW41" s="1" t="s">
        <v>17</v>
      </c>
      <c r="AX41" s="1" t="s">
        <v>17</v>
      </c>
      <c r="AY41" s="1" t="s">
        <v>18</v>
      </c>
      <c r="AZ41" s="1" t="s">
        <v>7</v>
      </c>
      <c r="BA41" s="1" t="s">
        <v>7</v>
      </c>
      <c r="BB41" s="1" t="s">
        <v>18</v>
      </c>
      <c r="BC41" s="1" t="s">
        <v>19</v>
      </c>
      <c r="BD41" s="1" t="s">
        <v>7</v>
      </c>
      <c r="BE41" s="1" t="s">
        <v>19</v>
      </c>
      <c r="BF41" s="1" t="s">
        <v>19</v>
      </c>
      <c r="BG41" s="1" t="s">
        <v>3</v>
      </c>
      <c r="BH41" s="1"/>
      <c r="BI41">
        <f t="shared" si="0"/>
        <v>1</v>
      </c>
      <c r="BJ41">
        <f t="shared" si="1"/>
        <v>0</v>
      </c>
    </row>
    <row r="42" spans="1:62" ht="26.5" thickBot="1" x14ac:dyDescent="0.4">
      <c r="A42" s="1" t="s">
        <v>61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2</v>
      </c>
      <c r="N42" s="1" t="s">
        <v>1</v>
      </c>
      <c r="O42" s="1" t="s">
        <v>1</v>
      </c>
      <c r="P42" s="1" t="s">
        <v>1</v>
      </c>
      <c r="Q42" s="1" t="s">
        <v>2</v>
      </c>
      <c r="R42" s="1" t="s">
        <v>2</v>
      </c>
      <c r="S42" s="1" t="s">
        <v>2</v>
      </c>
      <c r="T42" s="1" t="s">
        <v>4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2</v>
      </c>
      <c r="AL42" s="1" t="s">
        <v>1</v>
      </c>
      <c r="AM42" s="1" t="s">
        <v>1</v>
      </c>
      <c r="AN42" s="1" t="s">
        <v>1</v>
      </c>
      <c r="AO42" s="1"/>
      <c r="AP42" s="1" t="s">
        <v>5</v>
      </c>
      <c r="AQ42" s="1" t="s">
        <v>2</v>
      </c>
      <c r="AR42" s="1" t="s">
        <v>2</v>
      </c>
      <c r="AS42" s="1" t="s">
        <v>2</v>
      </c>
      <c r="AT42" s="1" t="s">
        <v>2</v>
      </c>
      <c r="AU42" s="1" t="s">
        <v>2</v>
      </c>
      <c r="AV42" s="1" t="s">
        <v>62</v>
      </c>
      <c r="AW42" s="1" t="s">
        <v>63</v>
      </c>
      <c r="AX42" s="1" t="s">
        <v>2</v>
      </c>
      <c r="AY42" s="1" t="s">
        <v>6</v>
      </c>
      <c r="AZ42" s="1" t="s">
        <v>7</v>
      </c>
      <c r="BA42" s="1" t="s">
        <v>7</v>
      </c>
      <c r="BB42" s="1" t="s">
        <v>6</v>
      </c>
      <c r="BC42" s="1" t="s">
        <v>7</v>
      </c>
      <c r="BD42" s="1" t="s">
        <v>7</v>
      </c>
      <c r="BE42" s="1" t="s">
        <v>7</v>
      </c>
      <c r="BF42" s="1" t="s">
        <v>7</v>
      </c>
      <c r="BG42" s="1" t="s">
        <v>3</v>
      </c>
      <c r="BH42" s="1" t="s">
        <v>3</v>
      </c>
      <c r="BI42">
        <f t="shared" si="0"/>
        <v>1</v>
      </c>
      <c r="BJ42">
        <f t="shared" si="1"/>
        <v>1</v>
      </c>
    </row>
    <row r="43" spans="1:62" ht="26.5" thickBot="1" x14ac:dyDescent="0.4">
      <c r="A43" s="1" t="s">
        <v>64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2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2</v>
      </c>
      <c r="X43" s="1" t="s">
        <v>2</v>
      </c>
      <c r="Y43" s="1" t="s">
        <v>1</v>
      </c>
      <c r="Z43" s="1" t="s">
        <v>1</v>
      </c>
      <c r="AA43" s="1" t="s">
        <v>1</v>
      </c>
      <c r="AB43" s="1" t="s">
        <v>1</v>
      </c>
      <c r="AC43" s="1" t="s">
        <v>12</v>
      </c>
      <c r="AD43" s="1" t="s">
        <v>1</v>
      </c>
      <c r="AE43" s="1" t="s">
        <v>1</v>
      </c>
      <c r="AF43" s="1" t="s">
        <v>1</v>
      </c>
      <c r="AG43" s="1" t="s">
        <v>2</v>
      </c>
      <c r="AH43" s="1" t="s">
        <v>1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>
        <f t="shared" si="0"/>
        <v>26</v>
      </c>
      <c r="BJ43">
        <f t="shared" si="1"/>
        <v>9</v>
      </c>
    </row>
    <row r="44" spans="1:62" ht="26.5" thickBot="1" x14ac:dyDescent="0.4">
      <c r="A44" s="1" t="s">
        <v>65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2</v>
      </c>
      <c r="I44" s="1" t="s">
        <v>2</v>
      </c>
      <c r="J44" s="1" t="s">
        <v>1</v>
      </c>
      <c r="K44" s="1" t="s">
        <v>1</v>
      </c>
      <c r="L44" s="1" t="s">
        <v>1</v>
      </c>
      <c r="M44" s="1" t="s">
        <v>2</v>
      </c>
      <c r="N44" s="1" t="s">
        <v>1</v>
      </c>
      <c r="O44" s="1" t="s">
        <v>1</v>
      </c>
      <c r="P44" s="1" t="s">
        <v>2</v>
      </c>
      <c r="Q44" s="1" t="s">
        <v>1</v>
      </c>
      <c r="R44" s="1" t="s">
        <v>1</v>
      </c>
      <c r="S44" s="1" t="s">
        <v>1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1</v>
      </c>
      <c r="Z44" s="1" t="s">
        <v>2</v>
      </c>
      <c r="AA44" s="1" t="s">
        <v>1</v>
      </c>
      <c r="AB44" s="1" t="s">
        <v>2</v>
      </c>
      <c r="AC44" s="1" t="s">
        <v>2</v>
      </c>
      <c r="AD44" s="1" t="s">
        <v>2</v>
      </c>
      <c r="AE44" s="1" t="s">
        <v>2</v>
      </c>
      <c r="AF44" s="1" t="s">
        <v>2</v>
      </c>
      <c r="AG44" s="1" t="s">
        <v>2</v>
      </c>
      <c r="AH44" s="1" t="s">
        <v>2</v>
      </c>
      <c r="AI44" s="1" t="s">
        <v>2</v>
      </c>
      <c r="AJ44" s="1" t="s">
        <v>2</v>
      </c>
      <c r="AK44" s="1" t="s">
        <v>2</v>
      </c>
      <c r="AL44" s="1" t="s">
        <v>2</v>
      </c>
      <c r="AM44" s="1" t="s">
        <v>2</v>
      </c>
      <c r="AN44" s="1" t="s">
        <v>1</v>
      </c>
      <c r="AO44" s="1" t="s">
        <v>1</v>
      </c>
      <c r="AP44" s="1" t="s">
        <v>35</v>
      </c>
      <c r="AQ44" s="1" t="s">
        <v>2</v>
      </c>
      <c r="AR44" s="1" t="s">
        <v>16</v>
      </c>
      <c r="AS44" s="1" t="s">
        <v>16</v>
      </c>
      <c r="AT44" s="1" t="s">
        <v>16</v>
      </c>
      <c r="AU44" s="1" t="s">
        <v>16</v>
      </c>
      <c r="AV44" s="1" t="s">
        <v>26</v>
      </c>
      <c r="AW44" s="1" t="s">
        <v>2</v>
      </c>
      <c r="AX44" s="1" t="s">
        <v>2</v>
      </c>
      <c r="AY44" s="1" t="s">
        <v>6</v>
      </c>
      <c r="AZ44" s="1" t="s">
        <v>7</v>
      </c>
      <c r="BA44" s="1" t="s">
        <v>7</v>
      </c>
      <c r="BB44" s="1" t="s">
        <v>6</v>
      </c>
      <c r="BC44" s="1" t="s">
        <v>7</v>
      </c>
      <c r="BD44" s="1" t="s">
        <v>7</v>
      </c>
      <c r="BE44" s="1" t="s">
        <v>7</v>
      </c>
      <c r="BF44" s="1" t="s">
        <v>7</v>
      </c>
      <c r="BG44" s="1"/>
      <c r="BH44" s="1"/>
      <c r="BI44">
        <f t="shared" si="0"/>
        <v>2</v>
      </c>
      <c r="BJ44">
        <f t="shared" si="1"/>
        <v>0</v>
      </c>
    </row>
    <row r="45" spans="1:62" ht="15" thickBot="1" x14ac:dyDescent="0.4">
      <c r="A45" s="1" t="s">
        <v>66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2</v>
      </c>
      <c r="N45" s="1" t="s">
        <v>1</v>
      </c>
      <c r="O45" s="1" t="s">
        <v>2</v>
      </c>
      <c r="P45" s="1" t="s">
        <v>2</v>
      </c>
      <c r="Q45" s="1" t="s">
        <v>2</v>
      </c>
      <c r="R45" s="1" t="s">
        <v>1</v>
      </c>
      <c r="S45" s="1" t="s">
        <v>1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1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2</v>
      </c>
      <c r="AI45" s="1" t="s">
        <v>2</v>
      </c>
      <c r="AJ45" s="1" t="s">
        <v>2</v>
      </c>
      <c r="AK45" s="1" t="s">
        <v>2</v>
      </c>
      <c r="AL45" s="1" t="s">
        <v>2</v>
      </c>
      <c r="AM45" s="1" t="s">
        <v>2</v>
      </c>
      <c r="AN45" s="1"/>
      <c r="AO45" s="1"/>
      <c r="AP45" s="1" t="s">
        <v>5</v>
      </c>
      <c r="AQ45" s="1" t="s">
        <v>2</v>
      </c>
      <c r="AR45" s="1" t="s">
        <v>2</v>
      </c>
      <c r="AS45" s="1" t="s">
        <v>2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>
        <f t="shared" si="0"/>
        <v>17</v>
      </c>
      <c r="BJ45">
        <f t="shared" si="1"/>
        <v>2</v>
      </c>
    </row>
    <row r="46" spans="1:62" ht="15" thickBot="1" x14ac:dyDescent="0.4">
      <c r="A46" s="1" t="s">
        <v>67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2</v>
      </c>
      <c r="Q46" s="1" t="s">
        <v>1</v>
      </c>
      <c r="R46" s="1" t="s">
        <v>1</v>
      </c>
      <c r="S46" s="1" t="s">
        <v>1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1</v>
      </c>
      <c r="Z46" s="1" t="s">
        <v>1</v>
      </c>
      <c r="AA46" s="1" t="s">
        <v>1</v>
      </c>
      <c r="AB46" s="1" t="s">
        <v>2</v>
      </c>
      <c r="AC46" s="1" t="s">
        <v>1</v>
      </c>
      <c r="AD46" s="1" t="s">
        <v>1</v>
      </c>
      <c r="AE46" s="1" t="s">
        <v>1</v>
      </c>
      <c r="AF46" s="1" t="s">
        <v>1</v>
      </c>
      <c r="AG46" s="1" t="s">
        <v>2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>
        <f t="shared" si="0"/>
        <v>27</v>
      </c>
      <c r="BJ46">
        <f t="shared" si="1"/>
        <v>10</v>
      </c>
    </row>
    <row r="47" spans="1:62" ht="15" thickBot="1" x14ac:dyDescent="0.4">
      <c r="A47" s="1" t="s">
        <v>68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2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 t="s">
        <v>1</v>
      </c>
      <c r="AB47" s="1" t="s">
        <v>1</v>
      </c>
      <c r="AC47" s="1" t="s">
        <v>1</v>
      </c>
      <c r="AD47" s="1" t="s">
        <v>1</v>
      </c>
      <c r="AE47" s="1" t="s">
        <v>1</v>
      </c>
      <c r="AF47" s="1" t="s">
        <v>1</v>
      </c>
      <c r="AG47" s="1" t="s">
        <v>1</v>
      </c>
      <c r="AH47" s="1" t="s">
        <v>1</v>
      </c>
      <c r="AI47" s="1" t="s">
        <v>1</v>
      </c>
      <c r="AJ47" s="1" t="s">
        <v>1</v>
      </c>
      <c r="AK47" s="1" t="s">
        <v>1</v>
      </c>
      <c r="AL47" s="1" t="s">
        <v>1</v>
      </c>
      <c r="AM47" s="1" t="s">
        <v>1</v>
      </c>
      <c r="AN47" s="1" t="s">
        <v>1</v>
      </c>
      <c r="AO47" s="1" t="s">
        <v>1</v>
      </c>
      <c r="AP47" s="1" t="s">
        <v>1</v>
      </c>
      <c r="AQ47" s="1" t="s">
        <v>1</v>
      </c>
      <c r="AR47" s="1" t="s">
        <v>16</v>
      </c>
      <c r="AS47" s="1" t="s">
        <v>16</v>
      </c>
      <c r="AT47" s="1" t="s">
        <v>16</v>
      </c>
      <c r="AU47" s="1" t="s">
        <v>16</v>
      </c>
      <c r="AV47" s="1" t="s">
        <v>22</v>
      </c>
      <c r="AW47" s="1" t="s">
        <v>69</v>
      </c>
      <c r="AX47" s="1" t="s">
        <v>17</v>
      </c>
      <c r="AY47" s="1" t="s">
        <v>18</v>
      </c>
      <c r="AZ47" s="1" t="s">
        <v>7</v>
      </c>
      <c r="BA47" s="1" t="s">
        <v>7</v>
      </c>
      <c r="BB47" s="1" t="s">
        <v>6</v>
      </c>
      <c r="BC47" s="1" t="s">
        <v>7</v>
      </c>
      <c r="BD47" s="1" t="s">
        <v>7</v>
      </c>
      <c r="BE47" s="1" t="s">
        <v>19</v>
      </c>
      <c r="BF47" s="1" t="s">
        <v>19</v>
      </c>
      <c r="BG47" s="1" t="s">
        <v>3</v>
      </c>
      <c r="BH47" s="1"/>
      <c r="BI47">
        <f t="shared" si="0"/>
        <v>1</v>
      </c>
      <c r="BJ47">
        <f t="shared" si="1"/>
        <v>0</v>
      </c>
    </row>
    <row r="48" spans="1:62" ht="15" thickBot="1" x14ac:dyDescent="0.4">
      <c r="A48" s="1" t="s">
        <v>70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2</v>
      </c>
      <c r="Q48" s="1" t="s">
        <v>1</v>
      </c>
      <c r="R48" s="1" t="s">
        <v>1</v>
      </c>
      <c r="S48" s="1" t="s">
        <v>1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1</v>
      </c>
      <c r="Z48" s="1" t="s">
        <v>2</v>
      </c>
      <c r="AA48" s="1" t="s">
        <v>2</v>
      </c>
      <c r="AB48" s="1" t="s">
        <v>2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2</v>
      </c>
      <c r="AH48" s="1" t="s">
        <v>2</v>
      </c>
      <c r="AI48" s="1" t="s">
        <v>2</v>
      </c>
      <c r="AJ48" s="1" t="s">
        <v>2</v>
      </c>
      <c r="AK48" s="1" t="s">
        <v>2</v>
      </c>
      <c r="AL48" s="1" t="s">
        <v>2</v>
      </c>
      <c r="AM48" s="1" t="s">
        <v>1</v>
      </c>
      <c r="AN48" s="1"/>
      <c r="AO48" s="1"/>
      <c r="AP48" s="1" t="s">
        <v>35</v>
      </c>
      <c r="AQ48" s="1" t="s">
        <v>2</v>
      </c>
      <c r="AR48" s="1" t="s">
        <v>2</v>
      </c>
      <c r="AS48" s="1" t="s">
        <v>2</v>
      </c>
      <c r="AT48" s="1" t="s">
        <v>2</v>
      </c>
      <c r="AU48" s="1" t="s">
        <v>2</v>
      </c>
      <c r="AV48" s="1" t="s">
        <v>2</v>
      </c>
      <c r="AW48" s="1" t="s">
        <v>2</v>
      </c>
      <c r="AX48" s="1" t="s">
        <v>2</v>
      </c>
      <c r="AY48" s="1" t="s">
        <v>27</v>
      </c>
      <c r="AZ48" s="1" t="s">
        <v>7</v>
      </c>
      <c r="BA48" s="1" t="s">
        <v>7</v>
      </c>
      <c r="BB48" s="1" t="s">
        <v>6</v>
      </c>
      <c r="BC48" s="1" t="s">
        <v>7</v>
      </c>
      <c r="BD48" s="1" t="s">
        <v>7</v>
      </c>
      <c r="BE48" s="1" t="s">
        <v>7</v>
      </c>
      <c r="BF48" s="1" t="s">
        <v>7</v>
      </c>
      <c r="BG48" s="1" t="s">
        <v>3</v>
      </c>
      <c r="BH48" s="1" t="s">
        <v>3</v>
      </c>
      <c r="BI48">
        <f t="shared" si="0"/>
        <v>2</v>
      </c>
      <c r="BJ48">
        <f t="shared" si="1"/>
        <v>2</v>
      </c>
    </row>
    <row r="49" spans="1:62" ht="26.5" thickBot="1" x14ac:dyDescent="0.4">
      <c r="A49" s="1" t="s">
        <v>71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2</v>
      </c>
      <c r="P49" s="1" t="s">
        <v>2</v>
      </c>
      <c r="Q49" s="1" t="s">
        <v>1</v>
      </c>
      <c r="R49" s="1" t="s">
        <v>1</v>
      </c>
      <c r="S49" s="1" t="s">
        <v>1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1</v>
      </c>
      <c r="Z49" s="1" t="s">
        <v>1</v>
      </c>
      <c r="AA49" s="1" t="s">
        <v>1</v>
      </c>
      <c r="AB49" s="1" t="s">
        <v>2</v>
      </c>
      <c r="AC49" s="1" t="s">
        <v>12</v>
      </c>
      <c r="AD49" s="1" t="s">
        <v>1</v>
      </c>
      <c r="AE49" s="1" t="s">
        <v>1</v>
      </c>
      <c r="AF49" s="1" t="s">
        <v>1</v>
      </c>
      <c r="AG49" s="1" t="s">
        <v>2</v>
      </c>
      <c r="AH49" s="1" t="s">
        <v>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>
        <f t="shared" si="0"/>
        <v>26</v>
      </c>
      <c r="BJ49">
        <f t="shared" si="1"/>
        <v>9</v>
      </c>
    </row>
    <row r="50" spans="1:62" ht="26.5" thickBot="1" x14ac:dyDescent="0.4">
      <c r="A50" s="1" t="s">
        <v>72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2</v>
      </c>
      <c r="I50" s="1" t="s">
        <v>2</v>
      </c>
      <c r="J50" s="1" t="s">
        <v>2</v>
      </c>
      <c r="K50" s="1" t="s">
        <v>1</v>
      </c>
      <c r="L50" s="1" t="s">
        <v>2</v>
      </c>
      <c r="M50" s="1" t="s">
        <v>2</v>
      </c>
      <c r="N50" s="1" t="s">
        <v>1</v>
      </c>
      <c r="O50" s="1" t="s">
        <v>2</v>
      </c>
      <c r="P50" s="1" t="s">
        <v>2</v>
      </c>
      <c r="Q50" s="1" t="s">
        <v>2</v>
      </c>
      <c r="R50" s="1" t="s">
        <v>1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1</v>
      </c>
      <c r="Z50" s="1" t="s">
        <v>1</v>
      </c>
      <c r="AA50" s="1" t="s">
        <v>1</v>
      </c>
      <c r="AB50" s="1" t="s">
        <v>1</v>
      </c>
      <c r="AC50" s="1" t="s">
        <v>2</v>
      </c>
      <c r="AD50" s="1" t="s">
        <v>1</v>
      </c>
      <c r="AE50" s="1" t="s">
        <v>1</v>
      </c>
      <c r="AF50" s="1" t="s">
        <v>1</v>
      </c>
      <c r="AG50" s="1" t="s">
        <v>1</v>
      </c>
      <c r="AH50" s="1" t="s">
        <v>2</v>
      </c>
      <c r="AI50" s="1" t="s">
        <v>2</v>
      </c>
      <c r="AJ50" s="1" t="s">
        <v>2</v>
      </c>
      <c r="AK50" s="1" t="s">
        <v>2</v>
      </c>
      <c r="AL50" s="1" t="s">
        <v>2</v>
      </c>
      <c r="AM50" s="1" t="s">
        <v>1</v>
      </c>
      <c r="AN50" s="1" t="s">
        <v>1</v>
      </c>
      <c r="AO50" s="1" t="s">
        <v>1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>
        <f t="shared" si="0"/>
        <v>19</v>
      </c>
      <c r="BJ50">
        <f t="shared" si="1"/>
        <v>2</v>
      </c>
    </row>
    <row r="51" spans="1:62" ht="26.5" thickBot="1" x14ac:dyDescent="0.4">
      <c r="A51" s="1" t="s">
        <v>73</v>
      </c>
      <c r="B51" s="1" t="s">
        <v>2</v>
      </c>
      <c r="C51" s="1" t="s">
        <v>1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1</v>
      </c>
      <c r="L51" s="1" t="s">
        <v>1</v>
      </c>
      <c r="M51" s="1" t="s">
        <v>2</v>
      </c>
      <c r="N51" s="1" t="s">
        <v>1</v>
      </c>
      <c r="O51" s="1" t="s">
        <v>1</v>
      </c>
      <c r="P51" s="1" t="s">
        <v>2</v>
      </c>
      <c r="Q51" s="1" t="s">
        <v>1</v>
      </c>
      <c r="R51" s="1" t="s">
        <v>1</v>
      </c>
      <c r="S51" s="1" t="s">
        <v>1</v>
      </c>
      <c r="T51" s="1" t="s">
        <v>2</v>
      </c>
      <c r="U51" s="1" t="s">
        <v>1</v>
      </c>
      <c r="V51" s="1" t="s">
        <v>2</v>
      </c>
      <c r="W51" s="1" t="s">
        <v>2</v>
      </c>
      <c r="X51" s="1" t="s">
        <v>2</v>
      </c>
      <c r="Y51" s="1" t="s">
        <v>1</v>
      </c>
      <c r="Z51" s="1" t="s">
        <v>74</v>
      </c>
      <c r="AA51" s="1" t="s">
        <v>1</v>
      </c>
      <c r="AB51" s="1" t="s">
        <v>1</v>
      </c>
      <c r="AC51" s="1" t="s">
        <v>2</v>
      </c>
      <c r="AD51" s="1" t="s">
        <v>1</v>
      </c>
      <c r="AE51" s="1" t="s">
        <v>1</v>
      </c>
      <c r="AF51" s="1" t="s">
        <v>1</v>
      </c>
      <c r="AG51" s="1" t="s">
        <v>1</v>
      </c>
      <c r="AH51" s="1" t="s">
        <v>2</v>
      </c>
      <c r="AI51" s="1" t="s">
        <v>1</v>
      </c>
      <c r="AJ51" s="1" t="s">
        <v>1</v>
      </c>
      <c r="AK51" s="1" t="s">
        <v>1</v>
      </c>
      <c r="AL51" s="1" t="s">
        <v>1</v>
      </c>
      <c r="AM51" s="1" t="s">
        <v>1</v>
      </c>
      <c r="AN51" s="1" t="s">
        <v>1</v>
      </c>
      <c r="AO51" s="1" t="s">
        <v>1</v>
      </c>
      <c r="AP51" s="1" t="s">
        <v>1</v>
      </c>
      <c r="AQ51" s="1" t="s">
        <v>1</v>
      </c>
      <c r="AR51" s="1" t="s">
        <v>2</v>
      </c>
      <c r="AS51" s="1" t="s">
        <v>2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>
        <f t="shared" si="0"/>
        <v>15</v>
      </c>
      <c r="BJ51">
        <f t="shared" si="1"/>
        <v>0</v>
      </c>
    </row>
    <row r="52" spans="1:62" ht="15" thickBot="1" x14ac:dyDescent="0.4">
      <c r="A52" s="1" t="s">
        <v>75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2</v>
      </c>
      <c r="Q52" s="1" t="s">
        <v>1</v>
      </c>
      <c r="R52" s="1" t="s">
        <v>1</v>
      </c>
      <c r="S52" s="1" t="s">
        <v>1</v>
      </c>
      <c r="T52" s="1" t="s">
        <v>2</v>
      </c>
      <c r="U52" s="1" t="s">
        <v>1</v>
      </c>
      <c r="V52" s="1" t="s">
        <v>2</v>
      </c>
      <c r="W52" s="1" t="s">
        <v>2</v>
      </c>
      <c r="X52" s="1" t="s">
        <v>2</v>
      </c>
      <c r="Y52" s="1" t="s">
        <v>1</v>
      </c>
      <c r="Z52" s="1" t="s">
        <v>1</v>
      </c>
      <c r="AA52" s="1" t="s">
        <v>1</v>
      </c>
      <c r="AB52" s="1" t="s">
        <v>2</v>
      </c>
      <c r="AC52" s="1" t="s">
        <v>2</v>
      </c>
      <c r="AD52" s="1" t="s">
        <v>1</v>
      </c>
      <c r="AE52" s="1" t="s">
        <v>1</v>
      </c>
      <c r="AF52" s="1" t="s">
        <v>1</v>
      </c>
      <c r="AG52" s="1" t="s">
        <v>2</v>
      </c>
      <c r="AH52" s="1" t="s">
        <v>1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>
        <f t="shared" si="0"/>
        <v>26</v>
      </c>
      <c r="BJ52">
        <f t="shared" si="1"/>
        <v>9</v>
      </c>
    </row>
    <row r="53" spans="1:62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2" ht="15" thickBot="1" x14ac:dyDescent="0.4">
      <c r="A54" s="1" t="s">
        <v>1</v>
      </c>
      <c r="B54" s="1">
        <f>COUNTIF(B$2:B$52,$A54)</f>
        <v>25</v>
      </c>
      <c r="C54" s="1">
        <f t="shared" ref="C54:BH64" si="2">COUNTIF(C$2:C$52,$A54)</f>
        <v>30</v>
      </c>
      <c r="D54" s="1">
        <f t="shared" si="2"/>
        <v>24</v>
      </c>
      <c r="E54" s="1">
        <f t="shared" si="2"/>
        <v>22</v>
      </c>
      <c r="F54" s="1">
        <f t="shared" si="2"/>
        <v>31</v>
      </c>
      <c r="G54" s="1">
        <f t="shared" si="2"/>
        <v>30</v>
      </c>
      <c r="H54" s="1">
        <f t="shared" si="2"/>
        <v>19</v>
      </c>
      <c r="I54" s="1">
        <f t="shared" si="2"/>
        <v>18</v>
      </c>
      <c r="J54" s="1">
        <f t="shared" si="2"/>
        <v>40</v>
      </c>
      <c r="K54" s="1">
        <f t="shared" si="2"/>
        <v>49</v>
      </c>
      <c r="L54" s="1">
        <f t="shared" si="2"/>
        <v>44</v>
      </c>
      <c r="M54" s="1">
        <f t="shared" si="2"/>
        <v>27</v>
      </c>
      <c r="N54" s="1">
        <f t="shared" si="2"/>
        <v>49</v>
      </c>
      <c r="O54" s="1">
        <f t="shared" si="2"/>
        <v>32</v>
      </c>
      <c r="P54" s="1">
        <f t="shared" si="2"/>
        <v>6</v>
      </c>
      <c r="Q54" s="1">
        <f t="shared" si="2"/>
        <v>26</v>
      </c>
      <c r="R54" s="1">
        <f t="shared" si="2"/>
        <v>41</v>
      </c>
      <c r="S54" s="1">
        <f t="shared" si="2"/>
        <v>39</v>
      </c>
      <c r="T54" s="1">
        <f t="shared" si="2"/>
        <v>16</v>
      </c>
      <c r="U54" s="1">
        <f t="shared" si="2"/>
        <v>12</v>
      </c>
      <c r="V54" s="1">
        <f t="shared" si="2"/>
        <v>10</v>
      </c>
      <c r="W54" s="1">
        <f t="shared" si="2"/>
        <v>2</v>
      </c>
      <c r="X54" s="1">
        <f t="shared" si="2"/>
        <v>6</v>
      </c>
      <c r="Y54" s="1">
        <f t="shared" si="2"/>
        <v>40</v>
      </c>
      <c r="Z54" s="1">
        <f t="shared" si="2"/>
        <v>35</v>
      </c>
      <c r="AA54" s="1">
        <f t="shared" si="2"/>
        <v>37</v>
      </c>
      <c r="AB54" s="1">
        <f t="shared" si="2"/>
        <v>18</v>
      </c>
      <c r="AC54" s="1">
        <f t="shared" si="2"/>
        <v>2</v>
      </c>
      <c r="AD54" s="1">
        <f t="shared" si="2"/>
        <v>29</v>
      </c>
      <c r="AE54" s="1">
        <f t="shared" si="2"/>
        <v>32</v>
      </c>
      <c r="AF54" s="1">
        <f t="shared" si="2"/>
        <v>28</v>
      </c>
      <c r="AG54" s="1">
        <f t="shared" si="2"/>
        <v>23</v>
      </c>
      <c r="AH54" s="1">
        <f t="shared" si="2"/>
        <v>16</v>
      </c>
      <c r="AI54" s="1">
        <f t="shared" si="2"/>
        <v>20</v>
      </c>
      <c r="AJ54" s="1">
        <f t="shared" si="2"/>
        <v>18</v>
      </c>
      <c r="AK54" s="1">
        <f t="shared" si="2"/>
        <v>19</v>
      </c>
      <c r="AL54" s="1">
        <f t="shared" si="2"/>
        <v>21</v>
      </c>
      <c r="AM54" s="1">
        <f t="shared" si="2"/>
        <v>31</v>
      </c>
      <c r="AN54" s="1">
        <f t="shared" si="2"/>
        <v>26</v>
      </c>
      <c r="AO54" s="1">
        <f t="shared" si="2"/>
        <v>24</v>
      </c>
      <c r="AP54" s="1">
        <f t="shared" si="2"/>
        <v>18</v>
      </c>
      <c r="AQ54" s="1">
        <f t="shared" si="2"/>
        <v>11</v>
      </c>
      <c r="AR54" s="1">
        <f t="shared" si="2"/>
        <v>0</v>
      </c>
      <c r="AS54" s="1">
        <f t="shared" si="2"/>
        <v>0</v>
      </c>
      <c r="AT54" s="1">
        <f t="shared" si="2"/>
        <v>0</v>
      </c>
      <c r="AU54" s="1">
        <f t="shared" si="2"/>
        <v>0</v>
      </c>
      <c r="AV54" s="1">
        <f t="shared" si="2"/>
        <v>0</v>
      </c>
      <c r="AW54" s="1">
        <f t="shared" si="2"/>
        <v>0</v>
      </c>
      <c r="AX54" s="1">
        <f t="shared" si="2"/>
        <v>0</v>
      </c>
      <c r="AY54" s="1">
        <f t="shared" si="2"/>
        <v>0</v>
      </c>
      <c r="AZ54" s="1">
        <f t="shared" si="2"/>
        <v>0</v>
      </c>
      <c r="BA54" s="1">
        <f t="shared" si="2"/>
        <v>0</v>
      </c>
      <c r="BB54" s="1">
        <f t="shared" si="2"/>
        <v>0</v>
      </c>
      <c r="BC54" s="1">
        <f t="shared" si="2"/>
        <v>0</v>
      </c>
      <c r="BD54" s="1">
        <f t="shared" si="2"/>
        <v>0</v>
      </c>
      <c r="BE54" s="1">
        <f t="shared" si="2"/>
        <v>0</v>
      </c>
      <c r="BF54" s="1">
        <f t="shared" si="2"/>
        <v>0</v>
      </c>
      <c r="BG54" s="1">
        <f t="shared" si="2"/>
        <v>0</v>
      </c>
      <c r="BH54" s="1">
        <f t="shared" si="2"/>
        <v>0</v>
      </c>
    </row>
    <row r="55" spans="1:62" ht="15" thickBot="1" x14ac:dyDescent="0.4">
      <c r="A55" s="1" t="s">
        <v>2</v>
      </c>
      <c r="B55" s="1">
        <f>COUNTIF(B$2:B$52,$A55)</f>
        <v>26</v>
      </c>
      <c r="C55" s="1">
        <f t="shared" si="2"/>
        <v>21</v>
      </c>
      <c r="D55" s="1">
        <f t="shared" si="2"/>
        <v>27</v>
      </c>
      <c r="E55" s="1">
        <f t="shared" si="2"/>
        <v>29</v>
      </c>
      <c r="F55" s="1">
        <f t="shared" si="2"/>
        <v>20</v>
      </c>
      <c r="G55" s="1">
        <f t="shared" si="2"/>
        <v>21</v>
      </c>
      <c r="H55" s="1">
        <f t="shared" si="2"/>
        <v>32</v>
      </c>
      <c r="I55" s="1">
        <f t="shared" si="2"/>
        <v>33</v>
      </c>
      <c r="J55" s="1">
        <f t="shared" si="2"/>
        <v>11</v>
      </c>
      <c r="K55" s="1">
        <f t="shared" si="2"/>
        <v>2</v>
      </c>
      <c r="L55" s="1">
        <f t="shared" si="2"/>
        <v>7</v>
      </c>
      <c r="M55" s="1">
        <f t="shared" si="2"/>
        <v>24</v>
      </c>
      <c r="N55" s="1">
        <f t="shared" si="2"/>
        <v>2</v>
      </c>
      <c r="O55" s="1">
        <f t="shared" si="2"/>
        <v>14</v>
      </c>
      <c r="P55" s="1">
        <f t="shared" si="2"/>
        <v>45</v>
      </c>
      <c r="Q55" s="1">
        <f t="shared" si="2"/>
        <v>22</v>
      </c>
      <c r="R55" s="1">
        <f t="shared" si="2"/>
        <v>7</v>
      </c>
      <c r="S55" s="1">
        <f t="shared" si="2"/>
        <v>9</v>
      </c>
      <c r="T55" s="1">
        <f t="shared" si="2"/>
        <v>28</v>
      </c>
      <c r="U55" s="1">
        <f t="shared" si="2"/>
        <v>36</v>
      </c>
      <c r="V55" s="1">
        <f t="shared" si="2"/>
        <v>38</v>
      </c>
      <c r="W55" s="1">
        <f t="shared" si="2"/>
        <v>46</v>
      </c>
      <c r="X55" s="1">
        <f t="shared" si="2"/>
        <v>42</v>
      </c>
      <c r="Y55" s="1">
        <f t="shared" si="2"/>
        <v>8</v>
      </c>
      <c r="Z55" s="1">
        <f t="shared" si="2"/>
        <v>12</v>
      </c>
      <c r="AA55" s="1">
        <f t="shared" si="2"/>
        <v>11</v>
      </c>
      <c r="AB55" s="1">
        <f t="shared" si="2"/>
        <v>30</v>
      </c>
      <c r="AC55" s="1">
        <f t="shared" si="2"/>
        <v>40</v>
      </c>
      <c r="AD55" s="1">
        <f t="shared" si="2"/>
        <v>17</v>
      </c>
      <c r="AE55" s="1">
        <f t="shared" si="2"/>
        <v>13</v>
      </c>
      <c r="AF55" s="1">
        <f t="shared" si="2"/>
        <v>17</v>
      </c>
      <c r="AG55" s="1">
        <f t="shared" si="2"/>
        <v>22</v>
      </c>
      <c r="AH55" s="1">
        <f t="shared" si="2"/>
        <v>23</v>
      </c>
      <c r="AI55" s="1">
        <f t="shared" si="2"/>
        <v>18</v>
      </c>
      <c r="AJ55" s="1">
        <f t="shared" si="2"/>
        <v>20</v>
      </c>
      <c r="AK55" s="1">
        <f t="shared" si="2"/>
        <v>19</v>
      </c>
      <c r="AL55" s="1">
        <f t="shared" si="2"/>
        <v>17</v>
      </c>
      <c r="AM55" s="1">
        <f t="shared" si="2"/>
        <v>4</v>
      </c>
      <c r="AN55" s="1">
        <f t="shared" si="2"/>
        <v>8</v>
      </c>
      <c r="AO55" s="1">
        <f t="shared" si="2"/>
        <v>3</v>
      </c>
      <c r="AP55" s="1">
        <f t="shared" si="2"/>
        <v>1</v>
      </c>
      <c r="AQ55" s="1">
        <f t="shared" si="2"/>
        <v>19</v>
      </c>
      <c r="AR55" s="1">
        <f t="shared" si="2"/>
        <v>27</v>
      </c>
      <c r="AS55" s="1">
        <f t="shared" si="2"/>
        <v>15</v>
      </c>
      <c r="AT55" s="1">
        <f t="shared" si="2"/>
        <v>15</v>
      </c>
      <c r="AU55" s="1">
        <f t="shared" si="2"/>
        <v>7</v>
      </c>
      <c r="AV55" s="1">
        <f t="shared" si="2"/>
        <v>15</v>
      </c>
      <c r="AW55" s="1">
        <f t="shared" si="2"/>
        <v>16</v>
      </c>
      <c r="AX55" s="1">
        <f t="shared" si="2"/>
        <v>15</v>
      </c>
      <c r="AY55" s="1">
        <f>COUNTIF(AY$2:AY$52,$A55)</f>
        <v>0</v>
      </c>
      <c r="AZ55" s="1">
        <f t="shared" si="2"/>
        <v>0</v>
      </c>
      <c r="BA55" s="1">
        <f t="shared" si="2"/>
        <v>0</v>
      </c>
      <c r="BB55" s="1">
        <f t="shared" si="2"/>
        <v>0</v>
      </c>
      <c r="BC55" s="1">
        <f t="shared" si="2"/>
        <v>0</v>
      </c>
      <c r="BD55" s="1">
        <f t="shared" si="2"/>
        <v>0</v>
      </c>
      <c r="BE55" s="1">
        <f t="shared" si="2"/>
        <v>0</v>
      </c>
      <c r="BF55" s="1">
        <f t="shared" si="2"/>
        <v>0</v>
      </c>
      <c r="BG55" s="1">
        <f t="shared" si="2"/>
        <v>0</v>
      </c>
      <c r="BH55" s="1">
        <f t="shared" si="2"/>
        <v>0</v>
      </c>
    </row>
    <row r="56" spans="1:62" ht="15" thickBot="1" x14ac:dyDescent="0.4">
      <c r="A56" s="1" t="s">
        <v>3</v>
      </c>
      <c r="B56" s="1">
        <f>COUNTIF(B$2:B$52,$A56)</f>
        <v>0</v>
      </c>
      <c r="C56" s="1">
        <f t="shared" ref="C56:BH56" si="3">COUNTIF(C$2:C$52,$A56)</f>
        <v>0</v>
      </c>
      <c r="D56" s="1">
        <f t="shared" si="3"/>
        <v>0</v>
      </c>
      <c r="E56" s="1">
        <f t="shared" si="3"/>
        <v>0</v>
      </c>
      <c r="F56" s="1">
        <f t="shared" si="3"/>
        <v>0</v>
      </c>
      <c r="G56" s="1">
        <f t="shared" si="3"/>
        <v>0</v>
      </c>
      <c r="H56" s="1">
        <f t="shared" si="3"/>
        <v>0</v>
      </c>
      <c r="I56" s="1">
        <f t="shared" si="3"/>
        <v>0</v>
      </c>
      <c r="J56" s="1">
        <f t="shared" si="3"/>
        <v>0</v>
      </c>
      <c r="K56" s="1">
        <f t="shared" si="3"/>
        <v>0</v>
      </c>
      <c r="L56" s="1">
        <f t="shared" si="3"/>
        <v>0</v>
      </c>
      <c r="M56" s="1">
        <f t="shared" si="3"/>
        <v>0</v>
      </c>
      <c r="N56" s="1">
        <f t="shared" si="3"/>
        <v>0</v>
      </c>
      <c r="O56" s="1">
        <f t="shared" si="3"/>
        <v>5</v>
      </c>
      <c r="P56" s="1">
        <f t="shared" si="3"/>
        <v>0</v>
      </c>
      <c r="Q56" s="1">
        <f t="shared" si="3"/>
        <v>2</v>
      </c>
      <c r="R56" s="1">
        <f t="shared" si="3"/>
        <v>0</v>
      </c>
      <c r="S56" s="1">
        <f t="shared" si="3"/>
        <v>0</v>
      </c>
      <c r="T56" s="1">
        <f t="shared" si="3"/>
        <v>0</v>
      </c>
      <c r="U56" s="1">
        <f t="shared" si="3"/>
        <v>0</v>
      </c>
      <c r="V56" s="1">
        <f t="shared" si="3"/>
        <v>0</v>
      </c>
      <c r="W56" s="1">
        <f t="shared" si="3"/>
        <v>0</v>
      </c>
      <c r="X56" s="1">
        <f t="shared" si="3"/>
        <v>0</v>
      </c>
      <c r="Y56" s="1">
        <f t="shared" si="3"/>
        <v>0</v>
      </c>
      <c r="Z56" s="1">
        <f t="shared" si="3"/>
        <v>0</v>
      </c>
      <c r="AA56" s="1">
        <f t="shared" si="3"/>
        <v>0</v>
      </c>
      <c r="AB56" s="1">
        <f t="shared" si="3"/>
        <v>0</v>
      </c>
      <c r="AC56" s="1">
        <f t="shared" si="3"/>
        <v>0</v>
      </c>
      <c r="AD56" s="1">
        <f t="shared" si="3"/>
        <v>0</v>
      </c>
      <c r="AE56" s="1">
        <f t="shared" si="3"/>
        <v>0</v>
      </c>
      <c r="AF56" s="1">
        <f t="shared" si="3"/>
        <v>0</v>
      </c>
      <c r="AG56" s="1">
        <f t="shared" si="3"/>
        <v>0</v>
      </c>
      <c r="AH56" s="1">
        <f t="shared" si="3"/>
        <v>0</v>
      </c>
      <c r="AI56" s="1">
        <f t="shared" si="3"/>
        <v>0</v>
      </c>
      <c r="AJ56" s="1">
        <f t="shared" si="3"/>
        <v>0</v>
      </c>
      <c r="AK56" s="1">
        <f t="shared" si="3"/>
        <v>0</v>
      </c>
      <c r="AL56" s="1">
        <f t="shared" si="3"/>
        <v>0</v>
      </c>
      <c r="AM56" s="1">
        <f t="shared" si="3"/>
        <v>0</v>
      </c>
      <c r="AN56" s="1">
        <f t="shared" si="3"/>
        <v>0</v>
      </c>
      <c r="AO56" s="1">
        <f t="shared" si="3"/>
        <v>0</v>
      </c>
      <c r="AP56" s="1">
        <f t="shared" si="3"/>
        <v>0</v>
      </c>
      <c r="AQ56" s="1">
        <f t="shared" si="3"/>
        <v>0</v>
      </c>
      <c r="AR56" s="1">
        <f t="shared" si="3"/>
        <v>0</v>
      </c>
      <c r="AS56" s="1">
        <f t="shared" si="3"/>
        <v>0</v>
      </c>
      <c r="AT56" s="1">
        <f t="shared" si="3"/>
        <v>0</v>
      </c>
      <c r="AU56" s="1">
        <f t="shared" si="3"/>
        <v>0</v>
      </c>
      <c r="AV56" s="1">
        <f t="shared" si="3"/>
        <v>0</v>
      </c>
      <c r="AW56" s="1">
        <f t="shared" si="3"/>
        <v>0</v>
      </c>
      <c r="AX56" s="1">
        <f t="shared" si="3"/>
        <v>0</v>
      </c>
      <c r="AY56" s="1">
        <f>COUNTIF(AY$2:AY$52,$A56)</f>
        <v>0</v>
      </c>
      <c r="AZ56" s="1">
        <f t="shared" si="3"/>
        <v>0</v>
      </c>
      <c r="BA56" s="1">
        <f t="shared" si="3"/>
        <v>0</v>
      </c>
      <c r="BB56" s="1">
        <f t="shared" si="3"/>
        <v>0</v>
      </c>
      <c r="BC56" s="1">
        <f t="shared" si="3"/>
        <v>0</v>
      </c>
      <c r="BD56" s="1">
        <f t="shared" si="3"/>
        <v>0</v>
      </c>
      <c r="BE56" s="1">
        <f t="shared" si="3"/>
        <v>0</v>
      </c>
      <c r="BF56" s="1">
        <f t="shared" si="3"/>
        <v>0</v>
      </c>
      <c r="BG56" s="1">
        <f t="shared" si="3"/>
        <v>15</v>
      </c>
      <c r="BH56" s="1">
        <f t="shared" si="3"/>
        <v>10</v>
      </c>
    </row>
    <row r="57" spans="1:62" ht="15" thickBot="1" x14ac:dyDescent="0.4">
      <c r="A57" s="1" t="s">
        <v>16</v>
      </c>
      <c r="B57" s="1">
        <f>COUNTIF(B$2:B$52,$A57)</f>
        <v>0</v>
      </c>
      <c r="C57" s="1">
        <f t="shared" si="2"/>
        <v>0</v>
      </c>
      <c r="D57" s="1">
        <f t="shared" si="2"/>
        <v>0</v>
      </c>
      <c r="E57" s="1">
        <f t="shared" si="2"/>
        <v>0</v>
      </c>
      <c r="F57" s="1">
        <f t="shared" si="2"/>
        <v>0</v>
      </c>
      <c r="G57" s="1">
        <f t="shared" si="2"/>
        <v>0</v>
      </c>
      <c r="H57" s="1">
        <f t="shared" si="2"/>
        <v>0</v>
      </c>
      <c r="I57" s="1">
        <f t="shared" si="2"/>
        <v>0</v>
      </c>
      <c r="J57" s="1">
        <f t="shared" si="2"/>
        <v>0</v>
      </c>
      <c r="K57" s="1">
        <f t="shared" si="2"/>
        <v>0</v>
      </c>
      <c r="L57" s="1">
        <f t="shared" si="2"/>
        <v>0</v>
      </c>
      <c r="M57" s="1">
        <f t="shared" si="2"/>
        <v>0</v>
      </c>
      <c r="N57" s="1">
        <f t="shared" si="2"/>
        <v>0</v>
      </c>
      <c r="O57" s="1">
        <f t="shared" si="2"/>
        <v>0</v>
      </c>
      <c r="P57" s="1">
        <f t="shared" si="2"/>
        <v>0</v>
      </c>
      <c r="Q57" s="1">
        <f t="shared" si="2"/>
        <v>0</v>
      </c>
      <c r="R57" s="1">
        <f t="shared" si="2"/>
        <v>0</v>
      </c>
      <c r="S57" s="1">
        <f t="shared" si="2"/>
        <v>0</v>
      </c>
      <c r="T57" s="1">
        <f t="shared" si="2"/>
        <v>0</v>
      </c>
      <c r="U57" s="1">
        <f t="shared" si="2"/>
        <v>0</v>
      </c>
      <c r="V57" s="1">
        <f t="shared" si="2"/>
        <v>0</v>
      </c>
      <c r="W57" s="1">
        <f t="shared" si="2"/>
        <v>0</v>
      </c>
      <c r="X57" s="1">
        <f t="shared" si="2"/>
        <v>0</v>
      </c>
      <c r="Y57" s="1">
        <f t="shared" si="2"/>
        <v>0</v>
      </c>
      <c r="Z57" s="1">
        <f t="shared" si="2"/>
        <v>0</v>
      </c>
      <c r="AA57" s="1">
        <f t="shared" si="2"/>
        <v>0</v>
      </c>
      <c r="AB57" s="1">
        <f t="shared" si="2"/>
        <v>0</v>
      </c>
      <c r="AC57" s="1">
        <f t="shared" si="2"/>
        <v>0</v>
      </c>
      <c r="AD57" s="1">
        <f t="shared" si="2"/>
        <v>0</v>
      </c>
      <c r="AE57" s="1">
        <f t="shared" si="2"/>
        <v>0</v>
      </c>
      <c r="AF57" s="1">
        <f t="shared" si="2"/>
        <v>0</v>
      </c>
      <c r="AG57" s="1">
        <f t="shared" si="2"/>
        <v>0</v>
      </c>
      <c r="AH57" s="1">
        <f t="shared" si="2"/>
        <v>0</v>
      </c>
      <c r="AI57" s="1">
        <f t="shared" si="2"/>
        <v>0</v>
      </c>
      <c r="AJ57" s="1">
        <f t="shared" si="2"/>
        <v>0</v>
      </c>
      <c r="AK57" s="1">
        <f t="shared" si="2"/>
        <v>0</v>
      </c>
      <c r="AL57" s="1">
        <f t="shared" si="2"/>
        <v>0</v>
      </c>
      <c r="AM57" s="1">
        <f t="shared" si="2"/>
        <v>0</v>
      </c>
      <c r="AN57" s="1">
        <f t="shared" si="2"/>
        <v>0</v>
      </c>
      <c r="AO57" s="1">
        <f t="shared" si="2"/>
        <v>0</v>
      </c>
      <c r="AP57" s="1">
        <f t="shared" si="2"/>
        <v>0</v>
      </c>
      <c r="AQ57" s="1">
        <f t="shared" si="2"/>
        <v>0</v>
      </c>
      <c r="AR57" s="1">
        <f t="shared" si="2"/>
        <v>4</v>
      </c>
      <c r="AS57" s="1">
        <f t="shared" si="2"/>
        <v>15</v>
      </c>
      <c r="AT57" s="1">
        <f t="shared" si="2"/>
        <v>11</v>
      </c>
      <c r="AU57" s="1">
        <f t="shared" si="2"/>
        <v>19</v>
      </c>
      <c r="AV57" s="1">
        <f t="shared" si="2"/>
        <v>0</v>
      </c>
      <c r="AW57" s="1">
        <f t="shared" si="2"/>
        <v>0</v>
      </c>
      <c r="AX57" s="1">
        <f t="shared" si="2"/>
        <v>0</v>
      </c>
      <c r="AY57" s="1">
        <f t="shared" si="2"/>
        <v>0</v>
      </c>
      <c r="AZ57" s="1">
        <f t="shared" si="2"/>
        <v>0</v>
      </c>
      <c r="BA57" s="1">
        <f t="shared" si="2"/>
        <v>0</v>
      </c>
      <c r="BB57" s="1">
        <f t="shared" si="2"/>
        <v>0</v>
      </c>
      <c r="BC57" s="1">
        <f t="shared" si="2"/>
        <v>0</v>
      </c>
      <c r="BD57" s="1">
        <f t="shared" si="2"/>
        <v>0</v>
      </c>
      <c r="BE57" s="1">
        <f t="shared" si="2"/>
        <v>0</v>
      </c>
      <c r="BF57" s="1">
        <f t="shared" si="2"/>
        <v>0</v>
      </c>
      <c r="BG57" s="1">
        <f t="shared" si="2"/>
        <v>0</v>
      </c>
      <c r="BH57" s="1">
        <f t="shared" si="2"/>
        <v>0</v>
      </c>
    </row>
    <row r="58" spans="1:62" ht="15" thickBot="1" x14ac:dyDescent="0.4">
      <c r="A58" s="1" t="s">
        <v>22</v>
      </c>
      <c r="B58" s="1">
        <f t="shared" ref="B58:Q62" si="4">COUNTIF(B$2:B$52,$A58)</f>
        <v>0</v>
      </c>
      <c r="C58" s="1">
        <f t="shared" si="4"/>
        <v>0</v>
      </c>
      <c r="D58" s="1">
        <f t="shared" si="4"/>
        <v>0</v>
      </c>
      <c r="E58" s="1">
        <f t="shared" si="4"/>
        <v>0</v>
      </c>
      <c r="F58" s="1">
        <f t="shared" si="4"/>
        <v>0</v>
      </c>
      <c r="G58" s="1">
        <f t="shared" si="4"/>
        <v>0</v>
      </c>
      <c r="H58" s="1">
        <f t="shared" si="4"/>
        <v>0</v>
      </c>
      <c r="I58" s="1">
        <f t="shared" si="4"/>
        <v>0</v>
      </c>
      <c r="J58" s="1">
        <f t="shared" si="4"/>
        <v>0</v>
      </c>
      <c r="K58" s="1">
        <f t="shared" si="4"/>
        <v>0</v>
      </c>
      <c r="L58" s="1">
        <f t="shared" si="4"/>
        <v>0</v>
      </c>
      <c r="M58" s="1">
        <f t="shared" si="4"/>
        <v>0</v>
      </c>
      <c r="N58" s="1">
        <f t="shared" si="4"/>
        <v>0</v>
      </c>
      <c r="O58" s="1">
        <f t="shared" si="4"/>
        <v>0</v>
      </c>
      <c r="P58" s="1">
        <f t="shared" si="4"/>
        <v>0</v>
      </c>
      <c r="Q58" s="1">
        <f t="shared" si="4"/>
        <v>0</v>
      </c>
      <c r="R58" s="1">
        <f t="shared" ref="R58:AG62" si="5">COUNTIF(R$2:R$52,$A58)</f>
        <v>0</v>
      </c>
      <c r="S58" s="1">
        <f t="shared" si="5"/>
        <v>0</v>
      </c>
      <c r="T58" s="1">
        <f t="shared" si="5"/>
        <v>0</v>
      </c>
      <c r="U58" s="1">
        <f t="shared" si="5"/>
        <v>0</v>
      </c>
      <c r="V58" s="1">
        <f t="shared" si="5"/>
        <v>0</v>
      </c>
      <c r="W58" s="1">
        <f t="shared" si="5"/>
        <v>0</v>
      </c>
      <c r="X58" s="1">
        <f t="shared" si="5"/>
        <v>0</v>
      </c>
      <c r="Y58" s="1">
        <f t="shared" si="5"/>
        <v>0</v>
      </c>
      <c r="Z58" s="1">
        <f t="shared" si="5"/>
        <v>0</v>
      </c>
      <c r="AA58" s="1">
        <f t="shared" si="5"/>
        <v>0</v>
      </c>
      <c r="AB58" s="1">
        <f t="shared" si="5"/>
        <v>0</v>
      </c>
      <c r="AC58" s="1">
        <f t="shared" si="5"/>
        <v>0</v>
      </c>
      <c r="AD58" s="1">
        <f t="shared" si="5"/>
        <v>0</v>
      </c>
      <c r="AE58" s="1">
        <f t="shared" si="5"/>
        <v>0</v>
      </c>
      <c r="AF58" s="1">
        <f t="shared" si="5"/>
        <v>0</v>
      </c>
      <c r="AG58" s="1">
        <f t="shared" si="5"/>
        <v>0</v>
      </c>
      <c r="AH58" s="1">
        <f t="shared" ref="AH58:AW62" si="6">COUNTIF(AH$2:AH$52,$A58)</f>
        <v>0</v>
      </c>
      <c r="AI58" s="1">
        <f t="shared" si="6"/>
        <v>0</v>
      </c>
      <c r="AJ58" s="1">
        <f t="shared" si="6"/>
        <v>0</v>
      </c>
      <c r="AK58" s="1">
        <f t="shared" si="6"/>
        <v>0</v>
      </c>
      <c r="AL58" s="1">
        <f t="shared" si="6"/>
        <v>0</v>
      </c>
      <c r="AM58" s="1">
        <f t="shared" si="6"/>
        <v>0</v>
      </c>
      <c r="AN58" s="1">
        <f t="shared" si="6"/>
        <v>0</v>
      </c>
      <c r="AO58" s="1">
        <f t="shared" si="6"/>
        <v>0</v>
      </c>
      <c r="AP58" s="1">
        <f t="shared" si="6"/>
        <v>0</v>
      </c>
      <c r="AQ58" s="1">
        <f t="shared" si="6"/>
        <v>0</v>
      </c>
      <c r="AR58" s="1">
        <f t="shared" si="6"/>
        <v>0</v>
      </c>
      <c r="AS58" s="1">
        <f t="shared" si="6"/>
        <v>0</v>
      </c>
      <c r="AT58" s="1">
        <f t="shared" si="6"/>
        <v>0</v>
      </c>
      <c r="AU58" s="1">
        <f t="shared" si="6"/>
        <v>0</v>
      </c>
      <c r="AV58" s="1">
        <f t="shared" si="6"/>
        <v>7</v>
      </c>
      <c r="AW58" s="1">
        <f t="shared" si="6"/>
        <v>0</v>
      </c>
      <c r="AX58" s="1">
        <f t="shared" ref="AX58:BH62" si="7">COUNTIF(AX$2:AX$52,$A58)</f>
        <v>0</v>
      </c>
      <c r="AY58" s="1">
        <f t="shared" si="7"/>
        <v>0</v>
      </c>
      <c r="AZ58" s="1">
        <f t="shared" si="7"/>
        <v>0</v>
      </c>
      <c r="BA58" s="1">
        <f t="shared" si="7"/>
        <v>0</v>
      </c>
      <c r="BB58" s="1">
        <f t="shared" si="7"/>
        <v>0</v>
      </c>
      <c r="BC58" s="1">
        <f t="shared" si="7"/>
        <v>0</v>
      </c>
      <c r="BD58" s="1">
        <f t="shared" si="7"/>
        <v>0</v>
      </c>
      <c r="BE58" s="1">
        <f t="shared" si="7"/>
        <v>0</v>
      </c>
      <c r="BF58" s="1">
        <f t="shared" si="7"/>
        <v>0</v>
      </c>
      <c r="BG58" s="1">
        <f t="shared" si="7"/>
        <v>0</v>
      </c>
      <c r="BH58" s="1">
        <f t="shared" si="7"/>
        <v>0</v>
      </c>
    </row>
    <row r="59" spans="1:62" ht="15" thickBot="1" x14ac:dyDescent="0.4">
      <c r="A59" s="1" t="s">
        <v>26</v>
      </c>
      <c r="B59" s="1">
        <f t="shared" si="4"/>
        <v>0</v>
      </c>
      <c r="C59" s="1">
        <f t="shared" si="4"/>
        <v>0</v>
      </c>
      <c r="D59" s="1">
        <f t="shared" si="4"/>
        <v>0</v>
      </c>
      <c r="E59" s="1">
        <f t="shared" si="4"/>
        <v>0</v>
      </c>
      <c r="F59" s="1">
        <f t="shared" si="4"/>
        <v>0</v>
      </c>
      <c r="G59" s="1">
        <f t="shared" si="4"/>
        <v>0</v>
      </c>
      <c r="H59" s="1">
        <f t="shared" si="4"/>
        <v>0</v>
      </c>
      <c r="I59" s="1">
        <f t="shared" si="4"/>
        <v>0</v>
      </c>
      <c r="J59" s="1">
        <f t="shared" si="4"/>
        <v>0</v>
      </c>
      <c r="K59" s="1">
        <f t="shared" si="4"/>
        <v>0</v>
      </c>
      <c r="L59" s="1">
        <f t="shared" si="4"/>
        <v>0</v>
      </c>
      <c r="M59" s="1">
        <f t="shared" si="4"/>
        <v>0</v>
      </c>
      <c r="N59" s="1">
        <f t="shared" si="4"/>
        <v>0</v>
      </c>
      <c r="O59" s="1">
        <f t="shared" si="4"/>
        <v>0</v>
      </c>
      <c r="P59" s="1">
        <f t="shared" si="4"/>
        <v>0</v>
      </c>
      <c r="Q59" s="1">
        <f t="shared" si="4"/>
        <v>0</v>
      </c>
      <c r="R59" s="1">
        <f t="shared" si="5"/>
        <v>0</v>
      </c>
      <c r="S59" s="1">
        <f t="shared" si="5"/>
        <v>0</v>
      </c>
      <c r="T59" s="1">
        <f t="shared" si="5"/>
        <v>0</v>
      </c>
      <c r="U59" s="1">
        <f t="shared" si="5"/>
        <v>0</v>
      </c>
      <c r="V59" s="1">
        <f t="shared" si="5"/>
        <v>0</v>
      </c>
      <c r="W59" s="1">
        <f t="shared" si="5"/>
        <v>0</v>
      </c>
      <c r="X59" s="1">
        <f t="shared" si="5"/>
        <v>0</v>
      </c>
      <c r="Y59" s="1">
        <f t="shared" si="5"/>
        <v>0</v>
      </c>
      <c r="Z59" s="1">
        <f t="shared" si="5"/>
        <v>0</v>
      </c>
      <c r="AA59" s="1">
        <f t="shared" si="5"/>
        <v>0</v>
      </c>
      <c r="AB59" s="1">
        <f t="shared" si="5"/>
        <v>0</v>
      </c>
      <c r="AC59" s="1">
        <f t="shared" si="5"/>
        <v>0</v>
      </c>
      <c r="AD59" s="1">
        <f t="shared" si="5"/>
        <v>0</v>
      </c>
      <c r="AE59" s="1">
        <f t="shared" si="5"/>
        <v>0</v>
      </c>
      <c r="AF59" s="1">
        <f t="shared" si="5"/>
        <v>0</v>
      </c>
      <c r="AG59" s="1">
        <f t="shared" si="5"/>
        <v>0</v>
      </c>
      <c r="AH59" s="1">
        <f t="shared" si="6"/>
        <v>0</v>
      </c>
      <c r="AI59" s="1">
        <f t="shared" si="6"/>
        <v>0</v>
      </c>
      <c r="AJ59" s="1">
        <f t="shared" si="6"/>
        <v>0</v>
      </c>
      <c r="AK59" s="1">
        <f t="shared" si="6"/>
        <v>0</v>
      </c>
      <c r="AL59" s="1">
        <f t="shared" si="6"/>
        <v>0</v>
      </c>
      <c r="AM59" s="1">
        <f t="shared" si="6"/>
        <v>0</v>
      </c>
      <c r="AN59" s="1">
        <f t="shared" si="6"/>
        <v>0</v>
      </c>
      <c r="AO59" s="1">
        <f t="shared" si="6"/>
        <v>0</v>
      </c>
      <c r="AP59" s="1">
        <f t="shared" si="6"/>
        <v>0</v>
      </c>
      <c r="AQ59" s="1">
        <f t="shared" si="6"/>
        <v>0</v>
      </c>
      <c r="AR59" s="1">
        <f t="shared" si="6"/>
        <v>0</v>
      </c>
      <c r="AS59" s="1">
        <f t="shared" si="6"/>
        <v>0</v>
      </c>
      <c r="AT59" s="1">
        <f t="shared" si="6"/>
        <v>0</v>
      </c>
      <c r="AU59" s="1">
        <f t="shared" si="6"/>
        <v>0</v>
      </c>
      <c r="AV59" s="1">
        <f t="shared" si="6"/>
        <v>2</v>
      </c>
      <c r="AW59" s="1">
        <f t="shared" si="6"/>
        <v>0</v>
      </c>
      <c r="AX59" s="1">
        <f t="shared" si="7"/>
        <v>0</v>
      </c>
      <c r="AY59" s="1">
        <f t="shared" si="7"/>
        <v>0</v>
      </c>
      <c r="AZ59" s="1">
        <f t="shared" si="7"/>
        <v>0</v>
      </c>
      <c r="BA59" s="1">
        <f t="shared" si="7"/>
        <v>0</v>
      </c>
      <c r="BB59" s="1">
        <f t="shared" si="7"/>
        <v>0</v>
      </c>
      <c r="BC59" s="1">
        <f t="shared" si="7"/>
        <v>0</v>
      </c>
      <c r="BD59" s="1">
        <f t="shared" si="7"/>
        <v>0</v>
      </c>
      <c r="BE59" s="1">
        <f t="shared" si="7"/>
        <v>0</v>
      </c>
      <c r="BF59" s="1">
        <f t="shared" si="7"/>
        <v>0</v>
      </c>
      <c r="BG59" s="1">
        <f t="shared" si="7"/>
        <v>0</v>
      </c>
      <c r="BH59" s="1">
        <f t="shared" si="7"/>
        <v>0</v>
      </c>
    </row>
    <row r="60" spans="1:62" ht="15" thickBot="1" x14ac:dyDescent="0.4">
      <c r="A60" s="1" t="s">
        <v>42</v>
      </c>
      <c r="B60" s="1">
        <f t="shared" si="4"/>
        <v>0</v>
      </c>
      <c r="C60" s="1">
        <f t="shared" si="4"/>
        <v>0</v>
      </c>
      <c r="D60" s="1">
        <f t="shared" si="4"/>
        <v>0</v>
      </c>
      <c r="E60" s="1">
        <f t="shared" si="4"/>
        <v>0</v>
      </c>
      <c r="F60" s="1">
        <f t="shared" si="4"/>
        <v>0</v>
      </c>
      <c r="G60" s="1">
        <f t="shared" si="4"/>
        <v>0</v>
      </c>
      <c r="H60" s="1">
        <f t="shared" si="4"/>
        <v>0</v>
      </c>
      <c r="I60" s="1">
        <f t="shared" si="4"/>
        <v>0</v>
      </c>
      <c r="J60" s="1">
        <f t="shared" si="4"/>
        <v>0</v>
      </c>
      <c r="K60" s="1">
        <f t="shared" si="4"/>
        <v>0</v>
      </c>
      <c r="L60" s="1">
        <f t="shared" si="4"/>
        <v>0</v>
      </c>
      <c r="M60" s="1">
        <f t="shared" si="4"/>
        <v>0</v>
      </c>
      <c r="N60" s="1">
        <f t="shared" si="4"/>
        <v>0</v>
      </c>
      <c r="O60" s="1">
        <f t="shared" si="4"/>
        <v>0</v>
      </c>
      <c r="P60" s="1">
        <f t="shared" si="4"/>
        <v>0</v>
      </c>
      <c r="Q60" s="1">
        <f t="shared" si="4"/>
        <v>0</v>
      </c>
      <c r="R60" s="1">
        <f t="shared" si="5"/>
        <v>0</v>
      </c>
      <c r="S60" s="1">
        <f t="shared" si="5"/>
        <v>0</v>
      </c>
      <c r="T60" s="1">
        <f t="shared" si="5"/>
        <v>0</v>
      </c>
      <c r="U60" s="1">
        <f t="shared" si="5"/>
        <v>0</v>
      </c>
      <c r="V60" s="1">
        <f t="shared" si="5"/>
        <v>0</v>
      </c>
      <c r="W60" s="1">
        <f t="shared" si="5"/>
        <v>0</v>
      </c>
      <c r="X60" s="1">
        <f t="shared" si="5"/>
        <v>0</v>
      </c>
      <c r="Y60" s="1">
        <f t="shared" si="5"/>
        <v>0</v>
      </c>
      <c r="Z60" s="1">
        <f t="shared" si="5"/>
        <v>0</v>
      </c>
      <c r="AA60" s="1">
        <f t="shared" si="5"/>
        <v>0</v>
      </c>
      <c r="AB60" s="1">
        <f t="shared" si="5"/>
        <v>0</v>
      </c>
      <c r="AC60" s="1">
        <f t="shared" si="5"/>
        <v>0</v>
      </c>
      <c r="AD60" s="1">
        <f t="shared" si="5"/>
        <v>0</v>
      </c>
      <c r="AE60" s="1">
        <f t="shared" si="5"/>
        <v>0</v>
      </c>
      <c r="AF60" s="1">
        <f t="shared" si="5"/>
        <v>0</v>
      </c>
      <c r="AG60" s="1">
        <f t="shared" si="5"/>
        <v>0</v>
      </c>
      <c r="AH60" s="1">
        <f t="shared" si="6"/>
        <v>0</v>
      </c>
      <c r="AI60" s="1">
        <f t="shared" si="6"/>
        <v>0</v>
      </c>
      <c r="AJ60" s="1">
        <f t="shared" si="6"/>
        <v>0</v>
      </c>
      <c r="AK60" s="1">
        <f t="shared" si="6"/>
        <v>0</v>
      </c>
      <c r="AL60" s="1">
        <f t="shared" si="6"/>
        <v>0</v>
      </c>
      <c r="AM60" s="1">
        <f t="shared" si="6"/>
        <v>0</v>
      </c>
      <c r="AN60" s="1">
        <f t="shared" si="6"/>
        <v>0</v>
      </c>
      <c r="AO60" s="1">
        <f t="shared" si="6"/>
        <v>0</v>
      </c>
      <c r="AP60" s="1">
        <f t="shared" si="6"/>
        <v>0</v>
      </c>
      <c r="AQ60" s="1">
        <f t="shared" si="6"/>
        <v>0</v>
      </c>
      <c r="AR60" s="1">
        <f t="shared" si="6"/>
        <v>0</v>
      </c>
      <c r="AS60" s="1">
        <f t="shared" si="6"/>
        <v>0</v>
      </c>
      <c r="AT60" s="1">
        <f t="shared" si="6"/>
        <v>0</v>
      </c>
      <c r="AU60" s="1">
        <f t="shared" si="6"/>
        <v>0</v>
      </c>
      <c r="AV60" s="1">
        <f t="shared" si="6"/>
        <v>1</v>
      </c>
      <c r="AW60" s="1">
        <f t="shared" si="6"/>
        <v>0</v>
      </c>
      <c r="AX60" s="1">
        <f t="shared" si="7"/>
        <v>0</v>
      </c>
      <c r="AY60" s="1">
        <f t="shared" si="7"/>
        <v>0</v>
      </c>
      <c r="AZ60" s="1">
        <f t="shared" si="7"/>
        <v>0</v>
      </c>
      <c r="BA60" s="1">
        <f t="shared" si="7"/>
        <v>0</v>
      </c>
      <c r="BB60" s="1">
        <f t="shared" si="7"/>
        <v>0</v>
      </c>
      <c r="BC60" s="1">
        <f t="shared" si="7"/>
        <v>0</v>
      </c>
      <c r="BD60" s="1">
        <f t="shared" si="7"/>
        <v>0</v>
      </c>
      <c r="BE60" s="1">
        <f t="shared" si="7"/>
        <v>0</v>
      </c>
      <c r="BF60" s="1">
        <f t="shared" si="7"/>
        <v>0</v>
      </c>
      <c r="BG60" s="1">
        <f t="shared" si="7"/>
        <v>0</v>
      </c>
      <c r="BH60" s="1">
        <f t="shared" si="7"/>
        <v>0</v>
      </c>
    </row>
    <row r="61" spans="1:62" ht="15" thickBot="1" x14ac:dyDescent="0.4">
      <c r="A61" s="1" t="s">
        <v>62</v>
      </c>
      <c r="B61" s="1">
        <f t="shared" si="4"/>
        <v>0</v>
      </c>
      <c r="C61" s="1">
        <f t="shared" si="4"/>
        <v>0</v>
      </c>
      <c r="D61" s="1">
        <f t="shared" si="4"/>
        <v>0</v>
      </c>
      <c r="E61" s="1">
        <f t="shared" si="4"/>
        <v>0</v>
      </c>
      <c r="F61" s="1">
        <f t="shared" si="4"/>
        <v>0</v>
      </c>
      <c r="G61" s="1">
        <f t="shared" si="4"/>
        <v>0</v>
      </c>
      <c r="H61" s="1">
        <f t="shared" si="4"/>
        <v>0</v>
      </c>
      <c r="I61" s="1">
        <f t="shared" si="4"/>
        <v>0</v>
      </c>
      <c r="J61" s="1">
        <f t="shared" si="4"/>
        <v>0</v>
      </c>
      <c r="K61" s="1">
        <f t="shared" si="4"/>
        <v>0</v>
      </c>
      <c r="L61" s="1">
        <f t="shared" si="4"/>
        <v>0</v>
      </c>
      <c r="M61" s="1">
        <f t="shared" si="4"/>
        <v>0</v>
      </c>
      <c r="N61" s="1">
        <f t="shared" si="4"/>
        <v>0</v>
      </c>
      <c r="O61" s="1">
        <f t="shared" si="4"/>
        <v>0</v>
      </c>
      <c r="P61" s="1">
        <f t="shared" si="4"/>
        <v>0</v>
      </c>
      <c r="Q61" s="1">
        <f t="shared" si="4"/>
        <v>0</v>
      </c>
      <c r="R61" s="1">
        <f t="shared" si="5"/>
        <v>0</v>
      </c>
      <c r="S61" s="1">
        <f t="shared" si="5"/>
        <v>0</v>
      </c>
      <c r="T61" s="1">
        <f t="shared" si="5"/>
        <v>0</v>
      </c>
      <c r="U61" s="1">
        <f t="shared" si="5"/>
        <v>0</v>
      </c>
      <c r="V61" s="1">
        <f t="shared" si="5"/>
        <v>0</v>
      </c>
      <c r="W61" s="1">
        <f t="shared" si="5"/>
        <v>0</v>
      </c>
      <c r="X61" s="1">
        <f t="shared" si="5"/>
        <v>0</v>
      </c>
      <c r="Y61" s="1">
        <f t="shared" si="5"/>
        <v>0</v>
      </c>
      <c r="Z61" s="1">
        <f t="shared" si="5"/>
        <v>0</v>
      </c>
      <c r="AA61" s="1">
        <f t="shared" si="5"/>
        <v>0</v>
      </c>
      <c r="AB61" s="1">
        <f t="shared" si="5"/>
        <v>0</v>
      </c>
      <c r="AC61" s="1">
        <f t="shared" si="5"/>
        <v>0</v>
      </c>
      <c r="AD61" s="1">
        <f t="shared" si="5"/>
        <v>0</v>
      </c>
      <c r="AE61" s="1">
        <f t="shared" si="5"/>
        <v>0</v>
      </c>
      <c r="AF61" s="1">
        <f t="shared" si="5"/>
        <v>0</v>
      </c>
      <c r="AG61" s="1">
        <f t="shared" si="5"/>
        <v>0</v>
      </c>
      <c r="AH61" s="1">
        <f t="shared" si="6"/>
        <v>0</v>
      </c>
      <c r="AI61" s="1">
        <f t="shared" si="6"/>
        <v>0</v>
      </c>
      <c r="AJ61" s="1">
        <f t="shared" si="6"/>
        <v>0</v>
      </c>
      <c r="AK61" s="1">
        <f t="shared" si="6"/>
        <v>0</v>
      </c>
      <c r="AL61" s="1">
        <f t="shared" si="6"/>
        <v>0</v>
      </c>
      <c r="AM61" s="1">
        <f t="shared" si="6"/>
        <v>0</v>
      </c>
      <c r="AN61" s="1">
        <f t="shared" si="6"/>
        <v>0</v>
      </c>
      <c r="AO61" s="1">
        <f t="shared" si="6"/>
        <v>0</v>
      </c>
      <c r="AP61" s="1">
        <f t="shared" si="6"/>
        <v>0</v>
      </c>
      <c r="AQ61" s="1">
        <f t="shared" si="6"/>
        <v>0</v>
      </c>
      <c r="AR61" s="1">
        <f t="shared" si="6"/>
        <v>0</v>
      </c>
      <c r="AS61" s="1">
        <f t="shared" si="6"/>
        <v>0</v>
      </c>
      <c r="AT61" s="1">
        <f t="shared" si="6"/>
        <v>0</v>
      </c>
      <c r="AU61" s="1">
        <f t="shared" si="6"/>
        <v>0</v>
      </c>
      <c r="AV61" s="1">
        <f t="shared" si="6"/>
        <v>1</v>
      </c>
      <c r="AW61" s="1">
        <f t="shared" si="6"/>
        <v>0</v>
      </c>
      <c r="AX61" s="1">
        <f t="shared" si="7"/>
        <v>0</v>
      </c>
      <c r="AY61" s="1">
        <f t="shared" si="7"/>
        <v>0</v>
      </c>
      <c r="AZ61" s="1">
        <f t="shared" si="7"/>
        <v>0</v>
      </c>
      <c r="BA61" s="1">
        <f t="shared" si="7"/>
        <v>0</v>
      </c>
      <c r="BB61" s="1">
        <f t="shared" si="7"/>
        <v>0</v>
      </c>
      <c r="BC61" s="1">
        <f t="shared" si="7"/>
        <v>0</v>
      </c>
      <c r="BD61" s="1">
        <f t="shared" si="7"/>
        <v>0</v>
      </c>
      <c r="BE61" s="1">
        <f t="shared" si="7"/>
        <v>0</v>
      </c>
      <c r="BF61" s="1">
        <f t="shared" si="7"/>
        <v>0</v>
      </c>
      <c r="BG61" s="1">
        <f t="shared" si="7"/>
        <v>0</v>
      </c>
      <c r="BH61" s="1">
        <f t="shared" si="7"/>
        <v>0</v>
      </c>
    </row>
    <row r="62" spans="1:62" ht="15" thickBot="1" x14ac:dyDescent="0.4">
      <c r="A62" s="1" t="s">
        <v>19</v>
      </c>
      <c r="B62" s="1">
        <f t="shared" si="4"/>
        <v>0</v>
      </c>
      <c r="C62" s="1">
        <f t="shared" si="4"/>
        <v>0</v>
      </c>
      <c r="D62" s="1">
        <f t="shared" si="4"/>
        <v>0</v>
      </c>
      <c r="E62" s="1">
        <f t="shared" si="4"/>
        <v>0</v>
      </c>
      <c r="F62" s="1">
        <f t="shared" si="4"/>
        <v>0</v>
      </c>
      <c r="G62" s="1">
        <f t="shared" si="4"/>
        <v>0</v>
      </c>
      <c r="H62" s="1">
        <f t="shared" si="4"/>
        <v>0</v>
      </c>
      <c r="I62" s="1">
        <f t="shared" si="4"/>
        <v>0</v>
      </c>
      <c r="J62" s="1">
        <f t="shared" si="4"/>
        <v>0</v>
      </c>
      <c r="K62" s="1">
        <f t="shared" si="4"/>
        <v>0</v>
      </c>
      <c r="L62" s="1">
        <f t="shared" si="4"/>
        <v>0</v>
      </c>
      <c r="M62" s="1">
        <f t="shared" si="4"/>
        <v>0</v>
      </c>
      <c r="N62" s="1">
        <f t="shared" si="4"/>
        <v>0</v>
      </c>
      <c r="O62" s="1">
        <f t="shared" si="4"/>
        <v>0</v>
      </c>
      <c r="P62" s="1">
        <f t="shared" si="4"/>
        <v>0</v>
      </c>
      <c r="Q62" s="1">
        <f t="shared" si="4"/>
        <v>0</v>
      </c>
      <c r="R62" s="1">
        <f t="shared" si="5"/>
        <v>0</v>
      </c>
      <c r="S62" s="1">
        <f t="shared" si="5"/>
        <v>0</v>
      </c>
      <c r="T62" s="1">
        <f t="shared" si="5"/>
        <v>0</v>
      </c>
      <c r="U62" s="1">
        <f t="shared" si="5"/>
        <v>0</v>
      </c>
      <c r="V62" s="1">
        <f t="shared" si="5"/>
        <v>0</v>
      </c>
      <c r="W62" s="1">
        <f t="shared" si="5"/>
        <v>0</v>
      </c>
      <c r="X62" s="1">
        <f t="shared" si="5"/>
        <v>0</v>
      </c>
      <c r="Y62" s="1">
        <f t="shared" si="5"/>
        <v>0</v>
      </c>
      <c r="Z62" s="1">
        <f t="shared" si="5"/>
        <v>0</v>
      </c>
      <c r="AA62" s="1">
        <f t="shared" si="5"/>
        <v>0</v>
      </c>
      <c r="AB62" s="1">
        <f t="shared" si="5"/>
        <v>0</v>
      </c>
      <c r="AC62" s="1">
        <f t="shared" si="5"/>
        <v>0</v>
      </c>
      <c r="AD62" s="1">
        <f t="shared" si="5"/>
        <v>0</v>
      </c>
      <c r="AE62" s="1">
        <f t="shared" si="5"/>
        <v>0</v>
      </c>
      <c r="AF62" s="1">
        <f t="shared" si="5"/>
        <v>0</v>
      </c>
      <c r="AG62" s="1">
        <f t="shared" si="5"/>
        <v>0</v>
      </c>
      <c r="AH62" s="1">
        <f t="shared" si="6"/>
        <v>0</v>
      </c>
      <c r="AI62" s="1">
        <f t="shared" si="6"/>
        <v>0</v>
      </c>
      <c r="AJ62" s="1">
        <f t="shared" si="6"/>
        <v>0</v>
      </c>
      <c r="AK62" s="1">
        <f t="shared" si="6"/>
        <v>0</v>
      </c>
      <c r="AL62" s="1">
        <f t="shared" si="6"/>
        <v>0</v>
      </c>
      <c r="AM62" s="1">
        <f t="shared" si="6"/>
        <v>0</v>
      </c>
      <c r="AN62" s="1">
        <f t="shared" si="6"/>
        <v>0</v>
      </c>
      <c r="AO62" s="1">
        <f t="shared" si="6"/>
        <v>0</v>
      </c>
      <c r="AP62" s="1">
        <f t="shared" si="6"/>
        <v>0</v>
      </c>
      <c r="AQ62" s="1">
        <f t="shared" si="6"/>
        <v>0</v>
      </c>
      <c r="AR62" s="1">
        <f t="shared" si="6"/>
        <v>0</v>
      </c>
      <c r="AS62" s="1">
        <f t="shared" si="6"/>
        <v>0</v>
      </c>
      <c r="AT62" s="1">
        <f t="shared" si="6"/>
        <v>0</v>
      </c>
      <c r="AU62" s="1">
        <f t="shared" si="6"/>
        <v>0</v>
      </c>
      <c r="AV62" s="1">
        <f t="shared" si="6"/>
        <v>0</v>
      </c>
      <c r="AW62" s="1">
        <f t="shared" si="6"/>
        <v>0</v>
      </c>
      <c r="AX62" s="1">
        <f t="shared" si="7"/>
        <v>0</v>
      </c>
      <c r="AY62" s="1">
        <f t="shared" si="7"/>
        <v>0</v>
      </c>
      <c r="AZ62" s="1">
        <f t="shared" si="7"/>
        <v>0</v>
      </c>
      <c r="BA62" s="1">
        <f t="shared" si="7"/>
        <v>3</v>
      </c>
      <c r="BB62" s="1">
        <f t="shared" si="7"/>
        <v>0</v>
      </c>
      <c r="BC62" s="1">
        <f t="shared" si="7"/>
        <v>5</v>
      </c>
      <c r="BD62" s="1">
        <f t="shared" si="7"/>
        <v>2</v>
      </c>
      <c r="BE62" s="1">
        <f t="shared" si="7"/>
        <v>7</v>
      </c>
      <c r="BF62" s="1">
        <f t="shared" si="7"/>
        <v>9</v>
      </c>
      <c r="BG62" s="1">
        <f t="shared" si="7"/>
        <v>0</v>
      </c>
      <c r="BH62" s="1">
        <f t="shared" si="7"/>
        <v>0</v>
      </c>
    </row>
    <row r="63" spans="1:62" ht="15" thickBot="1" x14ac:dyDescent="0.4">
      <c r="A63" s="1" t="s">
        <v>12</v>
      </c>
      <c r="B63" s="1">
        <f t="shared" ref="B63:Q78" si="8">COUNTIF(B$2:B$52,$A63)</f>
        <v>0</v>
      </c>
      <c r="C63" s="1">
        <f t="shared" si="8"/>
        <v>0</v>
      </c>
      <c r="D63" s="1">
        <f t="shared" si="8"/>
        <v>0</v>
      </c>
      <c r="E63" s="1">
        <f t="shared" si="8"/>
        <v>0</v>
      </c>
      <c r="F63" s="1">
        <f t="shared" si="8"/>
        <v>0</v>
      </c>
      <c r="G63" s="1">
        <f t="shared" si="8"/>
        <v>0</v>
      </c>
      <c r="H63" s="1">
        <f t="shared" si="8"/>
        <v>0</v>
      </c>
      <c r="I63" s="1">
        <f t="shared" si="8"/>
        <v>0</v>
      </c>
      <c r="J63" s="1">
        <f t="shared" si="8"/>
        <v>0</v>
      </c>
      <c r="K63" s="1">
        <f t="shared" si="8"/>
        <v>0</v>
      </c>
      <c r="L63" s="1">
        <f t="shared" si="8"/>
        <v>0</v>
      </c>
      <c r="M63" s="1">
        <f t="shared" si="8"/>
        <v>0</v>
      </c>
      <c r="N63" s="1">
        <f t="shared" si="8"/>
        <v>0</v>
      </c>
      <c r="O63" s="1">
        <f t="shared" si="8"/>
        <v>0</v>
      </c>
      <c r="P63" s="1">
        <f t="shared" si="8"/>
        <v>0</v>
      </c>
      <c r="Q63" s="1">
        <f t="shared" si="8"/>
        <v>0</v>
      </c>
      <c r="R63" s="1">
        <f t="shared" si="2"/>
        <v>0</v>
      </c>
      <c r="S63" s="1">
        <f t="shared" si="2"/>
        <v>0</v>
      </c>
      <c r="T63" s="1">
        <f t="shared" si="2"/>
        <v>0</v>
      </c>
      <c r="U63" s="1">
        <f t="shared" si="2"/>
        <v>0</v>
      </c>
      <c r="V63" s="1">
        <f t="shared" si="2"/>
        <v>0</v>
      </c>
      <c r="W63" s="1">
        <f t="shared" si="2"/>
        <v>0</v>
      </c>
      <c r="X63" s="1">
        <f t="shared" si="2"/>
        <v>0</v>
      </c>
      <c r="Y63" s="1">
        <f t="shared" si="2"/>
        <v>0</v>
      </c>
      <c r="Z63" s="1">
        <f t="shared" si="2"/>
        <v>0</v>
      </c>
      <c r="AA63" s="1">
        <f t="shared" si="2"/>
        <v>0</v>
      </c>
      <c r="AB63" s="1">
        <f t="shared" si="2"/>
        <v>0</v>
      </c>
      <c r="AC63" s="1">
        <f t="shared" si="2"/>
        <v>6</v>
      </c>
      <c r="AD63" s="1">
        <f t="shared" si="2"/>
        <v>0</v>
      </c>
      <c r="AE63" s="1">
        <f t="shared" si="2"/>
        <v>0</v>
      </c>
      <c r="AF63" s="1">
        <f t="shared" si="2"/>
        <v>0</v>
      </c>
      <c r="AG63" s="1">
        <f t="shared" si="2"/>
        <v>0</v>
      </c>
      <c r="AH63" s="1">
        <f t="shared" si="2"/>
        <v>0</v>
      </c>
      <c r="AI63" s="1">
        <f t="shared" si="2"/>
        <v>0</v>
      </c>
      <c r="AJ63" s="1">
        <f t="shared" si="2"/>
        <v>0</v>
      </c>
      <c r="AK63" s="1">
        <f t="shared" si="2"/>
        <v>0</v>
      </c>
      <c r="AL63" s="1">
        <f t="shared" si="2"/>
        <v>0</v>
      </c>
      <c r="AM63" s="1">
        <f t="shared" si="2"/>
        <v>0</v>
      </c>
      <c r="AN63" s="1">
        <f t="shared" si="2"/>
        <v>0</v>
      </c>
      <c r="AO63" s="1">
        <f t="shared" si="2"/>
        <v>0</v>
      </c>
      <c r="AP63" s="1">
        <f t="shared" si="2"/>
        <v>0</v>
      </c>
      <c r="AQ63" s="1">
        <f t="shared" si="2"/>
        <v>0</v>
      </c>
      <c r="AR63" s="1">
        <f t="shared" si="2"/>
        <v>0</v>
      </c>
      <c r="AS63" s="1">
        <f t="shared" si="2"/>
        <v>0</v>
      </c>
      <c r="AT63" s="1">
        <f t="shared" si="2"/>
        <v>0</v>
      </c>
      <c r="AU63" s="1">
        <f t="shared" si="2"/>
        <v>0</v>
      </c>
      <c r="AV63" s="1">
        <f t="shared" si="2"/>
        <v>0</v>
      </c>
      <c r="AW63" s="1">
        <f t="shared" si="2"/>
        <v>0</v>
      </c>
      <c r="AX63" s="1">
        <f t="shared" si="2"/>
        <v>0</v>
      </c>
      <c r="AY63" s="1">
        <f t="shared" si="2"/>
        <v>0</v>
      </c>
      <c r="AZ63" s="1">
        <f t="shared" si="2"/>
        <v>0</v>
      </c>
      <c r="BA63" s="1">
        <f t="shared" si="2"/>
        <v>0</v>
      </c>
      <c r="BB63" s="1">
        <f t="shared" si="2"/>
        <v>0</v>
      </c>
      <c r="BC63" s="1">
        <f t="shared" si="2"/>
        <v>0</v>
      </c>
      <c r="BD63" s="1">
        <f t="shared" si="2"/>
        <v>0</v>
      </c>
      <c r="BE63" s="1">
        <f t="shared" si="2"/>
        <v>0</v>
      </c>
      <c r="BF63" s="1">
        <f t="shared" si="2"/>
        <v>0</v>
      </c>
      <c r="BG63" s="1">
        <f t="shared" si="2"/>
        <v>0</v>
      </c>
      <c r="BH63" s="1">
        <f t="shared" si="2"/>
        <v>0</v>
      </c>
    </row>
    <row r="64" spans="1:62" ht="15" thickBot="1" x14ac:dyDescent="0.4">
      <c r="A64" s="1" t="s">
        <v>14</v>
      </c>
      <c r="B64" s="1">
        <f t="shared" si="8"/>
        <v>0</v>
      </c>
      <c r="C64" s="1">
        <f t="shared" si="2"/>
        <v>0</v>
      </c>
      <c r="D64" s="1">
        <f t="shared" si="2"/>
        <v>0</v>
      </c>
      <c r="E64" s="1">
        <f t="shared" si="2"/>
        <v>0</v>
      </c>
      <c r="F64" s="1">
        <f t="shared" si="2"/>
        <v>0</v>
      </c>
      <c r="G64" s="1">
        <f t="shared" si="2"/>
        <v>0</v>
      </c>
      <c r="H64" s="1">
        <f t="shared" si="2"/>
        <v>0</v>
      </c>
      <c r="I64" s="1">
        <f t="shared" si="2"/>
        <v>0</v>
      </c>
      <c r="J64" s="1">
        <f t="shared" si="2"/>
        <v>0</v>
      </c>
      <c r="K64" s="1">
        <f t="shared" si="2"/>
        <v>0</v>
      </c>
      <c r="L64" s="1">
        <f t="shared" si="2"/>
        <v>0</v>
      </c>
      <c r="M64" s="1">
        <f t="shared" si="2"/>
        <v>0</v>
      </c>
      <c r="N64" s="1">
        <f t="shared" si="2"/>
        <v>0</v>
      </c>
      <c r="O64" s="1">
        <f t="shared" si="2"/>
        <v>0</v>
      </c>
      <c r="P64" s="1">
        <f t="shared" si="2"/>
        <v>0</v>
      </c>
      <c r="Q64" s="1">
        <f t="shared" si="2"/>
        <v>0</v>
      </c>
      <c r="R64" s="1">
        <f t="shared" si="2"/>
        <v>0</v>
      </c>
      <c r="S64" s="1">
        <f t="shared" si="2"/>
        <v>0</v>
      </c>
      <c r="T64" s="1">
        <f t="shared" si="2"/>
        <v>0</v>
      </c>
      <c r="U64" s="1">
        <f t="shared" si="2"/>
        <v>0</v>
      </c>
      <c r="V64" s="1">
        <f t="shared" si="2"/>
        <v>0</v>
      </c>
      <c r="W64" s="1">
        <f t="shared" si="2"/>
        <v>0</v>
      </c>
      <c r="X64" s="1">
        <f t="shared" si="2"/>
        <v>0</v>
      </c>
      <c r="Y64" s="1">
        <f t="shared" si="2"/>
        <v>0</v>
      </c>
      <c r="Z64" s="1">
        <f t="shared" si="2"/>
        <v>0</v>
      </c>
      <c r="AA64" s="1">
        <f t="shared" si="2"/>
        <v>0</v>
      </c>
      <c r="AB64" s="1">
        <f t="shared" si="2"/>
        <v>0</v>
      </c>
      <c r="AC64" s="1">
        <f t="shared" si="2"/>
        <v>0</v>
      </c>
      <c r="AD64" s="1">
        <f t="shared" si="2"/>
        <v>0</v>
      </c>
      <c r="AE64" s="1">
        <f t="shared" si="2"/>
        <v>0</v>
      </c>
      <c r="AF64" s="1">
        <f t="shared" si="2"/>
        <v>0</v>
      </c>
      <c r="AG64" s="1">
        <f t="shared" si="2"/>
        <v>0</v>
      </c>
      <c r="AH64" s="1">
        <f t="shared" si="2"/>
        <v>5</v>
      </c>
      <c r="AI64" s="1">
        <f t="shared" si="2"/>
        <v>0</v>
      </c>
      <c r="AJ64" s="1">
        <f t="shared" si="2"/>
        <v>0</v>
      </c>
      <c r="AK64" s="1">
        <f t="shared" si="2"/>
        <v>0</v>
      </c>
      <c r="AL64" s="1">
        <f t="shared" si="2"/>
        <v>0</v>
      </c>
      <c r="AM64" s="1">
        <f t="shared" si="2"/>
        <v>0</v>
      </c>
      <c r="AN64" s="1">
        <f t="shared" si="2"/>
        <v>0</v>
      </c>
      <c r="AO64" s="1">
        <f t="shared" ref="C64:BH72" si="9">COUNTIF(AO$2:AO$52,$A64)</f>
        <v>0</v>
      </c>
      <c r="AP64" s="1">
        <f t="shared" si="9"/>
        <v>0</v>
      </c>
      <c r="AQ64" s="1">
        <f t="shared" si="9"/>
        <v>0</v>
      </c>
      <c r="AR64" s="1">
        <f t="shared" si="9"/>
        <v>0</v>
      </c>
      <c r="AS64" s="1">
        <f t="shared" si="9"/>
        <v>0</v>
      </c>
      <c r="AT64" s="1">
        <f t="shared" si="9"/>
        <v>0</v>
      </c>
      <c r="AU64" s="1">
        <f t="shared" si="9"/>
        <v>0</v>
      </c>
      <c r="AV64" s="1">
        <f t="shared" si="9"/>
        <v>0</v>
      </c>
      <c r="AW64" s="1">
        <f t="shared" si="9"/>
        <v>0</v>
      </c>
      <c r="AX64" s="1">
        <f t="shared" si="9"/>
        <v>0</v>
      </c>
      <c r="AY64" s="1">
        <f t="shared" si="9"/>
        <v>0</v>
      </c>
      <c r="AZ64" s="1">
        <f t="shared" si="9"/>
        <v>0</v>
      </c>
      <c r="BA64" s="1">
        <f t="shared" si="9"/>
        <v>0</v>
      </c>
      <c r="BB64" s="1">
        <f t="shared" si="9"/>
        <v>0</v>
      </c>
      <c r="BC64" s="1">
        <f t="shared" si="9"/>
        <v>0</v>
      </c>
      <c r="BD64" s="1">
        <f t="shared" si="9"/>
        <v>0</v>
      </c>
      <c r="BE64" s="1">
        <f t="shared" si="9"/>
        <v>0</v>
      </c>
      <c r="BF64" s="1">
        <f t="shared" si="9"/>
        <v>0</v>
      </c>
      <c r="BG64" s="1">
        <f t="shared" si="9"/>
        <v>0</v>
      </c>
      <c r="BH64" s="1">
        <f t="shared" si="9"/>
        <v>0</v>
      </c>
    </row>
    <row r="65" spans="1:60" ht="15" thickBot="1" x14ac:dyDescent="0.4">
      <c r="A65" s="1" t="s">
        <v>35</v>
      </c>
      <c r="B65" s="1">
        <f t="shared" si="8"/>
        <v>0</v>
      </c>
      <c r="C65" s="1">
        <f t="shared" si="9"/>
        <v>0</v>
      </c>
      <c r="D65" s="1">
        <f t="shared" si="9"/>
        <v>0</v>
      </c>
      <c r="E65" s="1">
        <f t="shared" si="9"/>
        <v>0</v>
      </c>
      <c r="F65" s="1">
        <f t="shared" si="9"/>
        <v>0</v>
      </c>
      <c r="G65" s="1">
        <f t="shared" si="9"/>
        <v>0</v>
      </c>
      <c r="H65" s="1">
        <f t="shared" si="9"/>
        <v>0</v>
      </c>
      <c r="I65" s="1">
        <f t="shared" si="9"/>
        <v>0</v>
      </c>
      <c r="J65" s="1">
        <f t="shared" si="9"/>
        <v>0</v>
      </c>
      <c r="K65" s="1">
        <f t="shared" si="9"/>
        <v>0</v>
      </c>
      <c r="L65" s="1">
        <f t="shared" si="9"/>
        <v>0</v>
      </c>
      <c r="M65" s="1">
        <f t="shared" si="9"/>
        <v>0</v>
      </c>
      <c r="N65" s="1">
        <f t="shared" si="9"/>
        <v>0</v>
      </c>
      <c r="O65" s="1">
        <f t="shared" si="9"/>
        <v>0</v>
      </c>
      <c r="P65" s="1">
        <f t="shared" si="9"/>
        <v>0</v>
      </c>
      <c r="Q65" s="1">
        <f t="shared" si="9"/>
        <v>0</v>
      </c>
      <c r="R65" s="1">
        <f t="shared" si="9"/>
        <v>0</v>
      </c>
      <c r="S65" s="1">
        <f t="shared" si="9"/>
        <v>0</v>
      </c>
      <c r="T65" s="1">
        <f t="shared" si="9"/>
        <v>0</v>
      </c>
      <c r="U65" s="1">
        <f t="shared" si="9"/>
        <v>0</v>
      </c>
      <c r="V65" s="1">
        <f t="shared" si="9"/>
        <v>0</v>
      </c>
      <c r="W65" s="1">
        <f t="shared" si="9"/>
        <v>0</v>
      </c>
      <c r="X65" s="1">
        <f t="shared" si="9"/>
        <v>0</v>
      </c>
      <c r="Y65" s="1">
        <f t="shared" si="9"/>
        <v>0</v>
      </c>
      <c r="Z65" s="1">
        <f t="shared" si="9"/>
        <v>0</v>
      </c>
      <c r="AA65" s="1">
        <f t="shared" si="9"/>
        <v>0</v>
      </c>
      <c r="AB65" s="1">
        <f t="shared" si="9"/>
        <v>0</v>
      </c>
      <c r="AC65" s="1">
        <f t="shared" si="9"/>
        <v>0</v>
      </c>
      <c r="AD65" s="1">
        <f t="shared" si="9"/>
        <v>0</v>
      </c>
      <c r="AE65" s="1">
        <f t="shared" si="9"/>
        <v>0</v>
      </c>
      <c r="AF65" s="1">
        <f t="shared" si="9"/>
        <v>0</v>
      </c>
      <c r="AG65" s="1">
        <f t="shared" si="9"/>
        <v>0</v>
      </c>
      <c r="AH65" s="1">
        <f t="shared" si="9"/>
        <v>0</v>
      </c>
      <c r="AI65" s="1">
        <f t="shared" si="9"/>
        <v>0</v>
      </c>
      <c r="AJ65" s="1">
        <f t="shared" si="9"/>
        <v>0</v>
      </c>
      <c r="AK65" s="1">
        <f t="shared" si="9"/>
        <v>0</v>
      </c>
      <c r="AL65" s="1">
        <f t="shared" si="9"/>
        <v>0</v>
      </c>
      <c r="AM65" s="1">
        <f t="shared" si="9"/>
        <v>0</v>
      </c>
      <c r="AN65" s="1">
        <f t="shared" si="9"/>
        <v>0</v>
      </c>
      <c r="AO65" s="1">
        <f t="shared" si="9"/>
        <v>0</v>
      </c>
      <c r="AP65" s="1">
        <f t="shared" si="9"/>
        <v>3</v>
      </c>
      <c r="AQ65" s="1">
        <f t="shared" si="9"/>
        <v>0</v>
      </c>
      <c r="AR65" s="1">
        <f t="shared" si="9"/>
        <v>0</v>
      </c>
      <c r="AS65" s="1">
        <f t="shared" si="9"/>
        <v>0</v>
      </c>
      <c r="AT65" s="1">
        <f t="shared" si="9"/>
        <v>0</v>
      </c>
      <c r="AU65" s="1">
        <f t="shared" si="9"/>
        <v>0</v>
      </c>
      <c r="AV65" s="1">
        <f t="shared" si="9"/>
        <v>0</v>
      </c>
      <c r="AW65" s="1">
        <f t="shared" si="9"/>
        <v>0</v>
      </c>
      <c r="AX65" s="1">
        <f t="shared" si="9"/>
        <v>0</v>
      </c>
      <c r="AY65" s="1">
        <f t="shared" si="9"/>
        <v>0</v>
      </c>
      <c r="AZ65" s="1">
        <f t="shared" si="9"/>
        <v>0</v>
      </c>
      <c r="BA65" s="1">
        <f t="shared" si="9"/>
        <v>0</v>
      </c>
      <c r="BB65" s="1">
        <f t="shared" si="9"/>
        <v>0</v>
      </c>
      <c r="BC65" s="1">
        <f t="shared" si="9"/>
        <v>0</v>
      </c>
      <c r="BD65" s="1">
        <f t="shared" si="9"/>
        <v>0</v>
      </c>
      <c r="BE65" s="1">
        <f t="shared" si="9"/>
        <v>0</v>
      </c>
      <c r="BF65" s="1">
        <f t="shared" si="9"/>
        <v>0</v>
      </c>
      <c r="BG65" s="1">
        <f t="shared" si="9"/>
        <v>0</v>
      </c>
      <c r="BH65" s="1">
        <f t="shared" si="9"/>
        <v>0</v>
      </c>
    </row>
    <row r="66" spans="1:60" ht="15" thickBot="1" x14ac:dyDescent="0.4">
      <c r="A66" s="1" t="s">
        <v>74</v>
      </c>
      <c r="B66" s="1">
        <f t="shared" si="8"/>
        <v>0</v>
      </c>
      <c r="C66" s="1">
        <f t="shared" si="9"/>
        <v>0</v>
      </c>
      <c r="D66" s="1">
        <f t="shared" si="9"/>
        <v>0</v>
      </c>
      <c r="E66" s="1">
        <f t="shared" si="9"/>
        <v>0</v>
      </c>
      <c r="F66" s="1">
        <f t="shared" si="9"/>
        <v>0</v>
      </c>
      <c r="G66" s="1">
        <f t="shared" si="9"/>
        <v>0</v>
      </c>
      <c r="H66" s="1">
        <f t="shared" si="9"/>
        <v>0</v>
      </c>
      <c r="I66" s="1">
        <f t="shared" si="9"/>
        <v>0</v>
      </c>
      <c r="J66" s="1">
        <f t="shared" si="9"/>
        <v>0</v>
      </c>
      <c r="K66" s="1">
        <f t="shared" si="9"/>
        <v>0</v>
      </c>
      <c r="L66" s="1">
        <f t="shared" si="9"/>
        <v>0</v>
      </c>
      <c r="M66" s="1">
        <f t="shared" si="9"/>
        <v>0</v>
      </c>
      <c r="N66" s="1">
        <f t="shared" si="9"/>
        <v>0</v>
      </c>
      <c r="O66" s="1">
        <f t="shared" si="9"/>
        <v>0</v>
      </c>
      <c r="P66" s="1">
        <f t="shared" si="9"/>
        <v>0</v>
      </c>
      <c r="Q66" s="1">
        <f t="shared" si="9"/>
        <v>0</v>
      </c>
      <c r="R66" s="1">
        <f t="shared" si="9"/>
        <v>0</v>
      </c>
      <c r="S66" s="1">
        <f t="shared" si="9"/>
        <v>0</v>
      </c>
      <c r="T66" s="1">
        <f t="shared" si="9"/>
        <v>0</v>
      </c>
      <c r="U66" s="1">
        <f t="shared" si="9"/>
        <v>0</v>
      </c>
      <c r="V66" s="1">
        <f t="shared" si="9"/>
        <v>0</v>
      </c>
      <c r="W66" s="1">
        <f t="shared" si="9"/>
        <v>0</v>
      </c>
      <c r="X66" s="1">
        <f t="shared" si="9"/>
        <v>0</v>
      </c>
      <c r="Y66" s="1">
        <f t="shared" si="9"/>
        <v>0</v>
      </c>
      <c r="Z66" s="1">
        <f t="shared" si="9"/>
        <v>1</v>
      </c>
      <c r="AA66" s="1">
        <f t="shared" si="9"/>
        <v>0</v>
      </c>
      <c r="AB66" s="1">
        <f t="shared" si="9"/>
        <v>0</v>
      </c>
      <c r="AC66" s="1">
        <f t="shared" si="9"/>
        <v>0</v>
      </c>
      <c r="AD66" s="1">
        <f t="shared" si="9"/>
        <v>0</v>
      </c>
      <c r="AE66" s="1">
        <f t="shared" si="9"/>
        <v>0</v>
      </c>
      <c r="AF66" s="1">
        <f t="shared" si="9"/>
        <v>0</v>
      </c>
      <c r="AG66" s="1">
        <f t="shared" si="9"/>
        <v>0</v>
      </c>
      <c r="AH66" s="1">
        <f t="shared" si="9"/>
        <v>0</v>
      </c>
      <c r="AI66" s="1">
        <f t="shared" si="9"/>
        <v>0</v>
      </c>
      <c r="AJ66" s="1">
        <f t="shared" si="9"/>
        <v>0</v>
      </c>
      <c r="AK66" s="1">
        <f t="shared" si="9"/>
        <v>0</v>
      </c>
      <c r="AL66" s="1">
        <f t="shared" si="9"/>
        <v>0</v>
      </c>
      <c r="AM66" s="1">
        <f t="shared" si="9"/>
        <v>0</v>
      </c>
      <c r="AN66" s="1">
        <f t="shared" si="9"/>
        <v>0</v>
      </c>
      <c r="AO66" s="1">
        <f t="shared" si="9"/>
        <v>0</v>
      </c>
      <c r="AP66" s="1">
        <f t="shared" si="9"/>
        <v>0</v>
      </c>
      <c r="AQ66" s="1">
        <f t="shared" si="9"/>
        <v>0</v>
      </c>
      <c r="AR66" s="1">
        <f t="shared" si="9"/>
        <v>0</v>
      </c>
      <c r="AS66" s="1">
        <f t="shared" si="9"/>
        <v>0</v>
      </c>
      <c r="AT66" s="1">
        <f t="shared" si="9"/>
        <v>0</v>
      </c>
      <c r="AU66" s="1">
        <f t="shared" si="9"/>
        <v>0</v>
      </c>
      <c r="AV66" s="1">
        <f t="shared" si="9"/>
        <v>0</v>
      </c>
      <c r="AW66" s="1">
        <f t="shared" si="9"/>
        <v>0</v>
      </c>
      <c r="AX66" s="1">
        <f t="shared" si="9"/>
        <v>0</v>
      </c>
      <c r="AY66" s="1">
        <f t="shared" si="9"/>
        <v>0</v>
      </c>
      <c r="AZ66" s="1">
        <f t="shared" si="9"/>
        <v>0</v>
      </c>
      <c r="BA66" s="1">
        <f t="shared" si="9"/>
        <v>0</v>
      </c>
      <c r="BB66" s="1">
        <f t="shared" si="9"/>
        <v>0</v>
      </c>
      <c r="BC66" s="1">
        <f t="shared" si="9"/>
        <v>0</v>
      </c>
      <c r="BD66" s="1">
        <f t="shared" si="9"/>
        <v>0</v>
      </c>
      <c r="BE66" s="1">
        <f t="shared" si="9"/>
        <v>0</v>
      </c>
      <c r="BF66" s="1">
        <f t="shared" si="9"/>
        <v>0</v>
      </c>
      <c r="BG66" s="1">
        <f t="shared" si="9"/>
        <v>0</v>
      </c>
      <c r="BH66" s="1">
        <f t="shared" si="9"/>
        <v>0</v>
      </c>
    </row>
    <row r="67" spans="1:60" ht="15" thickBot="1" x14ac:dyDescent="0.4">
      <c r="A67" s="1" t="s">
        <v>40</v>
      </c>
      <c r="B67" s="1">
        <f t="shared" si="8"/>
        <v>0</v>
      </c>
      <c r="C67" s="1">
        <f t="shared" si="8"/>
        <v>0</v>
      </c>
      <c r="D67" s="1">
        <f t="shared" si="8"/>
        <v>0</v>
      </c>
      <c r="E67" s="1">
        <f t="shared" si="8"/>
        <v>0</v>
      </c>
      <c r="F67" s="1">
        <f t="shared" si="8"/>
        <v>0</v>
      </c>
      <c r="G67" s="1">
        <f t="shared" si="8"/>
        <v>0</v>
      </c>
      <c r="H67" s="1">
        <f t="shared" si="8"/>
        <v>0</v>
      </c>
      <c r="I67" s="1">
        <f t="shared" si="8"/>
        <v>0</v>
      </c>
      <c r="J67" s="1">
        <f t="shared" si="8"/>
        <v>0</v>
      </c>
      <c r="K67" s="1">
        <f t="shared" si="8"/>
        <v>0</v>
      </c>
      <c r="L67" s="1">
        <f t="shared" si="8"/>
        <v>0</v>
      </c>
      <c r="M67" s="1">
        <f t="shared" si="8"/>
        <v>0</v>
      </c>
      <c r="N67" s="1">
        <f t="shared" si="8"/>
        <v>0</v>
      </c>
      <c r="O67" s="1">
        <f t="shared" si="8"/>
        <v>0</v>
      </c>
      <c r="P67" s="1">
        <f t="shared" si="8"/>
        <v>0</v>
      </c>
      <c r="Q67" s="1">
        <f t="shared" si="8"/>
        <v>0</v>
      </c>
      <c r="R67" s="1">
        <f t="shared" ref="R67:BH67" si="10">COUNTIF(R$2:R$52,$A67)</f>
        <v>0</v>
      </c>
      <c r="S67" s="1">
        <f t="shared" si="10"/>
        <v>0</v>
      </c>
      <c r="T67" s="1">
        <f t="shared" si="10"/>
        <v>0</v>
      </c>
      <c r="U67" s="1">
        <f t="shared" si="10"/>
        <v>0</v>
      </c>
      <c r="V67" s="1">
        <f t="shared" si="10"/>
        <v>0</v>
      </c>
      <c r="W67" s="1">
        <f t="shared" si="10"/>
        <v>0</v>
      </c>
      <c r="X67" s="1">
        <f t="shared" si="10"/>
        <v>0</v>
      </c>
      <c r="Y67" s="1">
        <f t="shared" si="10"/>
        <v>0</v>
      </c>
      <c r="Z67" s="1">
        <f t="shared" si="10"/>
        <v>0</v>
      </c>
      <c r="AA67" s="1">
        <f t="shared" si="10"/>
        <v>0</v>
      </c>
      <c r="AB67" s="1">
        <f t="shared" si="10"/>
        <v>0</v>
      </c>
      <c r="AC67" s="1">
        <f t="shared" si="10"/>
        <v>0</v>
      </c>
      <c r="AD67" s="1">
        <f t="shared" si="10"/>
        <v>0</v>
      </c>
      <c r="AE67" s="1">
        <f t="shared" si="10"/>
        <v>0</v>
      </c>
      <c r="AF67" s="1">
        <f t="shared" si="10"/>
        <v>0</v>
      </c>
      <c r="AG67" s="1">
        <f t="shared" si="10"/>
        <v>0</v>
      </c>
      <c r="AH67" s="1">
        <f t="shared" si="10"/>
        <v>0</v>
      </c>
      <c r="AI67" s="1">
        <f t="shared" si="10"/>
        <v>0</v>
      </c>
      <c r="AJ67" s="1">
        <f t="shared" si="10"/>
        <v>0</v>
      </c>
      <c r="AK67" s="1">
        <f t="shared" si="10"/>
        <v>0</v>
      </c>
      <c r="AL67" s="1">
        <f t="shared" si="10"/>
        <v>0</v>
      </c>
      <c r="AM67" s="1">
        <f t="shared" si="10"/>
        <v>0</v>
      </c>
      <c r="AN67" s="1">
        <f t="shared" si="10"/>
        <v>0</v>
      </c>
      <c r="AO67" s="1">
        <f t="shared" si="10"/>
        <v>0</v>
      </c>
      <c r="AP67" s="1">
        <f t="shared" si="10"/>
        <v>0</v>
      </c>
      <c r="AQ67" s="1">
        <f t="shared" si="10"/>
        <v>1</v>
      </c>
      <c r="AR67" s="1">
        <f t="shared" si="10"/>
        <v>0</v>
      </c>
      <c r="AS67" s="1">
        <f t="shared" si="10"/>
        <v>0</v>
      </c>
      <c r="AT67" s="1">
        <f t="shared" si="10"/>
        <v>0</v>
      </c>
      <c r="AU67" s="1">
        <f t="shared" si="10"/>
        <v>0</v>
      </c>
      <c r="AV67" s="1">
        <f t="shared" si="10"/>
        <v>0</v>
      </c>
      <c r="AW67" s="1">
        <f t="shared" si="10"/>
        <v>0</v>
      </c>
      <c r="AX67" s="1">
        <f t="shared" si="10"/>
        <v>0</v>
      </c>
      <c r="AY67" s="1">
        <f t="shared" si="10"/>
        <v>0</v>
      </c>
      <c r="AZ67" s="1">
        <f t="shared" si="10"/>
        <v>0</v>
      </c>
      <c r="BA67" s="1">
        <f t="shared" si="10"/>
        <v>0</v>
      </c>
      <c r="BB67" s="1">
        <f t="shared" si="10"/>
        <v>0</v>
      </c>
      <c r="BC67" s="1">
        <f t="shared" si="10"/>
        <v>0</v>
      </c>
      <c r="BD67" s="1">
        <f t="shared" si="10"/>
        <v>0</v>
      </c>
      <c r="BE67" s="1">
        <f t="shared" si="10"/>
        <v>0</v>
      </c>
      <c r="BF67" s="1">
        <f t="shared" si="10"/>
        <v>0</v>
      </c>
      <c r="BG67" s="1">
        <f t="shared" si="10"/>
        <v>0</v>
      </c>
      <c r="BH67" s="1">
        <f t="shared" si="10"/>
        <v>0</v>
      </c>
    </row>
    <row r="68" spans="1:60" ht="15" thickBot="1" x14ac:dyDescent="0.4">
      <c r="A68" s="1" t="s">
        <v>4</v>
      </c>
      <c r="B68" s="1">
        <f t="shared" si="8"/>
        <v>0</v>
      </c>
      <c r="C68" s="1">
        <f t="shared" si="8"/>
        <v>0</v>
      </c>
      <c r="D68" s="1">
        <f t="shared" si="8"/>
        <v>0</v>
      </c>
      <c r="E68" s="1">
        <f t="shared" si="8"/>
        <v>0</v>
      </c>
      <c r="F68" s="1">
        <f t="shared" si="8"/>
        <v>0</v>
      </c>
      <c r="G68" s="1">
        <f t="shared" si="8"/>
        <v>0</v>
      </c>
      <c r="H68" s="1">
        <f t="shared" si="8"/>
        <v>0</v>
      </c>
      <c r="I68" s="1">
        <f t="shared" si="8"/>
        <v>0</v>
      </c>
      <c r="J68" s="1">
        <f t="shared" si="8"/>
        <v>0</v>
      </c>
      <c r="K68" s="1">
        <f t="shared" si="8"/>
        <v>0</v>
      </c>
      <c r="L68" s="1">
        <f t="shared" si="8"/>
        <v>0</v>
      </c>
      <c r="M68" s="1">
        <f t="shared" si="8"/>
        <v>0</v>
      </c>
      <c r="N68" s="1">
        <f t="shared" si="8"/>
        <v>0</v>
      </c>
      <c r="O68" s="1">
        <f t="shared" si="8"/>
        <v>0</v>
      </c>
      <c r="P68" s="1">
        <f t="shared" si="8"/>
        <v>0</v>
      </c>
      <c r="Q68" s="1">
        <f t="shared" si="8"/>
        <v>0</v>
      </c>
      <c r="R68" s="1">
        <f t="shared" ref="R68:BH70" si="11">COUNTIF(R$2:R$52,$A68)</f>
        <v>0</v>
      </c>
      <c r="S68" s="1">
        <f t="shared" si="11"/>
        <v>0</v>
      </c>
      <c r="T68" s="1">
        <f t="shared" si="11"/>
        <v>4</v>
      </c>
      <c r="U68" s="1">
        <f t="shared" si="11"/>
        <v>0</v>
      </c>
      <c r="V68" s="1">
        <f t="shared" si="11"/>
        <v>0</v>
      </c>
      <c r="W68" s="1">
        <f t="shared" si="11"/>
        <v>0</v>
      </c>
      <c r="X68" s="1">
        <f t="shared" si="11"/>
        <v>0</v>
      </c>
      <c r="Y68" s="1">
        <f t="shared" si="11"/>
        <v>0</v>
      </c>
      <c r="Z68" s="1">
        <f t="shared" si="11"/>
        <v>0</v>
      </c>
      <c r="AA68" s="1">
        <f t="shared" si="11"/>
        <v>0</v>
      </c>
      <c r="AB68" s="1">
        <f t="shared" si="11"/>
        <v>0</v>
      </c>
      <c r="AC68" s="1">
        <f t="shared" si="11"/>
        <v>0</v>
      </c>
      <c r="AD68" s="1">
        <f t="shared" si="11"/>
        <v>0</v>
      </c>
      <c r="AE68" s="1">
        <f t="shared" si="11"/>
        <v>0</v>
      </c>
      <c r="AF68" s="1">
        <f t="shared" si="11"/>
        <v>0</v>
      </c>
      <c r="AG68" s="1">
        <f t="shared" si="11"/>
        <v>0</v>
      </c>
      <c r="AH68" s="1">
        <f t="shared" si="11"/>
        <v>0</v>
      </c>
      <c r="AI68" s="1">
        <f t="shared" si="11"/>
        <v>0</v>
      </c>
      <c r="AJ68" s="1">
        <f t="shared" si="11"/>
        <v>0</v>
      </c>
      <c r="AK68" s="1">
        <f t="shared" si="11"/>
        <v>0</v>
      </c>
      <c r="AL68" s="1">
        <f t="shared" si="11"/>
        <v>0</v>
      </c>
      <c r="AM68" s="1">
        <f t="shared" si="11"/>
        <v>0</v>
      </c>
      <c r="AN68" s="1">
        <f t="shared" si="11"/>
        <v>0</v>
      </c>
      <c r="AO68" s="1">
        <f t="shared" si="11"/>
        <v>0</v>
      </c>
      <c r="AP68" s="1">
        <f t="shared" si="11"/>
        <v>0</v>
      </c>
      <c r="AQ68" s="1">
        <f t="shared" si="11"/>
        <v>0</v>
      </c>
      <c r="AR68" s="1">
        <f t="shared" si="11"/>
        <v>0</v>
      </c>
      <c r="AS68" s="1">
        <f t="shared" si="11"/>
        <v>0</v>
      </c>
      <c r="AT68" s="1">
        <f t="shared" si="11"/>
        <v>0</v>
      </c>
      <c r="AU68" s="1">
        <f t="shared" si="11"/>
        <v>0</v>
      </c>
      <c r="AV68" s="1">
        <f t="shared" si="11"/>
        <v>0</v>
      </c>
      <c r="AW68" s="1">
        <f t="shared" si="11"/>
        <v>0</v>
      </c>
      <c r="AX68" s="1">
        <f t="shared" si="11"/>
        <v>0</v>
      </c>
      <c r="AY68" s="1">
        <f t="shared" si="11"/>
        <v>0</v>
      </c>
      <c r="AZ68" s="1">
        <f t="shared" si="11"/>
        <v>0</v>
      </c>
      <c r="BA68" s="1">
        <f t="shared" si="11"/>
        <v>0</v>
      </c>
      <c r="BB68" s="1">
        <f t="shared" si="11"/>
        <v>0</v>
      </c>
      <c r="BC68" s="1">
        <f t="shared" si="11"/>
        <v>0</v>
      </c>
      <c r="BD68" s="1">
        <f t="shared" si="11"/>
        <v>0</v>
      </c>
      <c r="BE68" s="1">
        <f t="shared" si="11"/>
        <v>0</v>
      </c>
      <c r="BF68" s="1">
        <f t="shared" si="11"/>
        <v>0</v>
      </c>
      <c r="BG68" s="1">
        <f t="shared" si="11"/>
        <v>0</v>
      </c>
      <c r="BH68" s="1">
        <f t="shared" si="11"/>
        <v>0</v>
      </c>
    </row>
    <row r="69" spans="1:60" ht="15" thickBot="1" x14ac:dyDescent="0.4">
      <c r="A69" s="1" t="s">
        <v>5</v>
      </c>
      <c r="B69" s="1">
        <f t="shared" si="8"/>
        <v>0</v>
      </c>
      <c r="C69" s="1">
        <f t="shared" si="8"/>
        <v>0</v>
      </c>
      <c r="D69" s="1">
        <f t="shared" si="8"/>
        <v>0</v>
      </c>
      <c r="E69" s="1">
        <f t="shared" si="8"/>
        <v>0</v>
      </c>
      <c r="F69" s="1">
        <f t="shared" si="8"/>
        <v>0</v>
      </c>
      <c r="G69" s="1">
        <f t="shared" si="8"/>
        <v>0</v>
      </c>
      <c r="H69" s="1">
        <f t="shared" si="8"/>
        <v>0</v>
      </c>
      <c r="I69" s="1">
        <f t="shared" si="8"/>
        <v>0</v>
      </c>
      <c r="J69" s="1">
        <f t="shared" si="8"/>
        <v>0</v>
      </c>
      <c r="K69" s="1">
        <f t="shared" si="8"/>
        <v>0</v>
      </c>
      <c r="L69" s="1">
        <f t="shared" si="8"/>
        <v>0</v>
      </c>
      <c r="M69" s="1">
        <f t="shared" si="8"/>
        <v>0</v>
      </c>
      <c r="N69" s="1">
        <f t="shared" si="8"/>
        <v>0</v>
      </c>
      <c r="O69" s="1">
        <f t="shared" si="8"/>
        <v>0</v>
      </c>
      <c r="P69" s="1">
        <f t="shared" si="8"/>
        <v>0</v>
      </c>
      <c r="Q69" s="1">
        <f t="shared" si="8"/>
        <v>0</v>
      </c>
      <c r="R69" s="1">
        <f t="shared" si="11"/>
        <v>0</v>
      </c>
      <c r="S69" s="1">
        <f t="shared" si="11"/>
        <v>0</v>
      </c>
      <c r="T69" s="1">
        <f t="shared" si="11"/>
        <v>0</v>
      </c>
      <c r="U69" s="1">
        <f t="shared" si="11"/>
        <v>0</v>
      </c>
      <c r="V69" s="1">
        <f t="shared" si="11"/>
        <v>0</v>
      </c>
      <c r="W69" s="1">
        <f t="shared" si="11"/>
        <v>0</v>
      </c>
      <c r="X69" s="1">
        <f t="shared" si="11"/>
        <v>0</v>
      </c>
      <c r="Y69" s="1">
        <f t="shared" si="11"/>
        <v>0</v>
      </c>
      <c r="Z69" s="1">
        <f t="shared" si="11"/>
        <v>0</v>
      </c>
      <c r="AA69" s="1">
        <f t="shared" si="11"/>
        <v>0</v>
      </c>
      <c r="AB69" s="1">
        <f t="shared" si="11"/>
        <v>0</v>
      </c>
      <c r="AC69" s="1">
        <f t="shared" si="11"/>
        <v>0</v>
      </c>
      <c r="AD69" s="1">
        <f t="shared" si="11"/>
        <v>0</v>
      </c>
      <c r="AE69" s="1">
        <f t="shared" si="11"/>
        <v>0</v>
      </c>
      <c r="AF69" s="1">
        <f t="shared" si="11"/>
        <v>0</v>
      </c>
      <c r="AG69" s="1">
        <f t="shared" si="11"/>
        <v>0</v>
      </c>
      <c r="AH69" s="1">
        <f t="shared" si="11"/>
        <v>0</v>
      </c>
      <c r="AI69" s="1">
        <f t="shared" si="11"/>
        <v>0</v>
      </c>
      <c r="AJ69" s="1">
        <f t="shared" si="11"/>
        <v>0</v>
      </c>
      <c r="AK69" s="1">
        <f t="shared" si="11"/>
        <v>0</v>
      </c>
      <c r="AL69" s="1">
        <f t="shared" si="11"/>
        <v>0</v>
      </c>
      <c r="AM69" s="1">
        <f t="shared" si="11"/>
        <v>0</v>
      </c>
      <c r="AN69" s="1">
        <f t="shared" si="11"/>
        <v>0</v>
      </c>
      <c r="AO69" s="1">
        <f t="shared" si="11"/>
        <v>0</v>
      </c>
      <c r="AP69" s="1">
        <f t="shared" si="11"/>
        <v>11</v>
      </c>
      <c r="AQ69" s="1">
        <f t="shared" si="11"/>
        <v>0</v>
      </c>
      <c r="AR69" s="1">
        <f t="shared" si="11"/>
        <v>0</v>
      </c>
      <c r="AS69" s="1">
        <f t="shared" si="11"/>
        <v>0</v>
      </c>
      <c r="AT69" s="1">
        <f t="shared" si="11"/>
        <v>0</v>
      </c>
      <c r="AU69" s="1">
        <f t="shared" si="11"/>
        <v>0</v>
      </c>
      <c r="AV69" s="1">
        <f t="shared" si="11"/>
        <v>0</v>
      </c>
      <c r="AW69" s="1">
        <f t="shared" si="11"/>
        <v>0</v>
      </c>
      <c r="AX69" s="1">
        <f t="shared" si="11"/>
        <v>0</v>
      </c>
      <c r="AY69" s="1">
        <f t="shared" si="11"/>
        <v>0</v>
      </c>
      <c r="AZ69" s="1">
        <f t="shared" si="11"/>
        <v>0</v>
      </c>
      <c r="BA69" s="1">
        <f t="shared" si="11"/>
        <v>0</v>
      </c>
      <c r="BB69" s="1">
        <f t="shared" si="11"/>
        <v>0</v>
      </c>
      <c r="BC69" s="1">
        <f t="shared" si="11"/>
        <v>0</v>
      </c>
      <c r="BD69" s="1">
        <f t="shared" si="11"/>
        <v>0</v>
      </c>
      <c r="BE69" s="1">
        <f t="shared" si="11"/>
        <v>0</v>
      </c>
      <c r="BF69" s="1">
        <f t="shared" si="11"/>
        <v>0</v>
      </c>
      <c r="BG69" s="1">
        <f t="shared" si="11"/>
        <v>0</v>
      </c>
      <c r="BH69" s="1">
        <f t="shared" si="11"/>
        <v>0</v>
      </c>
    </row>
    <row r="70" spans="1:60" ht="15" thickBot="1" x14ac:dyDescent="0.4">
      <c r="A70" s="1" t="s">
        <v>25</v>
      </c>
      <c r="B70" s="1">
        <f t="shared" si="8"/>
        <v>0</v>
      </c>
      <c r="C70" s="1">
        <f t="shared" si="8"/>
        <v>0</v>
      </c>
      <c r="D70" s="1">
        <f t="shared" si="8"/>
        <v>0</v>
      </c>
      <c r="E70" s="1">
        <f t="shared" si="8"/>
        <v>0</v>
      </c>
      <c r="F70" s="1">
        <f t="shared" si="8"/>
        <v>0</v>
      </c>
      <c r="G70" s="1">
        <f t="shared" si="8"/>
        <v>0</v>
      </c>
      <c r="H70" s="1">
        <f t="shared" si="8"/>
        <v>0</v>
      </c>
      <c r="I70" s="1">
        <f t="shared" si="8"/>
        <v>0</v>
      </c>
      <c r="J70" s="1">
        <f t="shared" si="8"/>
        <v>0</v>
      </c>
      <c r="K70" s="1">
        <f t="shared" si="8"/>
        <v>0</v>
      </c>
      <c r="L70" s="1">
        <f t="shared" si="8"/>
        <v>0</v>
      </c>
      <c r="M70" s="1">
        <f t="shared" si="8"/>
        <v>0</v>
      </c>
      <c r="N70" s="1">
        <f t="shared" si="8"/>
        <v>0</v>
      </c>
      <c r="O70" s="1">
        <f t="shared" si="8"/>
        <v>0</v>
      </c>
      <c r="P70" s="1">
        <f t="shared" si="8"/>
        <v>0</v>
      </c>
      <c r="Q70" s="1">
        <f t="shared" si="8"/>
        <v>0</v>
      </c>
      <c r="R70" s="1">
        <f t="shared" si="11"/>
        <v>0</v>
      </c>
      <c r="S70" s="1">
        <f t="shared" si="11"/>
        <v>0</v>
      </c>
      <c r="T70" s="1">
        <f t="shared" si="11"/>
        <v>0</v>
      </c>
      <c r="U70" s="1">
        <f t="shared" si="11"/>
        <v>0</v>
      </c>
      <c r="V70" s="1">
        <f t="shared" si="11"/>
        <v>0</v>
      </c>
      <c r="W70" s="1">
        <f t="shared" si="11"/>
        <v>0</v>
      </c>
      <c r="X70" s="1">
        <f t="shared" si="11"/>
        <v>0</v>
      </c>
      <c r="Y70" s="1">
        <f t="shared" si="11"/>
        <v>0</v>
      </c>
      <c r="Z70" s="1">
        <f t="shared" si="11"/>
        <v>0</v>
      </c>
      <c r="AA70" s="1">
        <f t="shared" si="11"/>
        <v>0</v>
      </c>
      <c r="AB70" s="1">
        <f t="shared" si="11"/>
        <v>0</v>
      </c>
      <c r="AC70" s="1">
        <f t="shared" si="11"/>
        <v>0</v>
      </c>
      <c r="AD70" s="1">
        <f t="shared" si="11"/>
        <v>0</v>
      </c>
      <c r="AE70" s="1">
        <f t="shared" si="11"/>
        <v>0</v>
      </c>
      <c r="AF70" s="1">
        <f t="shared" si="11"/>
        <v>0</v>
      </c>
      <c r="AG70" s="1">
        <f t="shared" si="11"/>
        <v>0</v>
      </c>
      <c r="AH70" s="1">
        <f t="shared" si="11"/>
        <v>0</v>
      </c>
      <c r="AI70" s="1">
        <f t="shared" si="11"/>
        <v>0</v>
      </c>
      <c r="AJ70" s="1">
        <f t="shared" si="11"/>
        <v>0</v>
      </c>
      <c r="AK70" s="1">
        <f t="shared" si="11"/>
        <v>0</v>
      </c>
      <c r="AL70" s="1">
        <f t="shared" si="11"/>
        <v>0</v>
      </c>
      <c r="AM70" s="1">
        <f t="shared" si="11"/>
        <v>2</v>
      </c>
      <c r="AN70" s="1">
        <f t="shared" si="11"/>
        <v>0</v>
      </c>
      <c r="AO70" s="1">
        <f t="shared" si="11"/>
        <v>0</v>
      </c>
      <c r="AP70" s="1">
        <f t="shared" si="11"/>
        <v>0</v>
      </c>
      <c r="AQ70" s="1">
        <f t="shared" si="11"/>
        <v>0</v>
      </c>
      <c r="AR70" s="1">
        <f t="shared" si="11"/>
        <v>0</v>
      </c>
      <c r="AS70" s="1">
        <f t="shared" si="11"/>
        <v>0</v>
      </c>
      <c r="AT70" s="1">
        <f t="shared" si="11"/>
        <v>0</v>
      </c>
      <c r="AU70" s="1">
        <f t="shared" si="11"/>
        <v>0</v>
      </c>
      <c r="AV70" s="1">
        <f t="shared" si="11"/>
        <v>0</v>
      </c>
      <c r="AW70" s="1">
        <f t="shared" si="11"/>
        <v>0</v>
      </c>
      <c r="AX70" s="1">
        <f t="shared" si="11"/>
        <v>0</v>
      </c>
      <c r="AY70" s="1">
        <f t="shared" si="11"/>
        <v>0</v>
      </c>
      <c r="AZ70" s="1">
        <f t="shared" si="11"/>
        <v>0</v>
      </c>
      <c r="BA70" s="1">
        <f t="shared" si="11"/>
        <v>0</v>
      </c>
      <c r="BB70" s="1">
        <f t="shared" si="11"/>
        <v>0</v>
      </c>
      <c r="BC70" s="1">
        <f t="shared" si="11"/>
        <v>0</v>
      </c>
      <c r="BD70" s="1">
        <f t="shared" si="11"/>
        <v>0</v>
      </c>
      <c r="BE70" s="1">
        <f t="shared" si="11"/>
        <v>0</v>
      </c>
      <c r="BF70" s="1">
        <f t="shared" si="11"/>
        <v>0</v>
      </c>
      <c r="BG70" s="1">
        <f t="shared" si="11"/>
        <v>0</v>
      </c>
      <c r="BH70" s="1">
        <f t="shared" si="11"/>
        <v>0</v>
      </c>
    </row>
    <row r="71" spans="1:60" ht="15" thickBot="1" x14ac:dyDescent="0.4">
      <c r="A71" s="1" t="s">
        <v>7</v>
      </c>
      <c r="B71" s="1">
        <f t="shared" si="8"/>
        <v>0</v>
      </c>
      <c r="C71" s="1">
        <f t="shared" si="9"/>
        <v>0</v>
      </c>
      <c r="D71" s="1">
        <f t="shared" si="9"/>
        <v>0</v>
      </c>
      <c r="E71" s="1">
        <f t="shared" si="9"/>
        <v>0</v>
      </c>
      <c r="F71" s="1">
        <f t="shared" si="9"/>
        <v>0</v>
      </c>
      <c r="G71" s="1">
        <f t="shared" si="9"/>
        <v>0</v>
      </c>
      <c r="H71" s="1">
        <f t="shared" si="9"/>
        <v>0</v>
      </c>
      <c r="I71" s="1">
        <f t="shared" si="9"/>
        <v>0</v>
      </c>
      <c r="J71" s="1">
        <f t="shared" si="9"/>
        <v>0</v>
      </c>
      <c r="K71" s="1">
        <f t="shared" si="9"/>
        <v>0</v>
      </c>
      <c r="L71" s="1">
        <f t="shared" si="9"/>
        <v>0</v>
      </c>
      <c r="M71" s="1">
        <f t="shared" si="9"/>
        <v>0</v>
      </c>
      <c r="N71" s="1">
        <f t="shared" si="9"/>
        <v>0</v>
      </c>
      <c r="O71" s="1">
        <f t="shared" si="9"/>
        <v>0</v>
      </c>
      <c r="P71" s="1">
        <f t="shared" si="9"/>
        <v>0</v>
      </c>
      <c r="Q71" s="1">
        <f t="shared" si="9"/>
        <v>0</v>
      </c>
      <c r="R71" s="1">
        <f t="shared" si="9"/>
        <v>0</v>
      </c>
      <c r="S71" s="1">
        <f t="shared" si="9"/>
        <v>0</v>
      </c>
      <c r="T71" s="1">
        <f t="shared" si="9"/>
        <v>0</v>
      </c>
      <c r="U71" s="1">
        <f t="shared" si="9"/>
        <v>0</v>
      </c>
      <c r="V71" s="1">
        <f t="shared" si="9"/>
        <v>0</v>
      </c>
      <c r="W71" s="1">
        <f t="shared" si="9"/>
        <v>0</v>
      </c>
      <c r="X71" s="1">
        <f t="shared" si="9"/>
        <v>0</v>
      </c>
      <c r="Y71" s="1">
        <f t="shared" si="9"/>
        <v>0</v>
      </c>
      <c r="Z71" s="1">
        <f t="shared" si="9"/>
        <v>0</v>
      </c>
      <c r="AA71" s="1">
        <f t="shared" si="9"/>
        <v>0</v>
      </c>
      <c r="AB71" s="1">
        <f t="shared" si="9"/>
        <v>0</v>
      </c>
      <c r="AC71" s="1">
        <f t="shared" si="9"/>
        <v>0</v>
      </c>
      <c r="AD71" s="1">
        <f t="shared" si="9"/>
        <v>0</v>
      </c>
      <c r="AE71" s="1">
        <f t="shared" si="9"/>
        <v>0</v>
      </c>
      <c r="AF71" s="1">
        <f t="shared" si="9"/>
        <v>0</v>
      </c>
      <c r="AG71" s="1">
        <f t="shared" si="9"/>
        <v>0</v>
      </c>
      <c r="AH71" s="1">
        <f t="shared" si="9"/>
        <v>0</v>
      </c>
      <c r="AI71" s="1">
        <f t="shared" si="9"/>
        <v>0</v>
      </c>
      <c r="AJ71" s="1">
        <f t="shared" si="9"/>
        <v>0</v>
      </c>
      <c r="AK71" s="1">
        <f t="shared" si="9"/>
        <v>0</v>
      </c>
      <c r="AL71" s="1">
        <f t="shared" si="9"/>
        <v>0</v>
      </c>
      <c r="AM71" s="1">
        <f t="shared" si="9"/>
        <v>0</v>
      </c>
      <c r="AN71" s="1">
        <f t="shared" si="9"/>
        <v>0</v>
      </c>
      <c r="AO71" s="1">
        <f t="shared" si="9"/>
        <v>0</v>
      </c>
      <c r="AP71" s="1">
        <f t="shared" si="9"/>
        <v>0</v>
      </c>
      <c r="AQ71" s="1">
        <f t="shared" si="9"/>
        <v>0</v>
      </c>
      <c r="AR71" s="1">
        <f t="shared" si="9"/>
        <v>0</v>
      </c>
      <c r="AS71" s="1">
        <f t="shared" si="9"/>
        <v>0</v>
      </c>
      <c r="AT71" s="1">
        <f t="shared" si="9"/>
        <v>0</v>
      </c>
      <c r="AU71" s="1">
        <f t="shared" si="9"/>
        <v>0</v>
      </c>
      <c r="AV71" s="1">
        <f t="shared" si="9"/>
        <v>0</v>
      </c>
      <c r="AW71" s="1">
        <f t="shared" si="9"/>
        <v>0</v>
      </c>
      <c r="AX71" s="1">
        <f t="shared" si="9"/>
        <v>0</v>
      </c>
      <c r="AY71" s="1">
        <f t="shared" si="9"/>
        <v>0</v>
      </c>
      <c r="AZ71" s="1">
        <f t="shared" si="9"/>
        <v>24</v>
      </c>
      <c r="BA71" s="1">
        <f t="shared" si="9"/>
        <v>16</v>
      </c>
      <c r="BB71" s="1">
        <f t="shared" si="9"/>
        <v>0</v>
      </c>
      <c r="BC71" s="1">
        <f t="shared" si="9"/>
        <v>12</v>
      </c>
      <c r="BD71" s="1">
        <f t="shared" si="9"/>
        <v>15</v>
      </c>
      <c r="BE71" s="1">
        <f t="shared" si="9"/>
        <v>9</v>
      </c>
      <c r="BF71" s="1">
        <f t="shared" si="9"/>
        <v>7</v>
      </c>
      <c r="BG71" s="1">
        <f t="shared" si="9"/>
        <v>0</v>
      </c>
      <c r="BH71" s="1">
        <f t="shared" si="9"/>
        <v>0</v>
      </c>
    </row>
    <row r="72" spans="1:60" ht="15" thickBot="1" x14ac:dyDescent="0.4">
      <c r="A72" s="1" t="s">
        <v>6</v>
      </c>
      <c r="B72" s="1">
        <f t="shared" si="8"/>
        <v>0</v>
      </c>
      <c r="C72" s="1">
        <f t="shared" si="9"/>
        <v>0</v>
      </c>
      <c r="D72" s="1">
        <f t="shared" si="9"/>
        <v>0</v>
      </c>
      <c r="E72" s="1">
        <f t="shared" si="9"/>
        <v>0</v>
      </c>
      <c r="F72" s="1">
        <f t="shared" ref="F72:BH76" si="12">COUNTIF(F$2:F$52,$A72)</f>
        <v>0</v>
      </c>
      <c r="G72" s="1">
        <f t="shared" si="12"/>
        <v>0</v>
      </c>
      <c r="H72" s="1">
        <f t="shared" si="12"/>
        <v>0</v>
      </c>
      <c r="I72" s="1">
        <f t="shared" si="12"/>
        <v>0</v>
      </c>
      <c r="J72" s="1">
        <f t="shared" si="12"/>
        <v>0</v>
      </c>
      <c r="K72" s="1">
        <f t="shared" si="12"/>
        <v>0</v>
      </c>
      <c r="L72" s="1">
        <f t="shared" si="12"/>
        <v>0</v>
      </c>
      <c r="M72" s="1">
        <f t="shared" si="12"/>
        <v>0</v>
      </c>
      <c r="N72" s="1">
        <f t="shared" si="12"/>
        <v>0</v>
      </c>
      <c r="O72" s="1">
        <f t="shared" si="12"/>
        <v>0</v>
      </c>
      <c r="P72" s="1">
        <f t="shared" si="12"/>
        <v>0</v>
      </c>
      <c r="Q72" s="1">
        <f t="shared" si="12"/>
        <v>0</v>
      </c>
      <c r="R72" s="1">
        <f t="shared" si="12"/>
        <v>0</v>
      </c>
      <c r="S72" s="1">
        <f t="shared" si="12"/>
        <v>0</v>
      </c>
      <c r="T72" s="1">
        <f t="shared" si="12"/>
        <v>0</v>
      </c>
      <c r="U72" s="1">
        <f t="shared" si="12"/>
        <v>0</v>
      </c>
      <c r="V72" s="1">
        <f t="shared" si="12"/>
        <v>0</v>
      </c>
      <c r="W72" s="1">
        <f t="shared" si="12"/>
        <v>0</v>
      </c>
      <c r="X72" s="1">
        <f t="shared" si="12"/>
        <v>0</v>
      </c>
      <c r="Y72" s="1">
        <f t="shared" si="12"/>
        <v>0</v>
      </c>
      <c r="Z72" s="1">
        <f t="shared" si="12"/>
        <v>0</v>
      </c>
      <c r="AA72" s="1">
        <f t="shared" si="12"/>
        <v>0</v>
      </c>
      <c r="AB72" s="1">
        <f t="shared" si="12"/>
        <v>0</v>
      </c>
      <c r="AC72" s="1">
        <f t="shared" si="12"/>
        <v>0</v>
      </c>
      <c r="AD72" s="1">
        <f t="shared" si="12"/>
        <v>0</v>
      </c>
      <c r="AE72" s="1">
        <f t="shared" si="12"/>
        <v>0</v>
      </c>
      <c r="AF72" s="1">
        <f t="shared" si="12"/>
        <v>0</v>
      </c>
      <c r="AG72" s="1">
        <f t="shared" si="12"/>
        <v>0</v>
      </c>
      <c r="AH72" s="1">
        <f t="shared" si="12"/>
        <v>0</v>
      </c>
      <c r="AI72" s="1">
        <f t="shared" si="12"/>
        <v>0</v>
      </c>
      <c r="AJ72" s="1">
        <f t="shared" si="12"/>
        <v>0</v>
      </c>
      <c r="AK72" s="1">
        <f t="shared" si="12"/>
        <v>0</v>
      </c>
      <c r="AL72" s="1">
        <f t="shared" si="12"/>
        <v>0</v>
      </c>
      <c r="AM72" s="1">
        <f t="shared" si="12"/>
        <v>0</v>
      </c>
      <c r="AN72" s="1">
        <f t="shared" si="12"/>
        <v>0</v>
      </c>
      <c r="AO72" s="1">
        <f t="shared" si="12"/>
        <v>0</v>
      </c>
      <c r="AP72" s="1">
        <f t="shared" si="12"/>
        <v>0</v>
      </c>
      <c r="AQ72" s="1">
        <f t="shared" si="12"/>
        <v>0</v>
      </c>
      <c r="AR72" s="1">
        <f t="shared" si="12"/>
        <v>0</v>
      </c>
      <c r="AS72" s="1">
        <f t="shared" si="12"/>
        <v>0</v>
      </c>
      <c r="AT72" s="1">
        <f t="shared" si="12"/>
        <v>0</v>
      </c>
      <c r="AU72" s="1">
        <f t="shared" si="12"/>
        <v>0</v>
      </c>
      <c r="AV72" s="1">
        <f t="shared" si="12"/>
        <v>0</v>
      </c>
      <c r="AW72" s="1">
        <f t="shared" si="12"/>
        <v>0</v>
      </c>
      <c r="AX72" s="1">
        <f t="shared" si="12"/>
        <v>0</v>
      </c>
      <c r="AY72" s="1">
        <f t="shared" si="12"/>
        <v>12</v>
      </c>
      <c r="AZ72" s="1">
        <f t="shared" si="12"/>
        <v>0</v>
      </c>
      <c r="BA72" s="1">
        <f t="shared" si="12"/>
        <v>0</v>
      </c>
      <c r="BB72" s="1">
        <f t="shared" si="12"/>
        <v>11</v>
      </c>
      <c r="BC72" s="1">
        <f t="shared" si="12"/>
        <v>0</v>
      </c>
      <c r="BD72" s="1">
        <f t="shared" si="12"/>
        <v>0</v>
      </c>
      <c r="BE72" s="1">
        <f t="shared" si="12"/>
        <v>0</v>
      </c>
      <c r="BF72" s="1">
        <f t="shared" si="12"/>
        <v>0</v>
      </c>
      <c r="BG72" s="1">
        <f t="shared" si="12"/>
        <v>0</v>
      </c>
      <c r="BH72" s="1">
        <f t="shared" si="12"/>
        <v>0</v>
      </c>
    </row>
    <row r="73" spans="1:60" ht="15" thickBot="1" x14ac:dyDescent="0.4">
      <c r="A73" s="1" t="s">
        <v>18</v>
      </c>
      <c r="B73" s="1">
        <f t="shared" si="8"/>
        <v>0</v>
      </c>
      <c r="C73" s="1">
        <f t="shared" si="8"/>
        <v>0</v>
      </c>
      <c r="D73" s="1">
        <f t="shared" si="8"/>
        <v>0</v>
      </c>
      <c r="E73" s="1">
        <f t="shared" si="8"/>
        <v>0</v>
      </c>
      <c r="F73" s="1">
        <f t="shared" si="12"/>
        <v>0</v>
      </c>
      <c r="G73" s="1">
        <f t="shared" si="12"/>
        <v>0</v>
      </c>
      <c r="H73" s="1">
        <f t="shared" si="12"/>
        <v>0</v>
      </c>
      <c r="I73" s="1">
        <f t="shared" si="12"/>
        <v>0</v>
      </c>
      <c r="J73" s="1">
        <f t="shared" si="12"/>
        <v>0</v>
      </c>
      <c r="K73" s="1">
        <f t="shared" si="12"/>
        <v>0</v>
      </c>
      <c r="L73" s="1">
        <f t="shared" si="12"/>
        <v>0</v>
      </c>
      <c r="M73" s="1">
        <f t="shared" si="12"/>
        <v>0</v>
      </c>
      <c r="N73" s="1">
        <f t="shared" si="12"/>
        <v>0</v>
      </c>
      <c r="O73" s="1">
        <f t="shared" si="12"/>
        <v>0</v>
      </c>
      <c r="P73" s="1">
        <f t="shared" si="12"/>
        <v>0</v>
      </c>
      <c r="Q73" s="1">
        <f t="shared" si="12"/>
        <v>0</v>
      </c>
      <c r="R73" s="1">
        <f t="shared" si="12"/>
        <v>0</v>
      </c>
      <c r="S73" s="1">
        <f t="shared" si="12"/>
        <v>0</v>
      </c>
      <c r="T73" s="1">
        <f t="shared" si="12"/>
        <v>0</v>
      </c>
      <c r="U73" s="1">
        <f t="shared" si="12"/>
        <v>0</v>
      </c>
      <c r="V73" s="1">
        <f t="shared" si="12"/>
        <v>0</v>
      </c>
      <c r="W73" s="1">
        <f t="shared" si="12"/>
        <v>0</v>
      </c>
      <c r="X73" s="1">
        <f t="shared" si="12"/>
        <v>0</v>
      </c>
      <c r="Y73" s="1">
        <f t="shared" si="12"/>
        <v>0</v>
      </c>
      <c r="Z73" s="1">
        <f t="shared" si="12"/>
        <v>0</v>
      </c>
      <c r="AA73" s="1">
        <f t="shared" si="12"/>
        <v>0</v>
      </c>
      <c r="AB73" s="1">
        <f t="shared" si="12"/>
        <v>0</v>
      </c>
      <c r="AC73" s="1">
        <f t="shared" si="12"/>
        <v>0</v>
      </c>
      <c r="AD73" s="1">
        <f t="shared" si="12"/>
        <v>0</v>
      </c>
      <c r="AE73" s="1">
        <f t="shared" si="12"/>
        <v>0</v>
      </c>
      <c r="AF73" s="1">
        <f t="shared" si="12"/>
        <v>0</v>
      </c>
      <c r="AG73" s="1">
        <f t="shared" si="12"/>
        <v>0</v>
      </c>
      <c r="AH73" s="1">
        <f t="shared" si="12"/>
        <v>0</v>
      </c>
      <c r="AI73" s="1">
        <f t="shared" si="12"/>
        <v>0</v>
      </c>
      <c r="AJ73" s="1">
        <f t="shared" si="12"/>
        <v>0</v>
      </c>
      <c r="AK73" s="1">
        <f t="shared" si="12"/>
        <v>0</v>
      </c>
      <c r="AL73" s="1">
        <f t="shared" si="12"/>
        <v>0</v>
      </c>
      <c r="AM73" s="1">
        <f t="shared" si="12"/>
        <v>0</v>
      </c>
      <c r="AN73" s="1">
        <f t="shared" si="12"/>
        <v>0</v>
      </c>
      <c r="AO73" s="1">
        <f t="shared" si="12"/>
        <v>0</v>
      </c>
      <c r="AP73" s="1">
        <f t="shared" si="12"/>
        <v>0</v>
      </c>
      <c r="AQ73" s="1">
        <f t="shared" si="12"/>
        <v>0</v>
      </c>
      <c r="AR73" s="1">
        <f t="shared" si="12"/>
        <v>0</v>
      </c>
      <c r="AS73" s="1">
        <f t="shared" si="12"/>
        <v>0</v>
      </c>
      <c r="AT73" s="1">
        <f t="shared" si="12"/>
        <v>0</v>
      </c>
      <c r="AU73" s="1">
        <f t="shared" si="12"/>
        <v>0</v>
      </c>
      <c r="AV73" s="1">
        <f t="shared" si="12"/>
        <v>0</v>
      </c>
      <c r="AW73" s="1">
        <f t="shared" si="12"/>
        <v>0</v>
      </c>
      <c r="AX73" s="1">
        <f t="shared" si="12"/>
        <v>0</v>
      </c>
      <c r="AY73" s="1">
        <f t="shared" si="12"/>
        <v>7</v>
      </c>
      <c r="AZ73" s="1">
        <f t="shared" si="12"/>
        <v>0</v>
      </c>
      <c r="BA73" s="1">
        <f t="shared" si="12"/>
        <v>0</v>
      </c>
      <c r="BB73" s="1">
        <f t="shared" si="12"/>
        <v>7</v>
      </c>
      <c r="BC73" s="1">
        <f t="shared" si="12"/>
        <v>0</v>
      </c>
      <c r="BD73" s="1">
        <f t="shared" si="12"/>
        <v>0</v>
      </c>
      <c r="BE73" s="1">
        <f t="shared" si="12"/>
        <v>0</v>
      </c>
      <c r="BF73" s="1">
        <f t="shared" si="12"/>
        <v>0</v>
      </c>
      <c r="BG73" s="1">
        <f t="shared" si="12"/>
        <v>0</v>
      </c>
      <c r="BH73" s="1">
        <f t="shared" si="12"/>
        <v>0</v>
      </c>
    </row>
    <row r="74" spans="1:60" ht="15" thickBot="1" x14ac:dyDescent="0.4">
      <c r="A74" s="1" t="s">
        <v>27</v>
      </c>
      <c r="B74" s="1">
        <f t="shared" si="8"/>
        <v>0</v>
      </c>
      <c r="C74" s="1">
        <f t="shared" si="8"/>
        <v>0</v>
      </c>
      <c r="D74" s="1">
        <f t="shared" si="8"/>
        <v>0</v>
      </c>
      <c r="E74" s="1">
        <f t="shared" si="8"/>
        <v>0</v>
      </c>
      <c r="F74" s="1">
        <f t="shared" si="12"/>
        <v>0</v>
      </c>
      <c r="G74" s="1">
        <f t="shared" si="12"/>
        <v>0</v>
      </c>
      <c r="H74" s="1">
        <f t="shared" si="12"/>
        <v>0</v>
      </c>
      <c r="I74" s="1">
        <f t="shared" si="12"/>
        <v>0</v>
      </c>
      <c r="J74" s="1">
        <f t="shared" si="12"/>
        <v>0</v>
      </c>
      <c r="K74" s="1">
        <f t="shared" si="12"/>
        <v>0</v>
      </c>
      <c r="L74" s="1">
        <f t="shared" si="12"/>
        <v>0</v>
      </c>
      <c r="M74" s="1">
        <f t="shared" si="12"/>
        <v>0</v>
      </c>
      <c r="N74" s="1">
        <f t="shared" si="12"/>
        <v>0</v>
      </c>
      <c r="O74" s="1">
        <f t="shared" si="12"/>
        <v>0</v>
      </c>
      <c r="P74" s="1">
        <f t="shared" si="12"/>
        <v>0</v>
      </c>
      <c r="Q74" s="1">
        <f t="shared" si="12"/>
        <v>0</v>
      </c>
      <c r="R74" s="1">
        <f t="shared" si="12"/>
        <v>0</v>
      </c>
      <c r="S74" s="1">
        <f t="shared" si="12"/>
        <v>0</v>
      </c>
      <c r="T74" s="1">
        <f t="shared" si="12"/>
        <v>0</v>
      </c>
      <c r="U74" s="1">
        <f t="shared" si="12"/>
        <v>0</v>
      </c>
      <c r="V74" s="1">
        <f t="shared" si="12"/>
        <v>0</v>
      </c>
      <c r="W74" s="1">
        <f t="shared" si="12"/>
        <v>0</v>
      </c>
      <c r="X74" s="1">
        <f t="shared" si="12"/>
        <v>0</v>
      </c>
      <c r="Y74" s="1">
        <f t="shared" si="12"/>
        <v>0</v>
      </c>
      <c r="Z74" s="1">
        <f t="shared" si="12"/>
        <v>0</v>
      </c>
      <c r="AA74" s="1">
        <f t="shared" si="12"/>
        <v>0</v>
      </c>
      <c r="AB74" s="1">
        <f t="shared" si="12"/>
        <v>0</v>
      </c>
      <c r="AC74" s="1">
        <f t="shared" si="12"/>
        <v>0</v>
      </c>
      <c r="AD74" s="1">
        <f t="shared" si="12"/>
        <v>0</v>
      </c>
      <c r="AE74" s="1">
        <f t="shared" si="12"/>
        <v>0</v>
      </c>
      <c r="AF74" s="1">
        <f t="shared" si="12"/>
        <v>0</v>
      </c>
      <c r="AG74" s="1">
        <f t="shared" si="12"/>
        <v>0</v>
      </c>
      <c r="AH74" s="1">
        <f t="shared" si="12"/>
        <v>0</v>
      </c>
      <c r="AI74" s="1">
        <f t="shared" si="12"/>
        <v>0</v>
      </c>
      <c r="AJ74" s="1">
        <f t="shared" si="12"/>
        <v>0</v>
      </c>
      <c r="AK74" s="1">
        <f t="shared" si="12"/>
        <v>0</v>
      </c>
      <c r="AL74" s="1">
        <f t="shared" si="12"/>
        <v>0</v>
      </c>
      <c r="AM74" s="1">
        <f t="shared" si="12"/>
        <v>0</v>
      </c>
      <c r="AN74" s="1">
        <f t="shared" si="12"/>
        <v>0</v>
      </c>
      <c r="AO74" s="1">
        <f t="shared" si="12"/>
        <v>0</v>
      </c>
      <c r="AP74" s="1">
        <f t="shared" si="12"/>
        <v>0</v>
      </c>
      <c r="AQ74" s="1">
        <f t="shared" si="12"/>
        <v>0</v>
      </c>
      <c r="AR74" s="1">
        <f t="shared" si="12"/>
        <v>0</v>
      </c>
      <c r="AS74" s="1">
        <f t="shared" si="12"/>
        <v>0</v>
      </c>
      <c r="AT74" s="1">
        <f t="shared" si="12"/>
        <v>0</v>
      </c>
      <c r="AU74" s="1">
        <f t="shared" si="12"/>
        <v>0</v>
      </c>
      <c r="AV74" s="1">
        <f t="shared" si="12"/>
        <v>0</v>
      </c>
      <c r="AW74" s="1">
        <f t="shared" si="12"/>
        <v>0</v>
      </c>
      <c r="AX74" s="1">
        <f t="shared" si="12"/>
        <v>0</v>
      </c>
      <c r="AY74" s="1">
        <f t="shared" si="12"/>
        <v>2</v>
      </c>
      <c r="AZ74" s="1">
        <f t="shared" si="12"/>
        <v>0</v>
      </c>
      <c r="BA74" s="1">
        <f t="shared" si="12"/>
        <v>0</v>
      </c>
      <c r="BB74" s="1">
        <f t="shared" si="12"/>
        <v>0</v>
      </c>
      <c r="BC74" s="1">
        <f t="shared" si="12"/>
        <v>0</v>
      </c>
      <c r="BD74" s="1">
        <f t="shared" si="12"/>
        <v>0</v>
      </c>
      <c r="BE74" s="1">
        <f t="shared" si="12"/>
        <v>0</v>
      </c>
      <c r="BF74" s="1">
        <f t="shared" si="12"/>
        <v>0</v>
      </c>
      <c r="BG74" s="1">
        <f t="shared" si="12"/>
        <v>0</v>
      </c>
      <c r="BH74" s="1">
        <f t="shared" si="12"/>
        <v>0</v>
      </c>
    </row>
    <row r="75" spans="1:60" ht="15" thickBot="1" x14ac:dyDescent="0.4">
      <c r="A75" s="1" t="s">
        <v>36</v>
      </c>
      <c r="B75" s="1">
        <f t="shared" si="8"/>
        <v>0</v>
      </c>
      <c r="C75" s="1">
        <f t="shared" si="8"/>
        <v>0</v>
      </c>
      <c r="D75" s="1">
        <f t="shared" si="8"/>
        <v>0</v>
      </c>
      <c r="E75" s="1">
        <f t="shared" si="8"/>
        <v>0</v>
      </c>
      <c r="F75" s="1">
        <f t="shared" si="12"/>
        <v>0</v>
      </c>
      <c r="G75" s="1">
        <f t="shared" si="12"/>
        <v>0</v>
      </c>
      <c r="H75" s="1">
        <f t="shared" si="12"/>
        <v>0</v>
      </c>
      <c r="I75" s="1">
        <f t="shared" si="12"/>
        <v>0</v>
      </c>
      <c r="J75" s="1">
        <f t="shared" si="12"/>
        <v>0</v>
      </c>
      <c r="K75" s="1">
        <f t="shared" si="12"/>
        <v>0</v>
      </c>
      <c r="L75" s="1">
        <f t="shared" si="12"/>
        <v>0</v>
      </c>
      <c r="M75" s="1">
        <f t="shared" si="12"/>
        <v>0</v>
      </c>
      <c r="N75" s="1">
        <f t="shared" si="12"/>
        <v>0</v>
      </c>
      <c r="O75" s="1">
        <f t="shared" si="12"/>
        <v>0</v>
      </c>
      <c r="P75" s="1">
        <f t="shared" si="12"/>
        <v>0</v>
      </c>
      <c r="Q75" s="1">
        <f t="shared" si="12"/>
        <v>0</v>
      </c>
      <c r="R75" s="1">
        <f t="shared" si="12"/>
        <v>0</v>
      </c>
      <c r="S75" s="1">
        <f t="shared" si="12"/>
        <v>0</v>
      </c>
      <c r="T75" s="1">
        <f t="shared" si="12"/>
        <v>0</v>
      </c>
      <c r="U75" s="1">
        <f t="shared" si="12"/>
        <v>0</v>
      </c>
      <c r="V75" s="1">
        <f t="shared" si="12"/>
        <v>0</v>
      </c>
      <c r="W75" s="1">
        <f t="shared" si="12"/>
        <v>0</v>
      </c>
      <c r="X75" s="1">
        <f t="shared" si="12"/>
        <v>0</v>
      </c>
      <c r="Y75" s="1">
        <f t="shared" si="12"/>
        <v>0</v>
      </c>
      <c r="Z75" s="1">
        <f t="shared" si="12"/>
        <v>0</v>
      </c>
      <c r="AA75" s="1">
        <f t="shared" si="12"/>
        <v>0</v>
      </c>
      <c r="AB75" s="1">
        <f t="shared" si="12"/>
        <v>0</v>
      </c>
      <c r="AC75" s="1">
        <f t="shared" si="12"/>
        <v>0</v>
      </c>
      <c r="AD75" s="1">
        <f t="shared" si="12"/>
        <v>0</v>
      </c>
      <c r="AE75" s="1">
        <f t="shared" si="12"/>
        <v>0</v>
      </c>
      <c r="AF75" s="1">
        <f t="shared" si="12"/>
        <v>0</v>
      </c>
      <c r="AG75" s="1">
        <f t="shared" si="12"/>
        <v>0</v>
      </c>
      <c r="AH75" s="1">
        <f t="shared" si="12"/>
        <v>0</v>
      </c>
      <c r="AI75" s="1">
        <f t="shared" si="12"/>
        <v>0</v>
      </c>
      <c r="AJ75" s="1">
        <f t="shared" si="12"/>
        <v>0</v>
      </c>
      <c r="AK75" s="1">
        <f t="shared" si="12"/>
        <v>0</v>
      </c>
      <c r="AL75" s="1">
        <f t="shared" si="12"/>
        <v>0</v>
      </c>
      <c r="AM75" s="1">
        <f t="shared" si="12"/>
        <v>0</v>
      </c>
      <c r="AN75" s="1">
        <f t="shared" si="12"/>
        <v>0</v>
      </c>
      <c r="AO75" s="1">
        <f t="shared" si="12"/>
        <v>0</v>
      </c>
      <c r="AP75" s="1">
        <f t="shared" si="12"/>
        <v>0</v>
      </c>
      <c r="AQ75" s="1">
        <f t="shared" si="12"/>
        <v>0</v>
      </c>
      <c r="AR75" s="1">
        <f t="shared" si="12"/>
        <v>0</v>
      </c>
      <c r="AS75" s="1">
        <f t="shared" si="12"/>
        <v>0</v>
      </c>
      <c r="AT75" s="1">
        <f t="shared" si="12"/>
        <v>0</v>
      </c>
      <c r="AU75" s="1">
        <f t="shared" si="12"/>
        <v>0</v>
      </c>
      <c r="AV75" s="1">
        <f t="shared" si="12"/>
        <v>0</v>
      </c>
      <c r="AW75" s="1">
        <f t="shared" si="12"/>
        <v>0</v>
      </c>
      <c r="AX75" s="1">
        <f t="shared" si="12"/>
        <v>0</v>
      </c>
      <c r="AY75" s="1">
        <f t="shared" si="12"/>
        <v>3</v>
      </c>
      <c r="AZ75" s="1">
        <f t="shared" si="12"/>
        <v>0</v>
      </c>
      <c r="BA75" s="1">
        <f t="shared" si="12"/>
        <v>0</v>
      </c>
      <c r="BB75" s="1">
        <f t="shared" si="12"/>
        <v>0</v>
      </c>
      <c r="BC75" s="1">
        <f t="shared" si="12"/>
        <v>0</v>
      </c>
      <c r="BD75" s="1">
        <f t="shared" si="12"/>
        <v>0</v>
      </c>
      <c r="BE75" s="1">
        <f t="shared" si="12"/>
        <v>0</v>
      </c>
      <c r="BF75" s="1">
        <f t="shared" si="12"/>
        <v>0</v>
      </c>
      <c r="BG75" s="1">
        <f t="shared" si="12"/>
        <v>0</v>
      </c>
      <c r="BH75" s="1">
        <f t="shared" si="12"/>
        <v>0</v>
      </c>
    </row>
    <row r="76" spans="1:60" ht="15" thickBot="1" x14ac:dyDescent="0.4">
      <c r="A76" s="1" t="s">
        <v>17</v>
      </c>
      <c r="B76" s="1">
        <f t="shared" si="8"/>
        <v>0</v>
      </c>
      <c r="C76" s="1">
        <f t="shared" si="8"/>
        <v>0</v>
      </c>
      <c r="D76" s="1">
        <f t="shared" si="8"/>
        <v>0</v>
      </c>
      <c r="E76" s="1">
        <f t="shared" si="8"/>
        <v>0</v>
      </c>
      <c r="F76" s="1">
        <f t="shared" si="12"/>
        <v>0</v>
      </c>
      <c r="G76" s="1">
        <f t="shared" si="12"/>
        <v>0</v>
      </c>
      <c r="H76" s="1">
        <f t="shared" si="12"/>
        <v>0</v>
      </c>
      <c r="I76" s="1">
        <f t="shared" si="12"/>
        <v>0</v>
      </c>
      <c r="J76" s="1">
        <f t="shared" si="12"/>
        <v>0</v>
      </c>
      <c r="K76" s="1">
        <f t="shared" si="12"/>
        <v>0</v>
      </c>
      <c r="L76" s="1">
        <f t="shared" si="12"/>
        <v>0</v>
      </c>
      <c r="M76" s="1">
        <f t="shared" si="12"/>
        <v>0</v>
      </c>
      <c r="N76" s="1">
        <f t="shared" si="12"/>
        <v>0</v>
      </c>
      <c r="O76" s="1">
        <f t="shared" si="12"/>
        <v>0</v>
      </c>
      <c r="P76" s="1">
        <f t="shared" si="12"/>
        <v>0</v>
      </c>
      <c r="Q76" s="1">
        <f t="shared" si="12"/>
        <v>0</v>
      </c>
      <c r="R76" s="1">
        <f t="shared" si="12"/>
        <v>0</v>
      </c>
      <c r="S76" s="1">
        <f t="shared" si="12"/>
        <v>0</v>
      </c>
      <c r="T76" s="1">
        <f t="shared" si="12"/>
        <v>0</v>
      </c>
      <c r="U76" s="1">
        <f t="shared" si="12"/>
        <v>0</v>
      </c>
      <c r="V76" s="1">
        <f t="shared" si="12"/>
        <v>0</v>
      </c>
      <c r="W76" s="1">
        <f t="shared" si="12"/>
        <v>0</v>
      </c>
      <c r="X76" s="1">
        <f t="shared" si="12"/>
        <v>0</v>
      </c>
      <c r="Y76" s="1">
        <f t="shared" si="12"/>
        <v>0</v>
      </c>
      <c r="Z76" s="1">
        <f t="shared" si="12"/>
        <v>0</v>
      </c>
      <c r="AA76" s="1">
        <f t="shared" si="12"/>
        <v>0</v>
      </c>
      <c r="AB76" s="1">
        <f t="shared" si="12"/>
        <v>0</v>
      </c>
      <c r="AC76" s="1">
        <f t="shared" si="12"/>
        <v>0</v>
      </c>
      <c r="AD76" s="1">
        <f t="shared" si="12"/>
        <v>0</v>
      </c>
      <c r="AE76" s="1">
        <f t="shared" si="12"/>
        <v>0</v>
      </c>
      <c r="AF76" s="1">
        <f t="shared" si="12"/>
        <v>0</v>
      </c>
      <c r="AG76" s="1">
        <f t="shared" si="12"/>
        <v>0</v>
      </c>
      <c r="AH76" s="1">
        <f t="shared" si="12"/>
        <v>0</v>
      </c>
      <c r="AI76" s="1">
        <f t="shared" si="12"/>
        <v>0</v>
      </c>
      <c r="AJ76" s="1">
        <f t="shared" si="12"/>
        <v>0</v>
      </c>
      <c r="AK76" s="1">
        <f t="shared" si="12"/>
        <v>0</v>
      </c>
      <c r="AL76" s="1">
        <f t="shared" si="12"/>
        <v>0</v>
      </c>
      <c r="AM76" s="1">
        <f t="shared" si="12"/>
        <v>0</v>
      </c>
      <c r="AN76" s="1">
        <f t="shared" si="12"/>
        <v>0</v>
      </c>
      <c r="AO76" s="1">
        <f t="shared" ref="AO76:BH78" si="13">COUNTIF(AO$2:AO$52,$A76)</f>
        <v>0</v>
      </c>
      <c r="AP76" s="1">
        <f t="shared" si="13"/>
        <v>0</v>
      </c>
      <c r="AQ76" s="1">
        <f t="shared" si="13"/>
        <v>0</v>
      </c>
      <c r="AR76" s="1">
        <f t="shared" si="13"/>
        <v>0</v>
      </c>
      <c r="AS76" s="1">
        <f t="shared" si="13"/>
        <v>0</v>
      </c>
      <c r="AT76" s="1">
        <f t="shared" si="13"/>
        <v>0</v>
      </c>
      <c r="AU76" s="1">
        <f t="shared" si="13"/>
        <v>0</v>
      </c>
      <c r="AV76" s="1">
        <f t="shared" si="13"/>
        <v>0</v>
      </c>
      <c r="AW76" s="1">
        <f t="shared" si="13"/>
        <v>6</v>
      </c>
      <c r="AX76" s="1">
        <f t="shared" si="13"/>
        <v>9</v>
      </c>
      <c r="AY76" s="1">
        <f t="shared" si="13"/>
        <v>0</v>
      </c>
      <c r="AZ76" s="1">
        <f t="shared" si="13"/>
        <v>0</v>
      </c>
      <c r="BA76" s="1">
        <f t="shared" si="13"/>
        <v>0</v>
      </c>
      <c r="BB76" s="1">
        <f t="shared" si="13"/>
        <v>0</v>
      </c>
      <c r="BC76" s="1">
        <f t="shared" si="13"/>
        <v>0</v>
      </c>
      <c r="BD76" s="1">
        <f t="shared" si="13"/>
        <v>0</v>
      </c>
      <c r="BE76" s="1">
        <f t="shared" si="13"/>
        <v>0</v>
      </c>
      <c r="BF76" s="1">
        <f t="shared" si="13"/>
        <v>0</v>
      </c>
      <c r="BG76" s="1">
        <f t="shared" si="13"/>
        <v>0</v>
      </c>
      <c r="BH76" s="1">
        <f t="shared" si="13"/>
        <v>0</v>
      </c>
    </row>
    <row r="77" spans="1:60" ht="15" thickBot="1" x14ac:dyDescent="0.4">
      <c r="A77" s="1" t="s">
        <v>63</v>
      </c>
      <c r="B77" s="1">
        <f t="shared" si="8"/>
        <v>0</v>
      </c>
      <c r="C77" s="1">
        <f t="shared" si="8"/>
        <v>0</v>
      </c>
      <c r="D77" s="1">
        <f t="shared" si="8"/>
        <v>0</v>
      </c>
      <c r="E77" s="1">
        <f t="shared" si="8"/>
        <v>0</v>
      </c>
      <c r="F77" s="1">
        <f t="shared" si="8"/>
        <v>0</v>
      </c>
      <c r="G77" s="1">
        <f t="shared" si="8"/>
        <v>0</v>
      </c>
      <c r="H77" s="1">
        <f t="shared" si="8"/>
        <v>0</v>
      </c>
      <c r="I77" s="1">
        <f t="shared" si="8"/>
        <v>0</v>
      </c>
      <c r="J77" s="1">
        <f t="shared" si="8"/>
        <v>0</v>
      </c>
      <c r="K77" s="1">
        <f t="shared" si="8"/>
        <v>0</v>
      </c>
      <c r="L77" s="1">
        <f t="shared" si="8"/>
        <v>0</v>
      </c>
      <c r="M77" s="1">
        <f t="shared" si="8"/>
        <v>0</v>
      </c>
      <c r="N77" s="1">
        <f t="shared" si="8"/>
        <v>0</v>
      </c>
      <c r="O77" s="1">
        <f t="shared" si="8"/>
        <v>0</v>
      </c>
      <c r="P77" s="1">
        <f t="shared" si="8"/>
        <v>0</v>
      </c>
      <c r="Q77" s="1">
        <f t="shared" si="8"/>
        <v>0</v>
      </c>
      <c r="R77" s="1">
        <f t="shared" ref="R77:AN78" si="14">COUNTIF(R$2:R$52,$A77)</f>
        <v>0</v>
      </c>
      <c r="S77" s="1">
        <f t="shared" si="14"/>
        <v>0</v>
      </c>
      <c r="T77" s="1">
        <f t="shared" si="14"/>
        <v>0</v>
      </c>
      <c r="U77" s="1">
        <f t="shared" si="14"/>
        <v>0</v>
      </c>
      <c r="V77" s="1">
        <f t="shared" si="14"/>
        <v>0</v>
      </c>
      <c r="W77" s="1">
        <f t="shared" si="14"/>
        <v>0</v>
      </c>
      <c r="X77" s="1">
        <f t="shared" si="14"/>
        <v>0</v>
      </c>
      <c r="Y77" s="1">
        <f t="shared" si="14"/>
        <v>0</v>
      </c>
      <c r="Z77" s="1">
        <f t="shared" si="14"/>
        <v>0</v>
      </c>
      <c r="AA77" s="1">
        <f t="shared" si="14"/>
        <v>0</v>
      </c>
      <c r="AB77" s="1">
        <f t="shared" si="14"/>
        <v>0</v>
      </c>
      <c r="AC77" s="1">
        <f t="shared" si="14"/>
        <v>0</v>
      </c>
      <c r="AD77" s="1">
        <f t="shared" si="14"/>
        <v>0</v>
      </c>
      <c r="AE77" s="1">
        <f t="shared" si="14"/>
        <v>0</v>
      </c>
      <c r="AF77" s="1">
        <f t="shared" si="14"/>
        <v>0</v>
      </c>
      <c r="AG77" s="1">
        <f t="shared" si="14"/>
        <v>0</v>
      </c>
      <c r="AH77" s="1">
        <f t="shared" si="14"/>
        <v>0</v>
      </c>
      <c r="AI77" s="1">
        <f t="shared" si="14"/>
        <v>0</v>
      </c>
      <c r="AJ77" s="1">
        <f t="shared" si="14"/>
        <v>0</v>
      </c>
      <c r="AK77" s="1">
        <f t="shared" si="14"/>
        <v>0</v>
      </c>
      <c r="AL77" s="1">
        <f t="shared" si="14"/>
        <v>0</v>
      </c>
      <c r="AM77" s="1">
        <f t="shared" si="14"/>
        <v>0</v>
      </c>
      <c r="AN77" s="1">
        <f t="shared" si="14"/>
        <v>0</v>
      </c>
      <c r="AO77" s="1">
        <f t="shared" si="13"/>
        <v>0</v>
      </c>
      <c r="AP77" s="1">
        <f t="shared" si="13"/>
        <v>0</v>
      </c>
      <c r="AQ77" s="1">
        <f t="shared" si="13"/>
        <v>0</v>
      </c>
      <c r="AR77" s="1">
        <f t="shared" si="13"/>
        <v>0</v>
      </c>
      <c r="AS77" s="1">
        <f t="shared" si="13"/>
        <v>0</v>
      </c>
      <c r="AT77" s="1">
        <f t="shared" si="13"/>
        <v>0</v>
      </c>
      <c r="AU77" s="1">
        <f t="shared" si="13"/>
        <v>0</v>
      </c>
      <c r="AV77" s="1">
        <f t="shared" si="13"/>
        <v>0</v>
      </c>
      <c r="AW77" s="1">
        <f t="shared" si="13"/>
        <v>1</v>
      </c>
      <c r="AX77" s="1">
        <f t="shared" si="13"/>
        <v>0</v>
      </c>
      <c r="AY77" s="1">
        <f t="shared" si="13"/>
        <v>0</v>
      </c>
      <c r="AZ77" s="1">
        <f t="shared" si="13"/>
        <v>0</v>
      </c>
      <c r="BA77" s="1">
        <f t="shared" si="13"/>
        <v>0</v>
      </c>
      <c r="BB77" s="1">
        <f t="shared" si="13"/>
        <v>0</v>
      </c>
      <c r="BC77" s="1">
        <f t="shared" si="13"/>
        <v>0</v>
      </c>
      <c r="BD77" s="1">
        <f t="shared" si="13"/>
        <v>0</v>
      </c>
      <c r="BE77" s="1">
        <f t="shared" si="13"/>
        <v>0</v>
      </c>
      <c r="BF77" s="1">
        <f t="shared" si="13"/>
        <v>0</v>
      </c>
      <c r="BG77" s="1">
        <f t="shared" si="13"/>
        <v>0</v>
      </c>
      <c r="BH77" s="1">
        <f t="shared" si="13"/>
        <v>0</v>
      </c>
    </row>
    <row r="78" spans="1:60" ht="15" thickBot="1" x14ac:dyDescent="0.4">
      <c r="A78" s="1" t="s">
        <v>69</v>
      </c>
      <c r="B78" s="1">
        <f t="shared" si="8"/>
        <v>0</v>
      </c>
      <c r="C78" s="1">
        <f t="shared" si="8"/>
        <v>0</v>
      </c>
      <c r="D78" s="1">
        <f t="shared" si="8"/>
        <v>0</v>
      </c>
      <c r="E78" s="1">
        <f t="shared" si="8"/>
        <v>0</v>
      </c>
      <c r="F78" s="1">
        <f t="shared" si="8"/>
        <v>0</v>
      </c>
      <c r="G78" s="1">
        <f t="shared" si="8"/>
        <v>0</v>
      </c>
      <c r="H78" s="1">
        <f t="shared" si="8"/>
        <v>0</v>
      </c>
      <c r="I78" s="1">
        <f t="shared" si="8"/>
        <v>0</v>
      </c>
      <c r="J78" s="1">
        <f t="shared" si="8"/>
        <v>0</v>
      </c>
      <c r="K78" s="1">
        <f t="shared" si="8"/>
        <v>0</v>
      </c>
      <c r="L78" s="1">
        <f t="shared" si="8"/>
        <v>0</v>
      </c>
      <c r="M78" s="1">
        <f t="shared" si="8"/>
        <v>0</v>
      </c>
      <c r="N78" s="1">
        <f t="shared" si="8"/>
        <v>0</v>
      </c>
      <c r="O78" s="1">
        <f t="shared" si="8"/>
        <v>0</v>
      </c>
      <c r="P78" s="1">
        <f t="shared" si="8"/>
        <v>0</v>
      </c>
      <c r="Q78" s="1">
        <f t="shared" si="8"/>
        <v>0</v>
      </c>
      <c r="R78" s="1">
        <f t="shared" si="14"/>
        <v>0</v>
      </c>
      <c r="S78" s="1">
        <f t="shared" si="14"/>
        <v>0</v>
      </c>
      <c r="T78" s="1">
        <f t="shared" si="14"/>
        <v>0</v>
      </c>
      <c r="U78" s="1">
        <f t="shared" si="14"/>
        <v>0</v>
      </c>
      <c r="V78" s="1">
        <f t="shared" si="14"/>
        <v>0</v>
      </c>
      <c r="W78" s="1">
        <f t="shared" si="14"/>
        <v>0</v>
      </c>
      <c r="X78" s="1">
        <f t="shared" si="14"/>
        <v>0</v>
      </c>
      <c r="Y78" s="1">
        <f t="shared" si="14"/>
        <v>0</v>
      </c>
      <c r="Z78" s="1">
        <f t="shared" si="14"/>
        <v>0</v>
      </c>
      <c r="AA78" s="1">
        <f t="shared" si="14"/>
        <v>0</v>
      </c>
      <c r="AB78" s="1">
        <f t="shared" si="14"/>
        <v>0</v>
      </c>
      <c r="AC78" s="1">
        <f t="shared" si="14"/>
        <v>0</v>
      </c>
      <c r="AD78" s="1">
        <f t="shared" si="14"/>
        <v>0</v>
      </c>
      <c r="AE78" s="1">
        <f t="shared" si="14"/>
        <v>0</v>
      </c>
      <c r="AF78" s="1">
        <f t="shared" si="14"/>
        <v>0</v>
      </c>
      <c r="AG78" s="1">
        <f t="shared" si="14"/>
        <v>0</v>
      </c>
      <c r="AH78" s="1">
        <f t="shared" si="14"/>
        <v>0</v>
      </c>
      <c r="AI78" s="1">
        <f t="shared" si="14"/>
        <v>0</v>
      </c>
      <c r="AJ78" s="1">
        <f t="shared" si="14"/>
        <v>0</v>
      </c>
      <c r="AK78" s="1">
        <f t="shared" si="14"/>
        <v>0</v>
      </c>
      <c r="AL78" s="1">
        <f t="shared" si="14"/>
        <v>0</v>
      </c>
      <c r="AM78" s="1">
        <f t="shared" si="14"/>
        <v>0</v>
      </c>
      <c r="AN78" s="1">
        <f t="shared" si="14"/>
        <v>0</v>
      </c>
      <c r="AO78" s="1">
        <f t="shared" si="13"/>
        <v>0</v>
      </c>
      <c r="AP78" s="1">
        <f t="shared" si="13"/>
        <v>0</v>
      </c>
      <c r="AQ78" s="1">
        <f t="shared" si="13"/>
        <v>0</v>
      </c>
      <c r="AR78" s="1">
        <f t="shared" si="13"/>
        <v>0</v>
      </c>
      <c r="AS78" s="1">
        <f t="shared" si="13"/>
        <v>0</v>
      </c>
      <c r="AT78" s="1">
        <f t="shared" si="13"/>
        <v>0</v>
      </c>
      <c r="AU78" s="1">
        <f t="shared" si="13"/>
        <v>0</v>
      </c>
      <c r="AV78" s="1">
        <f t="shared" si="13"/>
        <v>0</v>
      </c>
      <c r="AW78" s="1">
        <f t="shared" si="13"/>
        <v>1</v>
      </c>
      <c r="AX78" s="1">
        <f t="shared" si="13"/>
        <v>0</v>
      </c>
      <c r="AY78" s="1">
        <f t="shared" si="13"/>
        <v>0</v>
      </c>
      <c r="AZ78" s="1">
        <f t="shared" si="13"/>
        <v>0</v>
      </c>
      <c r="BA78" s="1">
        <f t="shared" si="13"/>
        <v>0</v>
      </c>
      <c r="BB78" s="1">
        <f t="shared" si="13"/>
        <v>0</v>
      </c>
      <c r="BC78" s="1">
        <f t="shared" si="13"/>
        <v>0</v>
      </c>
      <c r="BD78" s="1">
        <f t="shared" si="13"/>
        <v>0</v>
      </c>
      <c r="BE78" s="1">
        <f t="shared" si="13"/>
        <v>0</v>
      </c>
      <c r="BF78" s="1">
        <f t="shared" si="13"/>
        <v>0</v>
      </c>
      <c r="BG78" s="1">
        <f t="shared" si="13"/>
        <v>0</v>
      </c>
      <c r="BH78" s="1">
        <f t="shared" si="13"/>
        <v>0</v>
      </c>
    </row>
    <row r="79" spans="1:60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ht="15" thickBot="1" x14ac:dyDescent="0.4">
      <c r="A80" s="1"/>
      <c r="B80" s="1">
        <f>SUM(B54:B78)</f>
        <v>51</v>
      </c>
      <c r="C80" s="1">
        <f t="shared" ref="C80:BH80" si="15">SUM(C54:C78)</f>
        <v>51</v>
      </c>
      <c r="D80" s="1">
        <f t="shared" si="15"/>
        <v>51</v>
      </c>
      <c r="E80" s="1">
        <f t="shared" si="15"/>
        <v>51</v>
      </c>
      <c r="F80" s="1">
        <f t="shared" si="15"/>
        <v>51</v>
      </c>
      <c r="G80" s="1">
        <f t="shared" si="15"/>
        <v>51</v>
      </c>
      <c r="H80" s="1">
        <f t="shared" si="15"/>
        <v>51</v>
      </c>
      <c r="I80" s="1">
        <f t="shared" si="15"/>
        <v>51</v>
      </c>
      <c r="J80" s="1">
        <f t="shared" si="15"/>
        <v>51</v>
      </c>
      <c r="K80" s="1">
        <f t="shared" si="15"/>
        <v>51</v>
      </c>
      <c r="L80" s="1">
        <f t="shared" si="15"/>
        <v>51</v>
      </c>
      <c r="M80" s="1">
        <f t="shared" si="15"/>
        <v>51</v>
      </c>
      <c r="N80" s="1">
        <f t="shared" si="15"/>
        <v>51</v>
      </c>
      <c r="O80" s="1">
        <f t="shared" si="15"/>
        <v>51</v>
      </c>
      <c r="P80" s="1">
        <f t="shared" si="15"/>
        <v>51</v>
      </c>
      <c r="Q80" s="1">
        <f t="shared" si="15"/>
        <v>50</v>
      </c>
      <c r="R80" s="1">
        <f t="shared" si="15"/>
        <v>48</v>
      </c>
      <c r="S80" s="1">
        <f t="shared" si="15"/>
        <v>48</v>
      </c>
      <c r="T80" s="1">
        <f t="shared" si="15"/>
        <v>48</v>
      </c>
      <c r="U80" s="1">
        <f t="shared" si="15"/>
        <v>48</v>
      </c>
      <c r="V80" s="1">
        <f t="shared" si="15"/>
        <v>48</v>
      </c>
      <c r="W80" s="1">
        <f t="shared" si="15"/>
        <v>48</v>
      </c>
      <c r="X80" s="1">
        <f t="shared" si="15"/>
        <v>48</v>
      </c>
      <c r="Y80" s="1">
        <f t="shared" si="15"/>
        <v>48</v>
      </c>
      <c r="Z80" s="1">
        <f t="shared" si="15"/>
        <v>48</v>
      </c>
      <c r="AA80" s="1">
        <f t="shared" si="15"/>
        <v>48</v>
      </c>
      <c r="AB80" s="1">
        <f t="shared" si="15"/>
        <v>48</v>
      </c>
      <c r="AC80" s="1">
        <f t="shared" si="15"/>
        <v>48</v>
      </c>
      <c r="AD80" s="1">
        <f t="shared" si="15"/>
        <v>46</v>
      </c>
      <c r="AE80" s="1">
        <f t="shared" si="15"/>
        <v>45</v>
      </c>
      <c r="AF80" s="1">
        <f t="shared" si="15"/>
        <v>45</v>
      </c>
      <c r="AG80" s="1">
        <f t="shared" si="15"/>
        <v>45</v>
      </c>
      <c r="AH80" s="1">
        <f t="shared" si="15"/>
        <v>44</v>
      </c>
      <c r="AI80" s="1">
        <f t="shared" si="15"/>
        <v>38</v>
      </c>
      <c r="AJ80" s="1">
        <f t="shared" si="15"/>
        <v>38</v>
      </c>
      <c r="AK80" s="1">
        <f t="shared" si="15"/>
        <v>38</v>
      </c>
      <c r="AL80" s="1">
        <f t="shared" si="15"/>
        <v>38</v>
      </c>
      <c r="AM80" s="1">
        <f t="shared" si="15"/>
        <v>37</v>
      </c>
      <c r="AN80" s="1">
        <f t="shared" si="15"/>
        <v>34</v>
      </c>
      <c r="AO80" s="1">
        <f t="shared" si="15"/>
        <v>27</v>
      </c>
      <c r="AP80" s="1">
        <f t="shared" si="15"/>
        <v>33</v>
      </c>
      <c r="AQ80" s="1">
        <f t="shared" si="15"/>
        <v>31</v>
      </c>
      <c r="AR80" s="1">
        <f t="shared" si="15"/>
        <v>31</v>
      </c>
      <c r="AS80" s="1">
        <f t="shared" si="15"/>
        <v>30</v>
      </c>
      <c r="AT80" s="1">
        <f t="shared" si="15"/>
        <v>26</v>
      </c>
      <c r="AU80" s="1">
        <f t="shared" si="15"/>
        <v>26</v>
      </c>
      <c r="AV80" s="1">
        <f t="shared" si="15"/>
        <v>26</v>
      </c>
      <c r="AW80" s="1">
        <f t="shared" si="15"/>
        <v>24</v>
      </c>
      <c r="AX80" s="1">
        <f t="shared" si="15"/>
        <v>24</v>
      </c>
      <c r="AY80" s="1">
        <f t="shared" si="15"/>
        <v>24</v>
      </c>
      <c r="AZ80" s="1">
        <f t="shared" si="15"/>
        <v>24</v>
      </c>
      <c r="BA80" s="1">
        <f t="shared" si="15"/>
        <v>19</v>
      </c>
      <c r="BB80" s="1">
        <f t="shared" si="15"/>
        <v>18</v>
      </c>
      <c r="BC80" s="1">
        <f t="shared" si="15"/>
        <v>17</v>
      </c>
      <c r="BD80" s="1">
        <f t="shared" si="15"/>
        <v>17</v>
      </c>
      <c r="BE80" s="1">
        <f t="shared" si="15"/>
        <v>16</v>
      </c>
      <c r="BF80" s="1">
        <f t="shared" si="15"/>
        <v>16</v>
      </c>
      <c r="BG80" s="1">
        <f t="shared" si="15"/>
        <v>15</v>
      </c>
      <c r="BH80" s="1">
        <f t="shared" si="15"/>
        <v>10</v>
      </c>
    </row>
    <row r="81" spans="1:60" ht="15" thickBot="1" x14ac:dyDescent="0.4">
      <c r="A81" s="1"/>
      <c r="B81" s="1">
        <f>51-COUNTIF(B2:B52,"")</f>
        <v>51</v>
      </c>
      <c r="C81" s="1">
        <f t="shared" ref="C81:BH81" si="16">51-COUNTIF(C2:C52,"")</f>
        <v>51</v>
      </c>
      <c r="D81" s="1">
        <f t="shared" si="16"/>
        <v>51</v>
      </c>
      <c r="E81" s="1">
        <f t="shared" si="16"/>
        <v>51</v>
      </c>
      <c r="F81" s="1">
        <f t="shared" si="16"/>
        <v>51</v>
      </c>
      <c r="G81" s="1">
        <f t="shared" si="16"/>
        <v>51</v>
      </c>
      <c r="H81" s="1">
        <f t="shared" si="16"/>
        <v>51</v>
      </c>
      <c r="I81" s="1">
        <f t="shared" si="16"/>
        <v>51</v>
      </c>
      <c r="J81" s="1">
        <f t="shared" si="16"/>
        <v>51</v>
      </c>
      <c r="K81" s="1">
        <f t="shared" si="16"/>
        <v>51</v>
      </c>
      <c r="L81" s="1">
        <f t="shared" si="16"/>
        <v>51</v>
      </c>
      <c r="M81" s="1">
        <f t="shared" si="16"/>
        <v>51</v>
      </c>
      <c r="N81" s="1">
        <f t="shared" si="16"/>
        <v>51</v>
      </c>
      <c r="O81" s="1">
        <f t="shared" si="16"/>
        <v>51</v>
      </c>
      <c r="P81" s="1">
        <f t="shared" si="16"/>
        <v>51</v>
      </c>
      <c r="Q81" s="1">
        <f t="shared" si="16"/>
        <v>50</v>
      </c>
      <c r="R81" s="1">
        <f t="shared" si="16"/>
        <v>48</v>
      </c>
      <c r="S81" s="1">
        <f t="shared" si="16"/>
        <v>48</v>
      </c>
      <c r="T81" s="1">
        <f t="shared" si="16"/>
        <v>48</v>
      </c>
      <c r="U81" s="1">
        <f t="shared" si="16"/>
        <v>48</v>
      </c>
      <c r="V81" s="1">
        <f t="shared" si="16"/>
        <v>48</v>
      </c>
      <c r="W81" s="1">
        <f t="shared" si="16"/>
        <v>48</v>
      </c>
      <c r="X81" s="1">
        <f t="shared" si="16"/>
        <v>48</v>
      </c>
      <c r="Y81" s="1">
        <f t="shared" si="16"/>
        <v>48</v>
      </c>
      <c r="Z81" s="1">
        <f t="shared" si="16"/>
        <v>48</v>
      </c>
      <c r="AA81" s="1">
        <f t="shared" si="16"/>
        <v>48</v>
      </c>
      <c r="AB81" s="1">
        <f t="shared" si="16"/>
        <v>48</v>
      </c>
      <c r="AC81" s="1">
        <f t="shared" si="16"/>
        <v>48</v>
      </c>
      <c r="AD81" s="1">
        <f t="shared" si="16"/>
        <v>46</v>
      </c>
      <c r="AE81" s="1">
        <f t="shared" si="16"/>
        <v>45</v>
      </c>
      <c r="AF81" s="1">
        <f t="shared" si="16"/>
        <v>45</v>
      </c>
      <c r="AG81" s="1">
        <f t="shared" si="16"/>
        <v>45</v>
      </c>
      <c r="AH81" s="1">
        <f t="shared" si="16"/>
        <v>44</v>
      </c>
      <c r="AI81" s="1">
        <f t="shared" si="16"/>
        <v>38</v>
      </c>
      <c r="AJ81" s="1">
        <f t="shared" si="16"/>
        <v>38</v>
      </c>
      <c r="AK81" s="1">
        <f t="shared" si="16"/>
        <v>38</v>
      </c>
      <c r="AL81" s="1">
        <f t="shared" si="16"/>
        <v>38</v>
      </c>
      <c r="AM81" s="1">
        <f t="shared" si="16"/>
        <v>37</v>
      </c>
      <c r="AN81" s="1">
        <f t="shared" si="16"/>
        <v>34</v>
      </c>
      <c r="AO81" s="1">
        <f t="shared" si="16"/>
        <v>27</v>
      </c>
      <c r="AP81" s="1">
        <f t="shared" si="16"/>
        <v>33</v>
      </c>
      <c r="AQ81" s="1">
        <f t="shared" si="16"/>
        <v>31</v>
      </c>
      <c r="AR81" s="1">
        <f t="shared" si="16"/>
        <v>31</v>
      </c>
      <c r="AS81" s="1">
        <f t="shared" si="16"/>
        <v>30</v>
      </c>
      <c r="AT81" s="1">
        <f t="shared" si="16"/>
        <v>26</v>
      </c>
      <c r="AU81" s="1">
        <f t="shared" si="16"/>
        <v>26</v>
      </c>
      <c r="AV81" s="1">
        <f t="shared" si="16"/>
        <v>26</v>
      </c>
      <c r="AW81" s="1">
        <f t="shared" si="16"/>
        <v>24</v>
      </c>
      <c r="AX81" s="1">
        <f t="shared" si="16"/>
        <v>24</v>
      </c>
      <c r="AY81" s="1">
        <f t="shared" si="16"/>
        <v>24</v>
      </c>
      <c r="AZ81" s="1">
        <f t="shared" si="16"/>
        <v>24</v>
      </c>
      <c r="BA81" s="1">
        <f t="shared" si="16"/>
        <v>19</v>
      </c>
      <c r="BB81" s="1">
        <f t="shared" si="16"/>
        <v>18</v>
      </c>
      <c r="BC81" s="1">
        <f t="shared" si="16"/>
        <v>17</v>
      </c>
      <c r="BD81" s="1">
        <f t="shared" si="16"/>
        <v>17</v>
      </c>
      <c r="BE81" s="1">
        <f t="shared" si="16"/>
        <v>16</v>
      </c>
      <c r="BF81" s="1">
        <f t="shared" si="16"/>
        <v>16</v>
      </c>
      <c r="BG81" s="1">
        <f t="shared" si="16"/>
        <v>15</v>
      </c>
      <c r="BH81" s="1">
        <f t="shared" si="16"/>
        <v>10</v>
      </c>
    </row>
    <row r="82" spans="1:60" ht="15" thickBot="1" x14ac:dyDescent="0.4">
      <c r="A82" s="1"/>
      <c r="B82" s="1" t="b">
        <f t="shared" ref="B82:BG82" si="17">B80=B81</f>
        <v>1</v>
      </c>
      <c r="C82" s="1" t="b">
        <f t="shared" si="17"/>
        <v>1</v>
      </c>
      <c r="D82" s="1" t="b">
        <f t="shared" si="17"/>
        <v>1</v>
      </c>
      <c r="E82" s="1" t="b">
        <f t="shared" si="17"/>
        <v>1</v>
      </c>
      <c r="F82" s="1" t="b">
        <f t="shared" si="17"/>
        <v>1</v>
      </c>
      <c r="G82" s="1" t="b">
        <f t="shared" si="17"/>
        <v>1</v>
      </c>
      <c r="H82" s="1" t="b">
        <f t="shared" si="17"/>
        <v>1</v>
      </c>
      <c r="I82" s="1" t="b">
        <f t="shared" si="17"/>
        <v>1</v>
      </c>
      <c r="J82" s="1" t="b">
        <f t="shared" si="17"/>
        <v>1</v>
      </c>
      <c r="K82" s="1" t="b">
        <f t="shared" si="17"/>
        <v>1</v>
      </c>
      <c r="L82" s="1" t="b">
        <f t="shared" si="17"/>
        <v>1</v>
      </c>
      <c r="M82" s="1" t="b">
        <f t="shared" si="17"/>
        <v>1</v>
      </c>
      <c r="N82" s="1" t="b">
        <f t="shared" si="17"/>
        <v>1</v>
      </c>
      <c r="O82" s="1" t="b">
        <f t="shared" si="17"/>
        <v>1</v>
      </c>
      <c r="P82" s="1" t="b">
        <f t="shared" si="17"/>
        <v>1</v>
      </c>
      <c r="Q82" s="1" t="b">
        <f t="shared" si="17"/>
        <v>1</v>
      </c>
      <c r="R82" s="1" t="b">
        <f t="shared" si="17"/>
        <v>1</v>
      </c>
      <c r="S82" s="1" t="b">
        <f t="shared" si="17"/>
        <v>1</v>
      </c>
      <c r="T82" s="1" t="b">
        <f t="shared" si="17"/>
        <v>1</v>
      </c>
      <c r="U82" s="1" t="b">
        <f t="shared" si="17"/>
        <v>1</v>
      </c>
      <c r="V82" s="1" t="b">
        <f t="shared" si="17"/>
        <v>1</v>
      </c>
      <c r="W82" s="1" t="b">
        <f t="shared" si="17"/>
        <v>1</v>
      </c>
      <c r="X82" s="1" t="b">
        <f t="shared" si="17"/>
        <v>1</v>
      </c>
      <c r="Y82" s="1" t="b">
        <f t="shared" si="17"/>
        <v>1</v>
      </c>
      <c r="Z82" s="1" t="b">
        <f t="shared" si="17"/>
        <v>1</v>
      </c>
      <c r="AA82" s="1" t="b">
        <f t="shared" si="17"/>
        <v>1</v>
      </c>
      <c r="AB82" s="1" t="b">
        <f t="shared" si="17"/>
        <v>1</v>
      </c>
      <c r="AC82" s="1" t="b">
        <f t="shared" si="17"/>
        <v>1</v>
      </c>
      <c r="AD82" s="1" t="b">
        <f t="shared" si="17"/>
        <v>1</v>
      </c>
      <c r="AE82" s="1" t="b">
        <f t="shared" si="17"/>
        <v>1</v>
      </c>
      <c r="AF82" s="1" t="b">
        <f t="shared" si="17"/>
        <v>1</v>
      </c>
      <c r="AG82" s="1" t="b">
        <f t="shared" si="17"/>
        <v>1</v>
      </c>
      <c r="AH82" s="1" t="b">
        <f t="shared" si="17"/>
        <v>1</v>
      </c>
      <c r="AI82" s="1" t="b">
        <f t="shared" si="17"/>
        <v>1</v>
      </c>
      <c r="AJ82" s="1" t="b">
        <f t="shared" si="17"/>
        <v>1</v>
      </c>
      <c r="AK82" s="1" t="b">
        <f t="shared" si="17"/>
        <v>1</v>
      </c>
      <c r="AL82" s="1" t="b">
        <f t="shared" si="17"/>
        <v>1</v>
      </c>
      <c r="AM82" s="1" t="b">
        <f t="shared" si="17"/>
        <v>1</v>
      </c>
      <c r="AN82" s="1" t="b">
        <f t="shared" si="17"/>
        <v>1</v>
      </c>
      <c r="AO82" s="1" t="b">
        <f t="shared" si="17"/>
        <v>1</v>
      </c>
      <c r="AP82" s="1" t="b">
        <f t="shared" si="17"/>
        <v>1</v>
      </c>
      <c r="AQ82" s="1" t="b">
        <f t="shared" si="17"/>
        <v>1</v>
      </c>
      <c r="AR82" s="1" t="b">
        <f t="shared" si="17"/>
        <v>1</v>
      </c>
      <c r="AS82" s="1" t="b">
        <f t="shared" si="17"/>
        <v>1</v>
      </c>
      <c r="AT82" s="1" t="b">
        <f t="shared" si="17"/>
        <v>1</v>
      </c>
      <c r="AU82" s="1" t="b">
        <f t="shared" si="17"/>
        <v>1</v>
      </c>
      <c r="AV82" s="1" t="b">
        <f t="shared" si="17"/>
        <v>1</v>
      </c>
      <c r="AW82" s="1" t="b">
        <f t="shared" si="17"/>
        <v>1</v>
      </c>
      <c r="AX82" s="1" t="b">
        <f t="shared" si="17"/>
        <v>1</v>
      </c>
      <c r="AY82" s="1" t="b">
        <f t="shared" si="17"/>
        <v>1</v>
      </c>
      <c r="AZ82" s="1" t="b">
        <f t="shared" si="17"/>
        <v>1</v>
      </c>
      <c r="BA82" s="1" t="b">
        <f t="shared" si="17"/>
        <v>1</v>
      </c>
      <c r="BB82" s="1" t="b">
        <f t="shared" si="17"/>
        <v>1</v>
      </c>
      <c r="BC82" s="1" t="b">
        <f t="shared" si="17"/>
        <v>1</v>
      </c>
      <c r="BD82" s="1" t="b">
        <f t="shared" si="17"/>
        <v>1</v>
      </c>
      <c r="BE82" s="1" t="b">
        <f t="shared" si="17"/>
        <v>1</v>
      </c>
      <c r="BF82" s="1" t="b">
        <f t="shared" si="17"/>
        <v>1</v>
      </c>
      <c r="BG82" s="1" t="b">
        <f t="shared" si="17"/>
        <v>1</v>
      </c>
      <c r="BH82" s="1" t="b">
        <f>BH80=BH81</f>
        <v>1</v>
      </c>
    </row>
    <row r="83" spans="1:60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ht="26.5" thickBot="1" x14ac:dyDescent="0.4">
      <c r="A84" s="1" t="s">
        <v>76</v>
      </c>
      <c r="B84" s="1" t="s">
        <v>2</v>
      </c>
      <c r="C84" s="1" t="s">
        <v>1</v>
      </c>
      <c r="D84" s="1" t="s">
        <v>2</v>
      </c>
      <c r="E84" s="1" t="s">
        <v>2</v>
      </c>
      <c r="F84" s="1" t="s">
        <v>1</v>
      </c>
      <c r="G84" s="1" t="s">
        <v>1</v>
      </c>
      <c r="H84" s="1" t="s">
        <v>2</v>
      </c>
      <c r="I84" s="1" t="s">
        <v>2</v>
      </c>
      <c r="J84" s="1" t="s">
        <v>1</v>
      </c>
      <c r="K84" s="1" t="s">
        <v>1</v>
      </c>
      <c r="L84" s="1" t="s">
        <v>1</v>
      </c>
      <c r="M84" s="1" t="s">
        <v>2</v>
      </c>
      <c r="N84" s="1" t="s">
        <v>1</v>
      </c>
      <c r="O84" s="1" t="s">
        <v>1</v>
      </c>
      <c r="P84" s="1" t="s">
        <v>2</v>
      </c>
      <c r="Q84" s="1" t="s">
        <v>2</v>
      </c>
      <c r="R84" s="1" t="s">
        <v>1</v>
      </c>
      <c r="S84" s="1" t="s">
        <v>1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1</v>
      </c>
      <c r="Z84" s="1" t="s">
        <v>1</v>
      </c>
      <c r="AA84" s="1" t="s">
        <v>1</v>
      </c>
      <c r="AB84" s="1" t="s">
        <v>2</v>
      </c>
      <c r="AC84" s="1" t="s">
        <v>2</v>
      </c>
      <c r="AD84" s="1" t="s">
        <v>1</v>
      </c>
      <c r="AE84" s="1" t="s">
        <v>1</v>
      </c>
      <c r="AF84" s="1" t="s">
        <v>1</v>
      </c>
      <c r="AG84" s="1" t="s">
        <v>1</v>
      </c>
      <c r="AH84" s="1" t="s">
        <v>2</v>
      </c>
      <c r="AI84" s="1" t="s">
        <v>1</v>
      </c>
      <c r="AJ84" s="1" t="s">
        <v>2</v>
      </c>
      <c r="AK84" s="1" t="s">
        <v>1</v>
      </c>
      <c r="AL84" s="1" t="s">
        <v>1</v>
      </c>
      <c r="AM84" s="1" t="s">
        <v>1</v>
      </c>
      <c r="AN84" s="1" t="s">
        <v>1</v>
      </c>
      <c r="AO84" s="1" t="s">
        <v>1</v>
      </c>
      <c r="AP84" s="1" t="s">
        <v>1</v>
      </c>
      <c r="AQ84" s="1" t="s">
        <v>2</v>
      </c>
      <c r="AR84" s="1" t="s">
        <v>2</v>
      </c>
      <c r="AS84" s="1" t="s">
        <v>16</v>
      </c>
      <c r="AT84" s="1" t="s">
        <v>2</v>
      </c>
      <c r="AU84" s="1" t="s">
        <v>16</v>
      </c>
      <c r="AV84" s="1" t="s">
        <v>2</v>
      </c>
      <c r="AW84" s="1" t="s">
        <v>2</v>
      </c>
      <c r="AX84" s="1" t="s">
        <v>2</v>
      </c>
      <c r="AY84" s="1" t="s">
        <v>18</v>
      </c>
      <c r="AZ84" s="1" t="s">
        <v>7</v>
      </c>
      <c r="BA84" s="1" t="s">
        <v>7</v>
      </c>
      <c r="BB84" s="1" t="s">
        <v>7</v>
      </c>
      <c r="BC84" s="1" t="s">
        <v>7</v>
      </c>
      <c r="BD84" s="1" t="s">
        <v>7</v>
      </c>
      <c r="BE84" s="1" t="s">
        <v>7</v>
      </c>
      <c r="BF84" s="1" t="s">
        <v>19</v>
      </c>
      <c r="BG84" s="1" t="s">
        <v>3</v>
      </c>
      <c r="BH84" s="1" t="s">
        <v>3</v>
      </c>
    </row>
    <row r="85" spans="1:60" ht="15" thickBot="1" x14ac:dyDescent="0.4">
      <c r="A85" s="1"/>
      <c r="B85" s="1" t="b">
        <f>IF(B84="D",A84=B84,"")</f>
        <v>0</v>
      </c>
      <c r="C85" s="1" t="str">
        <f t="shared" ref="C85:BH85" si="18">IF(C84="D",B84=C84,"")</f>
        <v/>
      </c>
      <c r="D85" s="1" t="b">
        <f>IF(D84="D",C84=D84,"")</f>
        <v>0</v>
      </c>
      <c r="E85" s="1" t="b">
        <f t="shared" si="18"/>
        <v>1</v>
      </c>
      <c r="F85" s="1" t="str">
        <f t="shared" si="18"/>
        <v/>
      </c>
      <c r="G85" s="1" t="str">
        <f t="shared" si="18"/>
        <v/>
      </c>
      <c r="H85" s="1" t="b">
        <f t="shared" si="18"/>
        <v>0</v>
      </c>
      <c r="I85" s="1" t="b">
        <f t="shared" si="18"/>
        <v>1</v>
      </c>
      <c r="J85" s="1" t="str">
        <f t="shared" si="18"/>
        <v/>
      </c>
      <c r="K85" s="1" t="str">
        <f t="shared" si="18"/>
        <v/>
      </c>
      <c r="L85" s="1" t="str">
        <f t="shared" si="18"/>
        <v/>
      </c>
      <c r="M85" s="1" t="b">
        <f t="shared" si="18"/>
        <v>0</v>
      </c>
      <c r="N85" s="1" t="str">
        <f t="shared" si="18"/>
        <v/>
      </c>
      <c r="O85" s="1" t="str">
        <f t="shared" si="18"/>
        <v/>
      </c>
      <c r="P85" s="1" t="b">
        <f t="shared" si="18"/>
        <v>0</v>
      </c>
      <c r="Q85" s="1" t="b">
        <f t="shared" si="18"/>
        <v>1</v>
      </c>
      <c r="R85" s="1" t="str">
        <f t="shared" si="18"/>
        <v/>
      </c>
      <c r="S85" s="1" t="str">
        <f t="shared" si="18"/>
        <v/>
      </c>
      <c r="T85" s="1" t="b">
        <f t="shared" si="18"/>
        <v>0</v>
      </c>
      <c r="U85" s="1" t="b">
        <f t="shared" si="18"/>
        <v>1</v>
      </c>
      <c r="V85" s="1" t="b">
        <f t="shared" si="18"/>
        <v>1</v>
      </c>
      <c r="W85" s="1" t="b">
        <f t="shared" si="18"/>
        <v>1</v>
      </c>
      <c r="X85" s="1" t="b">
        <f t="shared" si="18"/>
        <v>1</v>
      </c>
      <c r="Y85" s="1" t="str">
        <f t="shared" si="18"/>
        <v/>
      </c>
      <c r="Z85" s="1" t="str">
        <f t="shared" si="18"/>
        <v/>
      </c>
      <c r="AA85" s="1" t="str">
        <f t="shared" si="18"/>
        <v/>
      </c>
      <c r="AB85" s="1" t="b">
        <f t="shared" si="18"/>
        <v>0</v>
      </c>
      <c r="AC85" s="1" t="b">
        <f t="shared" si="18"/>
        <v>1</v>
      </c>
      <c r="AD85" s="1" t="str">
        <f t="shared" si="18"/>
        <v/>
      </c>
      <c r="AE85" s="1" t="str">
        <f t="shared" si="18"/>
        <v/>
      </c>
      <c r="AF85" s="1" t="str">
        <f t="shared" si="18"/>
        <v/>
      </c>
      <c r="AG85" s="1" t="str">
        <f t="shared" si="18"/>
        <v/>
      </c>
      <c r="AH85" s="1" t="b">
        <f t="shared" si="18"/>
        <v>0</v>
      </c>
      <c r="AI85" s="1" t="str">
        <f t="shared" si="18"/>
        <v/>
      </c>
      <c r="AJ85" s="1" t="b">
        <f t="shared" si="18"/>
        <v>0</v>
      </c>
      <c r="AK85" s="1" t="str">
        <f t="shared" si="18"/>
        <v/>
      </c>
      <c r="AL85" s="1" t="str">
        <f t="shared" si="18"/>
        <v/>
      </c>
      <c r="AM85" s="1" t="str">
        <f t="shared" si="18"/>
        <v/>
      </c>
      <c r="AN85" s="1" t="str">
        <f t="shared" si="18"/>
        <v/>
      </c>
      <c r="AO85" s="1" t="str">
        <f t="shared" si="18"/>
        <v/>
      </c>
      <c r="AP85" s="1" t="str">
        <f t="shared" si="18"/>
        <v/>
      </c>
      <c r="AQ85" s="1" t="b">
        <f t="shared" si="18"/>
        <v>0</v>
      </c>
      <c r="AR85" s="1" t="b">
        <f t="shared" si="18"/>
        <v>1</v>
      </c>
      <c r="AS85" s="1" t="str">
        <f t="shared" si="18"/>
        <v/>
      </c>
      <c r="AT85" s="1" t="b">
        <f t="shared" si="18"/>
        <v>0</v>
      </c>
      <c r="AU85" s="1" t="str">
        <f t="shared" si="18"/>
        <v/>
      </c>
      <c r="AV85" s="1" t="b">
        <f t="shared" si="18"/>
        <v>0</v>
      </c>
      <c r="AW85" s="1" t="b">
        <f t="shared" si="18"/>
        <v>1</v>
      </c>
      <c r="AX85" s="1" t="b">
        <f t="shared" si="18"/>
        <v>1</v>
      </c>
      <c r="AY85" s="1" t="str">
        <f t="shared" si="18"/>
        <v/>
      </c>
      <c r="AZ85" s="1" t="str">
        <f t="shared" si="18"/>
        <v/>
      </c>
      <c r="BA85" s="1" t="str">
        <f t="shared" si="18"/>
        <v/>
      </c>
      <c r="BB85" s="1" t="str">
        <f t="shared" si="18"/>
        <v/>
      </c>
      <c r="BC85" s="1" t="str">
        <f t="shared" si="18"/>
        <v/>
      </c>
      <c r="BD85" s="1" t="str">
        <f t="shared" si="18"/>
        <v/>
      </c>
      <c r="BE85" s="1" t="str">
        <f t="shared" si="18"/>
        <v/>
      </c>
      <c r="BF85" s="1" t="str">
        <f t="shared" si="18"/>
        <v/>
      </c>
      <c r="BG85" s="1" t="str">
        <f t="shared" si="18"/>
        <v/>
      </c>
      <c r="BH85" s="1" t="str">
        <f t="shared" si="18"/>
        <v/>
      </c>
    </row>
    <row r="86" spans="1:60" ht="15" thickBot="1" x14ac:dyDescent="0.4">
      <c r="A86" s="1"/>
      <c r="B86" s="1" t="str">
        <f>IF(B84="R",B84=A84,"")</f>
        <v/>
      </c>
      <c r="C86" s="1" t="b">
        <f t="shared" ref="C86:BH86" si="19">IF(C84="R",C84=B84,"")</f>
        <v>0</v>
      </c>
      <c r="D86" s="1" t="str">
        <f t="shared" si="19"/>
        <v/>
      </c>
      <c r="E86" s="1" t="str">
        <f t="shared" si="19"/>
        <v/>
      </c>
      <c r="F86" s="1" t="b">
        <f t="shared" si="19"/>
        <v>0</v>
      </c>
      <c r="G86" s="1" t="b">
        <f t="shared" si="19"/>
        <v>1</v>
      </c>
      <c r="H86" s="1" t="str">
        <f t="shared" si="19"/>
        <v/>
      </c>
      <c r="I86" s="1" t="str">
        <f t="shared" si="19"/>
        <v/>
      </c>
      <c r="J86" s="1" t="b">
        <f t="shared" si="19"/>
        <v>0</v>
      </c>
      <c r="K86" s="1" t="b">
        <f t="shared" si="19"/>
        <v>1</v>
      </c>
      <c r="L86" s="1" t="b">
        <f t="shared" si="19"/>
        <v>1</v>
      </c>
      <c r="M86" s="1" t="str">
        <f t="shared" si="19"/>
        <v/>
      </c>
      <c r="N86" s="1" t="b">
        <f t="shared" si="19"/>
        <v>0</v>
      </c>
      <c r="O86" s="1" t="b">
        <f t="shared" si="19"/>
        <v>1</v>
      </c>
      <c r="P86" s="1" t="str">
        <f t="shared" si="19"/>
        <v/>
      </c>
      <c r="Q86" s="1" t="str">
        <f t="shared" si="19"/>
        <v/>
      </c>
      <c r="R86" s="1" t="b">
        <f t="shared" si="19"/>
        <v>0</v>
      </c>
      <c r="S86" s="1" t="b">
        <f t="shared" si="19"/>
        <v>1</v>
      </c>
      <c r="T86" s="1" t="str">
        <f t="shared" si="19"/>
        <v/>
      </c>
      <c r="U86" s="1" t="str">
        <f t="shared" si="19"/>
        <v/>
      </c>
      <c r="V86" s="1" t="str">
        <f t="shared" si="19"/>
        <v/>
      </c>
      <c r="W86" s="1" t="str">
        <f t="shared" si="19"/>
        <v/>
      </c>
      <c r="X86" s="1" t="str">
        <f t="shared" si="19"/>
        <v/>
      </c>
      <c r="Y86" s="1" t="b">
        <f t="shared" si="19"/>
        <v>0</v>
      </c>
      <c r="Z86" s="1" t="b">
        <f t="shared" si="19"/>
        <v>1</v>
      </c>
      <c r="AA86" s="1" t="b">
        <f t="shared" si="19"/>
        <v>1</v>
      </c>
      <c r="AB86" s="1" t="str">
        <f t="shared" si="19"/>
        <v/>
      </c>
      <c r="AC86" s="1" t="str">
        <f t="shared" si="19"/>
        <v/>
      </c>
      <c r="AD86" s="1" t="b">
        <f t="shared" si="19"/>
        <v>0</v>
      </c>
      <c r="AE86" s="1" t="b">
        <f t="shared" si="19"/>
        <v>1</v>
      </c>
      <c r="AF86" s="1" t="b">
        <f t="shared" si="19"/>
        <v>1</v>
      </c>
      <c r="AG86" s="1" t="b">
        <f t="shared" si="19"/>
        <v>1</v>
      </c>
      <c r="AH86" s="1" t="str">
        <f t="shared" si="19"/>
        <v/>
      </c>
      <c r="AI86" s="1" t="b">
        <f t="shared" si="19"/>
        <v>0</v>
      </c>
      <c r="AJ86" s="1" t="str">
        <f t="shared" si="19"/>
        <v/>
      </c>
      <c r="AK86" s="1" t="b">
        <f t="shared" si="19"/>
        <v>0</v>
      </c>
      <c r="AL86" s="1" t="b">
        <f t="shared" si="19"/>
        <v>1</v>
      </c>
      <c r="AM86" s="1" t="b">
        <f t="shared" si="19"/>
        <v>1</v>
      </c>
      <c r="AN86" s="1" t="b">
        <f t="shared" si="19"/>
        <v>1</v>
      </c>
      <c r="AO86" s="1" t="b">
        <f t="shared" si="19"/>
        <v>1</v>
      </c>
      <c r="AP86" s="1" t="b">
        <f t="shared" si="19"/>
        <v>1</v>
      </c>
      <c r="AQ86" s="1" t="str">
        <f t="shared" si="19"/>
        <v/>
      </c>
      <c r="AR86" s="1" t="str">
        <f t="shared" si="19"/>
        <v/>
      </c>
      <c r="AS86" s="1" t="str">
        <f t="shared" si="19"/>
        <v/>
      </c>
      <c r="AT86" s="1" t="str">
        <f t="shared" si="19"/>
        <v/>
      </c>
      <c r="AU86" s="1" t="str">
        <f t="shared" si="19"/>
        <v/>
      </c>
      <c r="AV86" s="1" t="str">
        <f t="shared" si="19"/>
        <v/>
      </c>
      <c r="AW86" s="1" t="str">
        <f t="shared" si="19"/>
        <v/>
      </c>
      <c r="AX86" s="1" t="str">
        <f t="shared" si="19"/>
        <v/>
      </c>
      <c r="AY86" s="1" t="str">
        <f t="shared" si="19"/>
        <v/>
      </c>
      <c r="AZ86" s="1" t="str">
        <f t="shared" si="19"/>
        <v/>
      </c>
      <c r="BA86" s="1" t="str">
        <f t="shared" si="19"/>
        <v/>
      </c>
      <c r="BB86" s="1" t="str">
        <f t="shared" si="19"/>
        <v/>
      </c>
      <c r="BC86" s="1" t="str">
        <f t="shared" si="19"/>
        <v/>
      </c>
      <c r="BD86" s="1" t="str">
        <f t="shared" si="19"/>
        <v/>
      </c>
      <c r="BE86" s="1" t="str">
        <f t="shared" si="19"/>
        <v/>
      </c>
      <c r="BF86" s="1" t="str">
        <f t="shared" si="19"/>
        <v/>
      </c>
      <c r="BG86" s="1" t="str">
        <f t="shared" si="19"/>
        <v/>
      </c>
      <c r="BH86" s="1" t="str">
        <f t="shared" si="19"/>
        <v/>
      </c>
    </row>
    <row r="87" spans="1:60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1:60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spans="1:60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 spans="1:60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  <row r="308" spans="1:60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</row>
    <row r="309" spans="1:60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</row>
    <row r="310" spans="1:60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</row>
    <row r="311" spans="1:60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</row>
    <row r="312" spans="1:60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</row>
    <row r="313" spans="1:60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</row>
    <row r="314" spans="1:60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</row>
    <row r="315" spans="1:60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</row>
    <row r="316" spans="1:60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</row>
    <row r="317" spans="1:60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</row>
    <row r="318" spans="1:60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</row>
    <row r="319" spans="1:60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</row>
    <row r="320" spans="1:60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</row>
    <row r="321" spans="1:60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</row>
    <row r="322" spans="1:60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</row>
    <row r="323" spans="1:60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</row>
    <row r="324" spans="1:60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</row>
    <row r="325" spans="1:60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</row>
    <row r="326" spans="1:60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</row>
    <row r="327" spans="1:60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</row>
    <row r="328" spans="1:60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</row>
    <row r="329" spans="1:60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</row>
    <row r="330" spans="1:60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</row>
    <row r="331" spans="1:60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</row>
    <row r="332" spans="1:60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</row>
    <row r="333" spans="1:60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</row>
    <row r="334" spans="1:60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</row>
    <row r="335" spans="1:60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</row>
    <row r="336" spans="1:60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</row>
    <row r="337" spans="1:60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</row>
    <row r="338" spans="1:60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</row>
    <row r="339" spans="1:60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</row>
    <row r="340" spans="1:60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</row>
    <row r="341" spans="1:60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</row>
    <row r="342" spans="1:60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</row>
    <row r="343" spans="1:60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</row>
    <row r="344" spans="1:60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</row>
    <row r="345" spans="1:60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</row>
    <row r="346" spans="1:60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</row>
    <row r="347" spans="1:60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</row>
    <row r="348" spans="1:60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</row>
    <row r="349" spans="1:60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</row>
    <row r="350" spans="1:60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</row>
    <row r="351" spans="1:60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</row>
    <row r="352" spans="1:60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</row>
    <row r="353" spans="1:60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</row>
    <row r="354" spans="1:60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</row>
    <row r="355" spans="1:60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</row>
    <row r="356" spans="1:60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</row>
    <row r="357" spans="1:60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</row>
    <row r="358" spans="1:60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</row>
    <row r="359" spans="1:60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</row>
    <row r="360" spans="1:60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</row>
    <row r="361" spans="1:60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</row>
    <row r="362" spans="1:60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</row>
    <row r="363" spans="1:60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</row>
    <row r="364" spans="1:60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</row>
    <row r="365" spans="1:60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</row>
    <row r="366" spans="1:60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</row>
    <row r="367" spans="1:60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</row>
    <row r="368" spans="1:60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</row>
    <row r="369" spans="1:60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</row>
    <row r="370" spans="1:60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</row>
    <row r="371" spans="1:60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</row>
    <row r="372" spans="1:60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</row>
    <row r="373" spans="1:60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</row>
    <row r="374" spans="1:60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</row>
    <row r="375" spans="1:60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</row>
    <row r="376" spans="1:60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</row>
    <row r="377" spans="1:60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</row>
    <row r="378" spans="1:60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</row>
    <row r="379" spans="1:60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</row>
    <row r="380" spans="1:60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</row>
    <row r="381" spans="1:60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</row>
    <row r="382" spans="1:60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</row>
    <row r="383" spans="1:60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</row>
    <row r="384" spans="1:60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</row>
    <row r="385" spans="1:60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</row>
    <row r="386" spans="1:60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</row>
    <row r="387" spans="1:60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</row>
    <row r="388" spans="1:60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</row>
    <row r="389" spans="1:60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</row>
    <row r="390" spans="1:60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</row>
    <row r="391" spans="1:60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</row>
    <row r="392" spans="1:60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</row>
    <row r="393" spans="1:60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</row>
    <row r="394" spans="1:60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</row>
    <row r="395" spans="1:60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</row>
    <row r="396" spans="1:60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</row>
    <row r="397" spans="1:60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</row>
    <row r="398" spans="1:60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</row>
    <row r="399" spans="1:60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</row>
    <row r="400" spans="1:60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</row>
    <row r="401" spans="1:60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</row>
    <row r="402" spans="1:60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</row>
    <row r="403" spans="1:60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</row>
    <row r="404" spans="1:60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</row>
    <row r="405" spans="1:60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</row>
    <row r="406" spans="1:60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</row>
    <row r="407" spans="1:60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</row>
    <row r="408" spans="1:60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</row>
    <row r="409" spans="1:60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</row>
    <row r="410" spans="1:60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</row>
    <row r="411" spans="1:60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</row>
    <row r="412" spans="1:60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</row>
    <row r="413" spans="1:60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</row>
    <row r="414" spans="1:60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</row>
    <row r="415" spans="1:60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</row>
    <row r="416" spans="1:60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</row>
    <row r="417" spans="1:60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</row>
    <row r="418" spans="1:60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</row>
    <row r="419" spans="1:60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</row>
    <row r="420" spans="1:60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</row>
    <row r="421" spans="1:60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</row>
    <row r="422" spans="1:60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</row>
    <row r="423" spans="1:60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</row>
    <row r="424" spans="1:60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</row>
    <row r="425" spans="1:60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</row>
    <row r="426" spans="1:60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</row>
    <row r="427" spans="1:60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</row>
    <row r="428" spans="1:60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</row>
    <row r="429" spans="1:60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</row>
    <row r="430" spans="1:60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</row>
    <row r="431" spans="1:60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</row>
    <row r="432" spans="1:60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</row>
    <row r="433" spans="1:60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</row>
    <row r="434" spans="1:60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</row>
    <row r="435" spans="1:60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</row>
    <row r="436" spans="1:60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</row>
    <row r="437" spans="1:60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</row>
    <row r="438" spans="1:60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</row>
    <row r="439" spans="1:60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</row>
    <row r="440" spans="1:60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</row>
    <row r="441" spans="1:60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</row>
    <row r="442" spans="1:60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</row>
    <row r="443" spans="1:60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</row>
    <row r="444" spans="1:60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</row>
    <row r="445" spans="1:60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</row>
    <row r="446" spans="1:60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</row>
    <row r="447" spans="1:60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</row>
    <row r="448" spans="1:60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</row>
    <row r="449" spans="1:60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</row>
    <row r="450" spans="1:60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</row>
    <row r="451" spans="1:60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</row>
    <row r="452" spans="1:60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</row>
    <row r="453" spans="1:60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</row>
    <row r="454" spans="1:60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</row>
    <row r="455" spans="1:60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</row>
    <row r="456" spans="1:60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</row>
    <row r="457" spans="1:60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</row>
    <row r="458" spans="1:60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</row>
    <row r="459" spans="1:60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</row>
    <row r="460" spans="1:60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</row>
    <row r="461" spans="1:60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</row>
    <row r="462" spans="1:60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</row>
    <row r="463" spans="1:60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</row>
    <row r="464" spans="1:60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</row>
    <row r="465" spans="1:60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</row>
    <row r="466" spans="1:60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</row>
    <row r="467" spans="1:60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</row>
    <row r="468" spans="1:60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</row>
    <row r="469" spans="1:60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  <row r="470" spans="1:60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</row>
    <row r="471" spans="1:60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</row>
    <row r="472" spans="1:60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</row>
    <row r="473" spans="1:60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</row>
    <row r="474" spans="1:60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</row>
    <row r="475" spans="1:60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</row>
    <row r="476" spans="1:60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</row>
    <row r="477" spans="1:60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</row>
    <row r="478" spans="1:60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</row>
    <row r="479" spans="1:60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</row>
    <row r="480" spans="1:60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</row>
    <row r="481" spans="1:60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</row>
    <row r="482" spans="1:60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</row>
    <row r="483" spans="1:60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</row>
    <row r="484" spans="1:60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</row>
    <row r="485" spans="1:60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</row>
    <row r="486" spans="1:60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</row>
    <row r="487" spans="1:60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</row>
    <row r="488" spans="1:60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</row>
    <row r="489" spans="1:60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</row>
    <row r="490" spans="1:60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</row>
    <row r="491" spans="1:60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</row>
    <row r="492" spans="1:60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</row>
    <row r="493" spans="1:60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</row>
    <row r="494" spans="1:60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</row>
    <row r="495" spans="1:60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</row>
    <row r="496" spans="1:60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</row>
    <row r="497" spans="1:60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</row>
    <row r="498" spans="1:60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</row>
    <row r="499" spans="1:60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</row>
    <row r="500" spans="1:60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</row>
    <row r="501" spans="1:60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</row>
    <row r="502" spans="1:60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</row>
    <row r="503" spans="1:60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</row>
    <row r="504" spans="1:60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</row>
    <row r="505" spans="1:60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</row>
    <row r="506" spans="1:60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</row>
    <row r="507" spans="1:60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</row>
    <row r="508" spans="1:60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</row>
    <row r="509" spans="1:60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</row>
    <row r="510" spans="1:60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</row>
    <row r="511" spans="1:60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</row>
    <row r="512" spans="1:60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</row>
    <row r="513" spans="1:60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</row>
    <row r="514" spans="1:60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</row>
    <row r="515" spans="1:60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</row>
    <row r="516" spans="1:60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</row>
    <row r="517" spans="1:60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</row>
    <row r="518" spans="1:60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</row>
    <row r="519" spans="1:60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</row>
    <row r="520" spans="1:60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</row>
    <row r="521" spans="1:60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</row>
    <row r="522" spans="1:60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</row>
    <row r="523" spans="1:60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</row>
    <row r="524" spans="1:60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</row>
    <row r="525" spans="1:60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</row>
    <row r="526" spans="1:60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</row>
    <row r="527" spans="1:60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</row>
    <row r="528" spans="1:60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</row>
    <row r="529" spans="1:60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</row>
    <row r="530" spans="1:60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</row>
    <row r="531" spans="1:60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</row>
    <row r="532" spans="1:60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</row>
    <row r="533" spans="1:60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</row>
    <row r="534" spans="1:60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</row>
    <row r="535" spans="1:60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</row>
    <row r="536" spans="1:60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</row>
    <row r="537" spans="1:60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</row>
    <row r="538" spans="1:60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</row>
    <row r="539" spans="1:60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</row>
    <row r="540" spans="1:60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</row>
    <row r="541" spans="1:60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</row>
    <row r="542" spans="1:60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</row>
    <row r="543" spans="1:60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</row>
    <row r="544" spans="1:60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</row>
    <row r="545" spans="1:60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</row>
    <row r="546" spans="1:60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</row>
    <row r="547" spans="1:60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</row>
    <row r="548" spans="1:60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</row>
    <row r="549" spans="1:60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</row>
    <row r="550" spans="1:60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</row>
    <row r="551" spans="1:60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</row>
    <row r="552" spans="1:60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</row>
    <row r="553" spans="1:60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</row>
    <row r="554" spans="1:60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</row>
    <row r="555" spans="1:60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</row>
    <row r="556" spans="1:60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</row>
    <row r="557" spans="1:60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</row>
    <row r="558" spans="1:60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</row>
    <row r="559" spans="1:60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</row>
    <row r="560" spans="1:60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</row>
    <row r="561" spans="1:60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</row>
    <row r="562" spans="1:60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</row>
    <row r="563" spans="1:60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</row>
    <row r="564" spans="1:60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</row>
    <row r="565" spans="1:60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</row>
    <row r="566" spans="1:60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</row>
    <row r="567" spans="1:60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</row>
    <row r="568" spans="1:60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</row>
    <row r="569" spans="1:60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</row>
    <row r="570" spans="1:60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</row>
    <row r="571" spans="1:60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</row>
    <row r="572" spans="1:60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</row>
    <row r="573" spans="1:60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</row>
    <row r="574" spans="1:60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</row>
    <row r="575" spans="1:60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</row>
    <row r="576" spans="1:60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</row>
    <row r="577" spans="1:60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</row>
    <row r="578" spans="1:60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</row>
    <row r="579" spans="1:60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</row>
    <row r="580" spans="1:60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</row>
    <row r="581" spans="1:60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</row>
    <row r="582" spans="1:60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</row>
    <row r="583" spans="1:60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</row>
    <row r="584" spans="1:60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</row>
    <row r="585" spans="1:60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</row>
    <row r="586" spans="1:60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</row>
    <row r="587" spans="1:60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</row>
    <row r="588" spans="1:60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</row>
    <row r="589" spans="1:60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</row>
    <row r="590" spans="1:60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</row>
    <row r="591" spans="1:60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</row>
    <row r="592" spans="1:60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</row>
    <row r="593" spans="1:60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</row>
    <row r="594" spans="1:60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</row>
    <row r="595" spans="1:60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</row>
    <row r="596" spans="1:60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</row>
    <row r="597" spans="1:60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</row>
    <row r="598" spans="1:60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</row>
    <row r="599" spans="1:60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</row>
    <row r="600" spans="1:60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</row>
    <row r="601" spans="1:60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</row>
    <row r="602" spans="1:60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</row>
    <row r="603" spans="1:60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</row>
    <row r="604" spans="1:60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</row>
    <row r="605" spans="1:60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</row>
    <row r="606" spans="1:60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</row>
    <row r="607" spans="1:60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</row>
    <row r="608" spans="1:60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</row>
    <row r="609" spans="1:60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</row>
    <row r="610" spans="1:60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</row>
    <row r="611" spans="1:60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</row>
    <row r="612" spans="1:60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</row>
    <row r="613" spans="1:60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</row>
    <row r="614" spans="1:60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</row>
    <row r="615" spans="1:60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</row>
    <row r="616" spans="1:60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</row>
    <row r="617" spans="1:60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</row>
    <row r="618" spans="1:60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</row>
    <row r="619" spans="1:60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</row>
    <row r="620" spans="1:60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</row>
    <row r="621" spans="1:60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</row>
    <row r="622" spans="1:60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</row>
    <row r="623" spans="1:60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</row>
    <row r="624" spans="1:60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</row>
    <row r="625" spans="1:60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</row>
    <row r="626" spans="1:60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</row>
    <row r="627" spans="1:60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</row>
    <row r="628" spans="1:60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</row>
    <row r="629" spans="1:60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</row>
    <row r="630" spans="1:60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</row>
    <row r="631" spans="1:60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</row>
    <row r="632" spans="1:60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</row>
    <row r="633" spans="1:60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</row>
    <row r="634" spans="1:60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</row>
    <row r="635" spans="1:60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</row>
    <row r="636" spans="1:60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</row>
    <row r="637" spans="1:60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</row>
    <row r="638" spans="1:60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</row>
    <row r="639" spans="1:60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</row>
    <row r="640" spans="1:60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</row>
    <row r="641" spans="1:60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</row>
    <row r="642" spans="1:60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</row>
    <row r="643" spans="1:60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</row>
    <row r="644" spans="1:60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</row>
    <row r="645" spans="1:60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</row>
    <row r="646" spans="1:60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</row>
    <row r="647" spans="1:60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</row>
    <row r="648" spans="1:60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</row>
    <row r="649" spans="1:60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</row>
    <row r="650" spans="1:60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</row>
    <row r="651" spans="1:60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</row>
    <row r="652" spans="1:60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</row>
    <row r="653" spans="1:60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</row>
    <row r="654" spans="1:60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</row>
    <row r="655" spans="1:60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</row>
    <row r="656" spans="1:60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</row>
    <row r="657" spans="1:60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</row>
    <row r="658" spans="1:60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</row>
    <row r="659" spans="1:60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</row>
    <row r="660" spans="1:60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</row>
    <row r="661" spans="1:60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</row>
    <row r="662" spans="1:60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</row>
    <row r="663" spans="1:60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</row>
    <row r="664" spans="1:60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</row>
    <row r="665" spans="1:60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</row>
    <row r="666" spans="1:60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</row>
    <row r="667" spans="1:60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</row>
    <row r="668" spans="1:60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</row>
    <row r="669" spans="1:60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</row>
    <row r="670" spans="1:60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</row>
    <row r="671" spans="1:60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</row>
    <row r="672" spans="1:60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</row>
    <row r="673" spans="1:60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</row>
    <row r="674" spans="1:60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</row>
    <row r="675" spans="1:60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</row>
    <row r="676" spans="1:60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</row>
    <row r="677" spans="1:60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</row>
    <row r="678" spans="1:60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</row>
    <row r="679" spans="1:60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</row>
    <row r="680" spans="1:60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</row>
    <row r="681" spans="1:60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</row>
    <row r="682" spans="1:60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</row>
    <row r="683" spans="1:60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</row>
    <row r="684" spans="1:60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</row>
    <row r="685" spans="1:60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</row>
    <row r="686" spans="1:60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</row>
    <row r="687" spans="1:60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</row>
    <row r="688" spans="1:60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</row>
    <row r="689" spans="1:60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</row>
    <row r="690" spans="1:60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</row>
    <row r="691" spans="1:60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</row>
    <row r="692" spans="1:60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</row>
    <row r="693" spans="1:60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</row>
    <row r="694" spans="1:60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</row>
    <row r="695" spans="1:60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</row>
    <row r="696" spans="1:60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</row>
    <row r="697" spans="1:60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</row>
    <row r="698" spans="1:60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</row>
    <row r="699" spans="1:60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</row>
    <row r="700" spans="1:60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</row>
    <row r="701" spans="1:60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</row>
    <row r="702" spans="1:60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</row>
    <row r="703" spans="1:60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</row>
    <row r="704" spans="1:60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</row>
    <row r="705" spans="1:60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</row>
    <row r="706" spans="1:60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</row>
    <row r="707" spans="1:60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</row>
    <row r="708" spans="1:60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</row>
    <row r="709" spans="1:60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</row>
    <row r="710" spans="1:60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</row>
    <row r="711" spans="1:60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</row>
    <row r="712" spans="1:60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</row>
    <row r="713" spans="1:60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</row>
    <row r="714" spans="1:60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</row>
    <row r="715" spans="1:60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</row>
    <row r="716" spans="1:60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</row>
    <row r="717" spans="1:60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</row>
    <row r="718" spans="1:60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</row>
    <row r="719" spans="1:60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</row>
    <row r="720" spans="1:60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</row>
    <row r="721" spans="1:60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</row>
    <row r="722" spans="1:60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</row>
    <row r="723" spans="1:60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</row>
    <row r="724" spans="1:60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</row>
    <row r="725" spans="1:60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</row>
    <row r="726" spans="1:60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</row>
    <row r="727" spans="1:60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</row>
    <row r="728" spans="1:60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</row>
    <row r="729" spans="1:60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</row>
    <row r="730" spans="1:60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</row>
    <row r="731" spans="1:60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</row>
    <row r="732" spans="1:60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</row>
    <row r="733" spans="1:60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</row>
    <row r="734" spans="1:60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</row>
    <row r="735" spans="1:60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</row>
    <row r="736" spans="1:60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</row>
    <row r="737" spans="1:60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</row>
    <row r="738" spans="1:60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</row>
    <row r="739" spans="1:60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</row>
    <row r="740" spans="1:60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</row>
    <row r="741" spans="1:60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</row>
    <row r="742" spans="1:60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</row>
    <row r="743" spans="1:60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</row>
    <row r="744" spans="1:60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</row>
    <row r="745" spans="1:60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</row>
    <row r="746" spans="1:60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</row>
    <row r="747" spans="1:60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</row>
    <row r="748" spans="1:60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</row>
    <row r="749" spans="1:60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</row>
    <row r="750" spans="1:60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</row>
    <row r="751" spans="1:60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</row>
    <row r="752" spans="1:60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</row>
    <row r="753" spans="1:60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</row>
    <row r="754" spans="1:60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</row>
    <row r="755" spans="1:60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</row>
    <row r="756" spans="1:60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</row>
    <row r="757" spans="1:60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</row>
    <row r="758" spans="1:60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</row>
    <row r="759" spans="1:60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</row>
    <row r="760" spans="1:60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</row>
    <row r="761" spans="1:60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</row>
    <row r="762" spans="1:60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</row>
    <row r="763" spans="1:60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</row>
    <row r="764" spans="1:60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</row>
    <row r="765" spans="1:60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</row>
    <row r="766" spans="1:60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</row>
    <row r="767" spans="1:60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</row>
    <row r="768" spans="1:60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</row>
    <row r="769" spans="1:60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</row>
    <row r="770" spans="1:60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</row>
    <row r="771" spans="1:60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</row>
    <row r="772" spans="1:60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</row>
    <row r="773" spans="1:60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</row>
    <row r="774" spans="1:60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</row>
    <row r="775" spans="1:60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</row>
    <row r="776" spans="1:60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</row>
    <row r="777" spans="1:60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</row>
    <row r="778" spans="1:60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</row>
    <row r="779" spans="1:60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</row>
    <row r="780" spans="1:60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</row>
    <row r="781" spans="1:60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</row>
    <row r="782" spans="1:60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</row>
    <row r="783" spans="1:60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</row>
    <row r="784" spans="1:60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</row>
    <row r="785" spans="1:60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</row>
    <row r="786" spans="1:60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</row>
    <row r="787" spans="1:60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</row>
    <row r="788" spans="1:60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</row>
    <row r="789" spans="1:60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</row>
    <row r="790" spans="1:60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</row>
    <row r="791" spans="1:60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</row>
    <row r="792" spans="1:60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</row>
    <row r="793" spans="1:60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</row>
    <row r="794" spans="1:60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</row>
    <row r="795" spans="1:60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</row>
    <row r="796" spans="1:60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</row>
    <row r="797" spans="1:60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</row>
    <row r="798" spans="1:60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</row>
    <row r="799" spans="1:60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</row>
    <row r="800" spans="1:60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</row>
    <row r="801" spans="1:60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</row>
    <row r="802" spans="1:60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</row>
    <row r="803" spans="1:60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</row>
    <row r="804" spans="1:60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</row>
    <row r="805" spans="1:60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</row>
    <row r="806" spans="1:60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</row>
    <row r="807" spans="1:60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</row>
    <row r="808" spans="1:60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</row>
    <row r="809" spans="1:60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</row>
    <row r="810" spans="1:60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</row>
    <row r="811" spans="1:60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</row>
    <row r="812" spans="1:60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</row>
    <row r="813" spans="1:60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</row>
    <row r="814" spans="1:60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</row>
    <row r="815" spans="1:60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</row>
    <row r="816" spans="1:60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</row>
    <row r="817" spans="1:60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</row>
    <row r="818" spans="1:60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</row>
    <row r="819" spans="1:60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</row>
    <row r="820" spans="1:60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</row>
    <row r="821" spans="1:60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</row>
    <row r="822" spans="1:60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</row>
    <row r="823" spans="1:60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</row>
    <row r="824" spans="1:60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</row>
    <row r="825" spans="1:60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</row>
    <row r="826" spans="1:60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</row>
    <row r="827" spans="1:60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</row>
    <row r="828" spans="1:60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</row>
    <row r="829" spans="1:60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</row>
    <row r="830" spans="1:60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</row>
    <row r="831" spans="1:60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</row>
    <row r="832" spans="1:60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</row>
    <row r="833" spans="1:60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</row>
    <row r="834" spans="1:60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</row>
    <row r="835" spans="1:60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</row>
    <row r="836" spans="1:60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</row>
    <row r="837" spans="1:60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</row>
    <row r="838" spans="1:60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</row>
    <row r="839" spans="1:60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</row>
    <row r="840" spans="1:60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</row>
    <row r="841" spans="1:60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</row>
    <row r="842" spans="1:60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</row>
    <row r="843" spans="1:60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</row>
    <row r="844" spans="1:60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</row>
    <row r="845" spans="1:60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</row>
    <row r="846" spans="1:60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</row>
    <row r="847" spans="1:60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</row>
    <row r="848" spans="1:60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</row>
    <row r="849" spans="1:60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</row>
    <row r="850" spans="1:60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</row>
    <row r="851" spans="1:60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</row>
    <row r="852" spans="1:60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</row>
    <row r="853" spans="1:60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</row>
    <row r="854" spans="1:60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</row>
    <row r="855" spans="1:60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</row>
    <row r="856" spans="1:60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</row>
    <row r="857" spans="1:60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</row>
    <row r="858" spans="1:60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</row>
    <row r="859" spans="1:60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</row>
    <row r="860" spans="1:60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</row>
    <row r="861" spans="1:60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</row>
    <row r="862" spans="1:60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</row>
    <row r="863" spans="1:60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</row>
    <row r="864" spans="1:60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</row>
    <row r="865" spans="1:60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</row>
    <row r="866" spans="1:60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</row>
    <row r="867" spans="1:60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</row>
    <row r="868" spans="1:60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</row>
    <row r="869" spans="1:60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</row>
    <row r="870" spans="1:60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</row>
    <row r="871" spans="1:60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</row>
    <row r="872" spans="1:60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</row>
    <row r="873" spans="1:60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</row>
    <row r="874" spans="1:60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</row>
    <row r="875" spans="1:60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</row>
    <row r="876" spans="1:60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</row>
    <row r="877" spans="1:60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</row>
    <row r="878" spans="1:60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</row>
    <row r="879" spans="1:60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</row>
    <row r="880" spans="1:60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</row>
    <row r="881" spans="1:60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</row>
    <row r="882" spans="1:60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</row>
    <row r="883" spans="1:60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</row>
    <row r="884" spans="1:60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</row>
    <row r="885" spans="1:60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</row>
    <row r="886" spans="1:60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</row>
    <row r="887" spans="1:60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</row>
    <row r="888" spans="1:60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</row>
    <row r="889" spans="1:60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</row>
    <row r="890" spans="1:60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</row>
    <row r="891" spans="1:60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</row>
    <row r="892" spans="1:60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</row>
    <row r="893" spans="1:60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</row>
    <row r="894" spans="1:60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</row>
    <row r="895" spans="1:60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</row>
    <row r="896" spans="1:60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</row>
    <row r="897" spans="1:60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</row>
    <row r="898" spans="1:60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</row>
    <row r="899" spans="1:60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</row>
    <row r="900" spans="1:60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</row>
    <row r="901" spans="1:60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</row>
    <row r="902" spans="1:60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</row>
    <row r="903" spans="1:60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</row>
    <row r="904" spans="1:60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</row>
    <row r="905" spans="1:60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</row>
    <row r="906" spans="1:60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</row>
    <row r="907" spans="1:60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</row>
    <row r="908" spans="1:60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</row>
    <row r="909" spans="1:60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</row>
    <row r="910" spans="1:60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</row>
    <row r="911" spans="1:60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</row>
    <row r="912" spans="1:60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</row>
    <row r="913" spans="1:60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</row>
    <row r="914" spans="1:60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</row>
    <row r="915" spans="1:60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</row>
    <row r="916" spans="1:60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</row>
    <row r="917" spans="1:60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</row>
    <row r="918" spans="1:60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</row>
    <row r="919" spans="1:60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</row>
    <row r="920" spans="1:60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</row>
    <row r="921" spans="1:60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</row>
    <row r="922" spans="1:60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</row>
    <row r="923" spans="1:60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</row>
    <row r="924" spans="1:60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</row>
    <row r="925" spans="1:60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</row>
    <row r="926" spans="1:60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</row>
    <row r="927" spans="1:60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</row>
    <row r="928" spans="1:60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</row>
    <row r="929" spans="1:60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</row>
    <row r="930" spans="1:60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</row>
    <row r="931" spans="1:60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</row>
    <row r="932" spans="1:60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</row>
    <row r="933" spans="1:60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</row>
    <row r="934" spans="1:60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</row>
    <row r="935" spans="1:60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</row>
    <row r="936" spans="1:60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</row>
    <row r="937" spans="1:60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</row>
    <row r="938" spans="1:60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</row>
    <row r="939" spans="1:60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</row>
    <row r="940" spans="1:60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</row>
    <row r="941" spans="1:60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</row>
    <row r="942" spans="1:60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</row>
    <row r="943" spans="1:60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</row>
    <row r="944" spans="1:60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</row>
    <row r="945" spans="1:60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</row>
    <row r="946" spans="1:60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</row>
    <row r="947" spans="1:60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</row>
    <row r="948" spans="1:60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</row>
    <row r="949" spans="1:60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</row>
    <row r="950" spans="1:60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</row>
    <row r="951" spans="1:60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</row>
    <row r="952" spans="1:60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</row>
    <row r="953" spans="1:60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</row>
    <row r="954" spans="1:60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</row>
    <row r="955" spans="1:60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</row>
    <row r="956" spans="1:60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</row>
    <row r="957" spans="1:60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</row>
    <row r="958" spans="1:60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</row>
    <row r="959" spans="1:60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</row>
    <row r="960" spans="1:60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</row>
    <row r="961" spans="1:60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</row>
    <row r="962" spans="1:60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</row>
    <row r="963" spans="1:60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</row>
    <row r="964" spans="1:60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</row>
    <row r="965" spans="1:60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</row>
    <row r="966" spans="1:60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</row>
    <row r="967" spans="1:60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</row>
    <row r="968" spans="1:60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</row>
    <row r="969" spans="1:60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</row>
    <row r="970" spans="1:60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</row>
    <row r="971" spans="1:60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</row>
    <row r="972" spans="1:60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</row>
    <row r="973" spans="1:60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</row>
    <row r="974" spans="1:60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</row>
    <row r="975" spans="1:60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</row>
    <row r="976" spans="1:60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</row>
    <row r="977" spans="1:60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</row>
    <row r="978" spans="1:60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</row>
    <row r="979" spans="1:60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</row>
    <row r="980" spans="1:60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</row>
    <row r="981" spans="1:60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</row>
    <row r="982" spans="1:60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</row>
    <row r="983" spans="1:60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</row>
    <row r="984" spans="1:60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</row>
    <row r="985" spans="1:60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</row>
    <row r="986" spans="1:60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</row>
    <row r="987" spans="1:60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</row>
    <row r="988" spans="1:60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</row>
    <row r="989" spans="1:60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</row>
    <row r="990" spans="1:60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</row>
    <row r="991" spans="1:60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</row>
    <row r="992" spans="1:60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</row>
    <row r="993" spans="1:60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</row>
    <row r="994" spans="1:60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</row>
    <row r="995" spans="1:60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</row>
    <row r="996" spans="1:60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</row>
    <row r="997" spans="1:60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</row>
    <row r="998" spans="1:60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</row>
    <row r="999" spans="1:60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</row>
    <row r="1000" spans="1:60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</row>
    <row r="1001" spans="1:60" ht="15" thickBo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</row>
    <row r="1002" spans="1:60" ht="15" thickBo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</row>
    <row r="1003" spans="1:60" ht="15" thickBot="1" x14ac:dyDescent="0.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</row>
    <row r="1004" spans="1:60" ht="15" thickBot="1" x14ac:dyDescent="0.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</row>
    <row r="1005" spans="1:60" ht="15" thickBot="1" x14ac:dyDescent="0.4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</row>
    <row r="1006" spans="1:60" ht="15" thickBot="1" x14ac:dyDescent="0.4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</row>
    <row r="1007" spans="1:60" ht="15" thickBot="1" x14ac:dyDescent="0.4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</row>
    <row r="1008" spans="1:60" ht="15" thickBot="1" x14ac:dyDescent="0.4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</row>
    <row r="1009" spans="1:60" ht="15" thickBot="1" x14ac:dyDescent="0.4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</row>
    <row r="1010" spans="1:60" ht="15" thickBot="1" x14ac:dyDescent="0.4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</row>
    <row r="1011" spans="1:60" ht="15" thickBot="1" x14ac:dyDescent="0.4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</row>
    <row r="1012" spans="1:60" ht="15" thickBot="1" x14ac:dyDescent="0.4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</row>
    <row r="1013" spans="1:60" ht="15" thickBot="1" x14ac:dyDescent="0.4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</row>
    <row r="1014" spans="1:60" ht="15" thickBot="1" x14ac:dyDescent="0.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</row>
    <row r="1015" spans="1:60" ht="15" thickBot="1" x14ac:dyDescent="0.4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</row>
    <row r="1016" spans="1:60" ht="15" thickBot="1" x14ac:dyDescent="0.4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</row>
    <row r="1017" spans="1:60" ht="15" thickBot="1" x14ac:dyDescent="0.4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</row>
    <row r="1018" spans="1:60" ht="15" thickBot="1" x14ac:dyDescent="0.4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</row>
    <row r="1019" spans="1:60" ht="15" thickBot="1" x14ac:dyDescent="0.4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</row>
    <row r="1020" spans="1:60" ht="15" thickBot="1" x14ac:dyDescent="0.4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</row>
    <row r="1021" spans="1:60" ht="15" thickBot="1" x14ac:dyDescent="0.4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</row>
    <row r="1022" spans="1:60" ht="15" thickBot="1" x14ac:dyDescent="0.4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</row>
    <row r="1023" spans="1:60" ht="15" thickBot="1" x14ac:dyDescent="0.4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</row>
    <row r="1024" spans="1:60" ht="15" thickBot="1" x14ac:dyDescent="0.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</row>
    <row r="1025" spans="1:60" ht="15" thickBot="1" x14ac:dyDescent="0.4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</row>
    <row r="1026" spans="1:60" ht="15" thickBot="1" x14ac:dyDescent="0.4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</row>
    <row r="1027" spans="1:60" ht="15" thickBot="1" x14ac:dyDescent="0.4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</row>
    <row r="1028" spans="1:60" ht="15" thickBot="1" x14ac:dyDescent="0.4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</row>
    <row r="1029" spans="1:60" ht="15" thickBot="1" x14ac:dyDescent="0.4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</row>
    <row r="1030" spans="1:60" ht="15" thickBot="1" x14ac:dyDescent="0.4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</row>
    <row r="1031" spans="1:60" ht="15" thickBot="1" x14ac:dyDescent="0.4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</row>
    <row r="1032" spans="1:60" ht="15" thickBot="1" x14ac:dyDescent="0.4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</row>
    <row r="1033" spans="1:60" ht="15" thickBot="1" x14ac:dyDescent="0.4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</row>
  </sheetData>
  <conditionalFormatting sqref="B82:BH82">
    <cfRule type="containsText" dxfId="103" priority="1" operator="containsText" text="FALSE">
      <formula>NOT(ISERROR(SEARCH("FALSE",B82)))</formula>
    </cfRule>
    <cfRule type="containsText" dxfId="102" priority="2" operator="containsText" text="TRUE">
      <formula>NOT(ISERROR(SEARCH("TRUE",B82)))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CEE7-57C4-4BF1-871A-794BBAE4D1B4}">
  <sheetPr codeName="Sheet2"/>
  <dimension ref="A1:BI52"/>
  <sheetViews>
    <sheetView workbookViewId="0">
      <selection activeCell="BC6" sqref="BC6"/>
    </sheetView>
  </sheetViews>
  <sheetFormatPr defaultRowHeight="14.5" x14ac:dyDescent="0.35"/>
  <sheetData>
    <row r="1" spans="1:61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>
        <v>1816</v>
      </c>
      <c r="BB1">
        <v>1812</v>
      </c>
      <c r="BC1">
        <v>1808</v>
      </c>
      <c r="BD1">
        <v>1804</v>
      </c>
      <c r="BE1">
        <v>1800</v>
      </c>
      <c r="BF1">
        <v>1796</v>
      </c>
      <c r="BG1">
        <v>1792</v>
      </c>
      <c r="BH1">
        <v>1788</v>
      </c>
    </row>
    <row r="2" spans="1:61" x14ac:dyDescent="0.35">
      <c r="A2" t="s">
        <v>0</v>
      </c>
      <c r="B2" t="b">
        <f>IF(Data!B2="","",Data!B2=Data!B$84)</f>
        <v>0</v>
      </c>
      <c r="C2" t="b">
        <f>IF(Data!C2="","",Data!C2=Data!C$84)</f>
        <v>1</v>
      </c>
      <c r="D2" t="b">
        <f>IF(Data!D2="","",Data!D2=Data!D$84)</f>
        <v>0</v>
      </c>
      <c r="E2" t="b">
        <f>IF(Data!E2="","",Data!E2=Data!E$84)</f>
        <v>0</v>
      </c>
      <c r="F2" t="b">
        <f>IF(Data!F2="","",Data!F2=Data!F$84)</f>
        <v>1</v>
      </c>
      <c r="G2" t="b">
        <f>IF(Data!G2="","",Data!G2=Data!G$84)</f>
        <v>1</v>
      </c>
      <c r="H2" t="b">
        <f>IF(Data!H2="","",Data!H2=Data!H$84)</f>
        <v>0</v>
      </c>
      <c r="I2" t="b">
        <f>IF(Data!I2="","",Data!I2=Data!I$84)</f>
        <v>0</v>
      </c>
      <c r="J2" t="b">
        <f>IF(Data!J2="","",Data!J2=Data!J$84)</f>
        <v>1</v>
      </c>
      <c r="K2" t="b">
        <f>IF(Data!K2="","",Data!K2=Data!K$84)</f>
        <v>1</v>
      </c>
      <c r="L2" t="b">
        <f>IF(Data!L2="","",Data!L2=Data!L$84)</f>
        <v>1</v>
      </c>
      <c r="M2" t="b">
        <f>IF(Data!M2="","",Data!M2=Data!M$84)</f>
        <v>1</v>
      </c>
      <c r="N2" t="b">
        <f>IF(Data!N2="","",Data!N2=Data!N$84)</f>
        <v>1</v>
      </c>
      <c r="O2" t="b">
        <f>IF(Data!O2="","",Data!O2=Data!O$84)</f>
        <v>0</v>
      </c>
      <c r="P2" t="b">
        <f>IF(Data!P2="","",Data!P2=Data!P$84)</f>
        <v>0</v>
      </c>
      <c r="Q2" t="b">
        <f>IF(Data!Q2="","",Data!Q2=Data!Q$84)</f>
        <v>0</v>
      </c>
      <c r="R2" t="b">
        <f>IF(Data!R2="","",Data!R2=Data!R$84)</f>
        <v>0</v>
      </c>
      <c r="S2" t="b">
        <f>IF(Data!S2="","",Data!S2=Data!S$84)</f>
        <v>0</v>
      </c>
      <c r="T2" t="b">
        <f>IF(Data!T2="","",Data!T2=Data!T$84)</f>
        <v>0</v>
      </c>
      <c r="U2" t="b">
        <f>IF(Data!U2="","",Data!U2=Data!U$84)</f>
        <v>1</v>
      </c>
      <c r="V2" t="b">
        <f>IF(Data!V2="","",Data!V2=Data!V$84)</f>
        <v>1</v>
      </c>
      <c r="W2" t="b">
        <f>IF(Data!W2="","",Data!W2=Data!W$84)</f>
        <v>1</v>
      </c>
      <c r="X2" t="b">
        <f>IF(Data!X2="","",Data!X2=Data!X$84)</f>
        <v>1</v>
      </c>
      <c r="Y2" t="b">
        <f>IF(Data!Y2="","",Data!Y2=Data!Y$84)</f>
        <v>0</v>
      </c>
      <c r="Z2" t="b">
        <f>IF(Data!Z2="","",Data!Z2=Data!Z$84)</f>
        <v>0</v>
      </c>
      <c r="AA2" t="b">
        <f>IF(Data!AA2="","",Data!AA2=Data!AA$84)</f>
        <v>0</v>
      </c>
      <c r="AB2" t="b">
        <f>IF(Data!AB2="","",Data!AB2=Data!AB$84)</f>
        <v>1</v>
      </c>
      <c r="AC2" t="b">
        <f>IF(Data!AC2="","",Data!AC2=Data!AC$84)</f>
        <v>1</v>
      </c>
      <c r="AD2" t="b">
        <f>IF(Data!AD2="","",Data!AD2=Data!AD$84)</f>
        <v>0</v>
      </c>
      <c r="AE2" t="b">
        <f>IF(Data!AE2="","",Data!AE2=Data!AE$84)</f>
        <v>0</v>
      </c>
      <c r="AF2" t="b">
        <f>IF(Data!AF2="","",Data!AF2=Data!AF$84)</f>
        <v>0</v>
      </c>
      <c r="AG2" t="b">
        <f>IF(Data!AG2="","",Data!AG2=Data!AG$84)</f>
        <v>0</v>
      </c>
      <c r="AH2" t="b">
        <f>IF(Data!AH2="","",Data!AH2=Data!AH$84)</f>
        <v>1</v>
      </c>
      <c r="AI2" t="b">
        <f>IF(Data!AI2="","",Data!AI2=Data!AI$84)</f>
        <v>0</v>
      </c>
      <c r="AJ2" t="b">
        <f>IF(Data!AJ2="","",Data!AJ2=Data!AJ$84)</f>
        <v>1</v>
      </c>
      <c r="AK2" t="b">
        <f>IF(Data!AK2="","",Data!AK2=Data!AK$84)</f>
        <v>0</v>
      </c>
      <c r="AL2" t="b">
        <f>IF(Data!AL2="","",Data!AL2=Data!AL$84)</f>
        <v>0</v>
      </c>
      <c r="AM2" t="b">
        <f>IF(Data!AM2="","",Data!AM2=Data!AM$84)</f>
        <v>1</v>
      </c>
      <c r="AN2" t="b">
        <f>IF(Data!AN2="","",Data!AN2=Data!AN$84)</f>
        <v>1</v>
      </c>
      <c r="AO2" t="str">
        <f>IF(Data!AO2="","",Data!AO2=Data!AO$84)</f>
        <v/>
      </c>
      <c r="AP2" t="b">
        <f>IF(Data!AP2="","",Data!AP2=Data!AP$84)</f>
        <v>0</v>
      </c>
      <c r="AQ2" t="b">
        <f>IF(Data!AQ2="","",Data!AQ2=Data!AQ$84)</f>
        <v>1</v>
      </c>
      <c r="AR2" t="b">
        <f>IF(Data!AR2="","",Data!AR2=Data!AR$84)</f>
        <v>1</v>
      </c>
      <c r="AS2" t="b">
        <f>IF(Data!AS2="","",Data!AS2=Data!AS$84)</f>
        <v>0</v>
      </c>
      <c r="AT2" t="b">
        <f>IF(Data!AT2="","",Data!AT2=Data!AT$84)</f>
        <v>1</v>
      </c>
      <c r="AU2" t="b">
        <f>IF(Data!AU2="","",Data!AU2=Data!AU$84)</f>
        <v>0</v>
      </c>
      <c r="AV2" t="b">
        <f>IF(Data!AV2="","",Data!AV2=Data!AV$84)</f>
        <v>1</v>
      </c>
      <c r="AW2" t="b">
        <f>IF(Data!AW2="","",Data!AW2=Data!AW$84)</f>
        <v>1</v>
      </c>
      <c r="AX2" t="b">
        <f>IF(Data!AX2="","",Data!AX2=Data!AX$84)</f>
        <v>1</v>
      </c>
      <c r="AY2" t="b">
        <f>IF(Data!AY2="","",Data!AY2=Data!AY$84)</f>
        <v>0</v>
      </c>
      <c r="AZ2" t="b">
        <f>IF(Data!AZ2="","",Data!AZ2=Data!AZ$84)</f>
        <v>1</v>
      </c>
      <c r="BA2" t="str">
        <f>IF(Data!BA2="","",Data!BA2=Data!BA$84)</f>
        <v/>
      </c>
      <c r="BB2" t="str">
        <f>IF(Data!BB2="","",Data!BB2=Data!BB$84)</f>
        <v/>
      </c>
      <c r="BC2" t="str">
        <f>IF(Data!BC2="","",Data!BC2=Data!BC$84)</f>
        <v/>
      </c>
      <c r="BD2" t="str">
        <f>IF(Data!BD2="","",Data!BD2=Data!BD$84)</f>
        <v/>
      </c>
      <c r="BE2" t="str">
        <f>IF(Data!BE2="","",Data!BE2=Data!BE$84)</f>
        <v/>
      </c>
      <c r="BF2" t="str">
        <f>IF(Data!BF2="","",Data!BF2=Data!BF$84)</f>
        <v/>
      </c>
      <c r="BG2" t="str">
        <f>IF(Data!BG2="","",Data!BG2=Data!BG$84)</f>
        <v/>
      </c>
      <c r="BH2" t="str">
        <f>IF(Data!BH2="","",Data!BH2=Data!BH$84)</f>
        <v/>
      </c>
      <c r="BI2">
        <f>COUNTIF(B2:BH2,TRUE)</f>
        <v>25</v>
      </c>
    </row>
    <row r="3" spans="1:61" x14ac:dyDescent="0.35">
      <c r="A3" t="s">
        <v>8</v>
      </c>
      <c r="B3" t="b">
        <f>IF(Data!B3="","",Data!B3=Data!B$84)</f>
        <v>0</v>
      </c>
      <c r="C3" t="b">
        <f>IF(Data!C3="","",Data!C3=Data!C$84)</f>
        <v>1</v>
      </c>
      <c r="D3" t="b">
        <f>IF(Data!D3="","",Data!D3=Data!D$84)</f>
        <v>0</v>
      </c>
      <c r="E3" t="b">
        <f>IF(Data!E3="","",Data!E3=Data!E$84)</f>
        <v>0</v>
      </c>
      <c r="F3" t="b">
        <f>IF(Data!F3="","",Data!F3=Data!F$84)</f>
        <v>1</v>
      </c>
      <c r="G3" t="b">
        <f>IF(Data!G3="","",Data!G3=Data!G$84)</f>
        <v>1</v>
      </c>
      <c r="H3" t="b">
        <f>IF(Data!H3="","",Data!H3=Data!H$84)</f>
        <v>0</v>
      </c>
      <c r="I3" t="b">
        <f>IF(Data!I3="","",Data!I3=Data!I$84)</f>
        <v>0</v>
      </c>
      <c r="J3" t="b">
        <f>IF(Data!J3="","",Data!J3=Data!J$84)</f>
        <v>1</v>
      </c>
      <c r="K3" t="b">
        <f>IF(Data!K3="","",Data!K3=Data!K$84)</f>
        <v>1</v>
      </c>
      <c r="L3" t="b">
        <f>IF(Data!L3="","",Data!L3=Data!L$84)</f>
        <v>1</v>
      </c>
      <c r="M3" t="b">
        <f>IF(Data!M3="","",Data!M3=Data!M$84)</f>
        <v>0</v>
      </c>
      <c r="N3" t="b">
        <f>IF(Data!N3="","",Data!N3=Data!N$84)</f>
        <v>1</v>
      </c>
      <c r="O3" t="b">
        <f>IF(Data!O3="","",Data!O3=Data!O$84)</f>
        <v>1</v>
      </c>
      <c r="P3" t="b">
        <f>IF(Data!P3="","",Data!P3=Data!P$84)</f>
        <v>1</v>
      </c>
      <c r="Q3" t="b">
        <f>IF(Data!Q3="","",Data!Q3=Data!Q$84)</f>
        <v>0</v>
      </c>
      <c r="R3" t="str">
        <f>IF(Data!R3="","",Data!R3=Data!R$84)</f>
        <v/>
      </c>
      <c r="S3" t="str">
        <f>IF(Data!S3="","",Data!S3=Data!S$84)</f>
        <v/>
      </c>
      <c r="T3" t="str">
        <f>IF(Data!T3="","",Data!T3=Data!T$84)</f>
        <v/>
      </c>
      <c r="U3" t="str">
        <f>IF(Data!U3="","",Data!U3=Data!U$84)</f>
        <v/>
      </c>
      <c r="V3" t="str">
        <f>IF(Data!V3="","",Data!V3=Data!V$84)</f>
        <v/>
      </c>
      <c r="W3" t="str">
        <f>IF(Data!W3="","",Data!W3=Data!W$84)</f>
        <v/>
      </c>
      <c r="X3" t="str">
        <f>IF(Data!X3="","",Data!X3=Data!X$84)</f>
        <v/>
      </c>
      <c r="Y3" t="str">
        <f>IF(Data!Y3="","",Data!Y3=Data!Y$84)</f>
        <v/>
      </c>
      <c r="Z3" t="str">
        <f>IF(Data!Z3="","",Data!Z3=Data!Z$84)</f>
        <v/>
      </c>
      <c r="AA3" t="str">
        <f>IF(Data!AA3="","",Data!AA3=Data!AA$84)</f>
        <v/>
      </c>
      <c r="AB3" t="str">
        <f>IF(Data!AB3="","",Data!AB3=Data!AB$84)</f>
        <v/>
      </c>
      <c r="AC3" t="str">
        <f>IF(Data!AC3="","",Data!AC3=Data!AC$84)</f>
        <v/>
      </c>
      <c r="AD3" t="str">
        <f>IF(Data!AD3="","",Data!AD3=Data!AD$84)</f>
        <v/>
      </c>
      <c r="AE3" t="str">
        <f>IF(Data!AE3="","",Data!AE3=Data!AE$84)</f>
        <v/>
      </c>
      <c r="AF3" t="str">
        <f>IF(Data!AF3="","",Data!AF3=Data!AF$84)</f>
        <v/>
      </c>
      <c r="AG3" t="str">
        <f>IF(Data!AG3="","",Data!AG3=Data!AG$84)</f>
        <v/>
      </c>
      <c r="AH3" t="str">
        <f>IF(Data!AH3="","",Data!AH3=Data!AH$84)</f>
        <v/>
      </c>
      <c r="AI3" t="str">
        <f>IF(Data!AI3="","",Data!AI3=Data!AI$84)</f>
        <v/>
      </c>
      <c r="AJ3" t="str">
        <f>IF(Data!AJ3="","",Data!AJ3=Data!AJ$84)</f>
        <v/>
      </c>
      <c r="AK3" t="str">
        <f>IF(Data!AK3="","",Data!AK3=Data!AK$84)</f>
        <v/>
      </c>
      <c r="AL3" t="str">
        <f>IF(Data!AL3="","",Data!AL3=Data!AL$84)</f>
        <v/>
      </c>
      <c r="AM3" t="str">
        <f>IF(Data!AM3="","",Data!AM3=Data!AM$84)</f>
        <v/>
      </c>
      <c r="AN3" t="str">
        <f>IF(Data!AN3="","",Data!AN3=Data!AN$84)</f>
        <v/>
      </c>
      <c r="AO3" t="str">
        <f>IF(Data!AO3="","",Data!AO3=Data!AO$84)</f>
        <v/>
      </c>
      <c r="AP3" t="str">
        <f>IF(Data!AP3="","",Data!AP3=Data!AP$84)</f>
        <v/>
      </c>
      <c r="AQ3" t="str">
        <f>IF(Data!AQ3="","",Data!AQ3=Data!AQ$84)</f>
        <v/>
      </c>
      <c r="AR3" t="str">
        <f>IF(Data!AR3="","",Data!AR3=Data!AR$84)</f>
        <v/>
      </c>
      <c r="AS3" t="str">
        <f>IF(Data!AS3="","",Data!AS3=Data!AS$84)</f>
        <v/>
      </c>
      <c r="AT3" t="str">
        <f>IF(Data!AT3="","",Data!AT3=Data!AT$84)</f>
        <v/>
      </c>
      <c r="AU3" t="str">
        <f>IF(Data!AU3="","",Data!AU3=Data!AU$84)</f>
        <v/>
      </c>
      <c r="AV3" t="str">
        <f>IF(Data!AV3="","",Data!AV3=Data!AV$84)</f>
        <v/>
      </c>
      <c r="AW3" t="str">
        <f>IF(Data!AW3="","",Data!AW3=Data!AW$84)</f>
        <v/>
      </c>
      <c r="AX3" t="str">
        <f>IF(Data!AX3="","",Data!AX3=Data!AX$84)</f>
        <v/>
      </c>
      <c r="AY3" t="str">
        <f>IF(Data!AY3="","",Data!AY3=Data!AY$84)</f>
        <v/>
      </c>
      <c r="AZ3" t="str">
        <f>IF(Data!AZ3="","",Data!AZ3=Data!AZ$84)</f>
        <v/>
      </c>
      <c r="BA3" t="str">
        <f>IF(Data!BA3="","",Data!BA3=Data!BA$84)</f>
        <v/>
      </c>
      <c r="BB3" t="str">
        <f>IF(Data!BB3="","",Data!BB3=Data!BB$84)</f>
        <v/>
      </c>
      <c r="BC3" t="str">
        <f>IF(Data!BC3="","",Data!BC3=Data!BC$84)</f>
        <v/>
      </c>
      <c r="BD3" t="str">
        <f>IF(Data!BD3="","",Data!BD3=Data!BD$84)</f>
        <v/>
      </c>
      <c r="BE3" t="str">
        <f>IF(Data!BE3="","",Data!BE3=Data!BE$84)</f>
        <v/>
      </c>
      <c r="BF3" t="str">
        <f>IF(Data!BF3="","",Data!BF3=Data!BF$84)</f>
        <v/>
      </c>
      <c r="BG3" t="str">
        <f>IF(Data!BG3="","",Data!BG3=Data!BG$84)</f>
        <v/>
      </c>
      <c r="BH3" t="str">
        <f>IF(Data!BH3="","",Data!BH3=Data!BH$84)</f>
        <v/>
      </c>
      <c r="BI3">
        <f t="shared" ref="BI3:BI52" si="0">COUNTIF(B3:BH3,TRUE)</f>
        <v>9</v>
      </c>
    </row>
    <row r="4" spans="1:61" x14ac:dyDescent="0.35">
      <c r="A4" t="s">
        <v>9</v>
      </c>
      <c r="B4" t="b">
        <f>IF(Data!B4="","",Data!B4=Data!B$84)</f>
        <v>1</v>
      </c>
      <c r="C4" t="b">
        <f>IF(Data!C4="","",Data!C4=Data!C$84)</f>
        <v>1</v>
      </c>
      <c r="D4" t="b">
        <f>IF(Data!D4="","",Data!D4=Data!D$84)</f>
        <v>0</v>
      </c>
      <c r="E4" t="b">
        <f>IF(Data!E4="","",Data!E4=Data!E$84)</f>
        <v>0</v>
      </c>
      <c r="F4" t="b">
        <f>IF(Data!F4="","",Data!F4=Data!F$84)</f>
        <v>1</v>
      </c>
      <c r="G4" t="b">
        <f>IF(Data!G4="","",Data!G4=Data!G$84)</f>
        <v>1</v>
      </c>
      <c r="H4" t="b">
        <f>IF(Data!H4="","",Data!H4=Data!H$84)</f>
        <v>1</v>
      </c>
      <c r="I4" t="b">
        <f>IF(Data!I4="","",Data!I4=Data!I$84)</f>
        <v>0</v>
      </c>
      <c r="J4" t="b">
        <f>IF(Data!J4="","",Data!J4=Data!J$84)</f>
        <v>1</v>
      </c>
      <c r="K4" t="b">
        <f>IF(Data!K4="","",Data!K4=Data!K$84)</f>
        <v>1</v>
      </c>
      <c r="L4" t="b">
        <f>IF(Data!L4="","",Data!L4=Data!L$84)</f>
        <v>1</v>
      </c>
      <c r="M4" t="b">
        <f>IF(Data!M4="","",Data!M4=Data!M$84)</f>
        <v>0</v>
      </c>
      <c r="N4" t="b">
        <f>IF(Data!N4="","",Data!N4=Data!N$84)</f>
        <v>1</v>
      </c>
      <c r="O4" t="b">
        <f>IF(Data!O4="","",Data!O4=Data!O$84)</f>
        <v>1</v>
      </c>
      <c r="P4" t="b">
        <f>IF(Data!P4="","",Data!P4=Data!P$84)</f>
        <v>0</v>
      </c>
      <c r="Q4" t="b">
        <f>IF(Data!Q4="","",Data!Q4=Data!Q$84)</f>
        <v>0</v>
      </c>
      <c r="R4" t="b">
        <f>IF(Data!R4="","",Data!R4=Data!R$84)</f>
        <v>1</v>
      </c>
      <c r="S4" t="b">
        <f>IF(Data!S4="","",Data!S4=Data!S$84)</f>
        <v>1</v>
      </c>
      <c r="T4" t="b">
        <f>IF(Data!T4="","",Data!T4=Data!T$84)</f>
        <v>1</v>
      </c>
      <c r="U4" t="b">
        <f>IF(Data!U4="","",Data!U4=Data!U$84)</f>
        <v>1</v>
      </c>
      <c r="V4" t="b">
        <f>IF(Data!V4="","",Data!V4=Data!V$84)</f>
        <v>1</v>
      </c>
      <c r="W4" t="b">
        <f>IF(Data!W4="","",Data!W4=Data!W$84)</f>
        <v>1</v>
      </c>
      <c r="X4" t="b">
        <f>IF(Data!X4="","",Data!X4=Data!X$84)</f>
        <v>1</v>
      </c>
      <c r="Y4" t="b">
        <f>IF(Data!Y4="","",Data!Y4=Data!Y$84)</f>
        <v>1</v>
      </c>
      <c r="Z4" t="b">
        <f>IF(Data!Z4="","",Data!Z4=Data!Z$84)</f>
        <v>1</v>
      </c>
      <c r="AA4" t="b">
        <f>IF(Data!AA4="","",Data!AA4=Data!AA$84)</f>
        <v>1</v>
      </c>
      <c r="AB4" t="b">
        <f>IF(Data!AB4="","",Data!AB4=Data!AB$84)</f>
        <v>1</v>
      </c>
      <c r="AC4" t="b">
        <f>IF(Data!AC4="","",Data!AC4=Data!AC$84)</f>
        <v>1</v>
      </c>
      <c r="AD4" t="str">
        <f>IF(Data!AD4="","",Data!AD4=Data!AD$84)</f>
        <v/>
      </c>
      <c r="AE4" t="str">
        <f>IF(Data!AE4="","",Data!AE4=Data!AE$84)</f>
        <v/>
      </c>
      <c r="AF4" t="str">
        <f>IF(Data!AF4="","",Data!AF4=Data!AF$84)</f>
        <v/>
      </c>
      <c r="AG4" t="str">
        <f>IF(Data!AG4="","",Data!AG4=Data!AG$84)</f>
        <v/>
      </c>
      <c r="AH4" t="str">
        <f>IF(Data!AH4="","",Data!AH4=Data!AH$84)</f>
        <v/>
      </c>
      <c r="AI4" t="str">
        <f>IF(Data!AI4="","",Data!AI4=Data!AI$84)</f>
        <v/>
      </c>
      <c r="AJ4" t="str">
        <f>IF(Data!AJ4="","",Data!AJ4=Data!AJ$84)</f>
        <v/>
      </c>
      <c r="AK4" t="str">
        <f>IF(Data!AK4="","",Data!AK4=Data!AK$84)</f>
        <v/>
      </c>
      <c r="AL4" t="str">
        <f>IF(Data!AL4="","",Data!AL4=Data!AL$84)</f>
        <v/>
      </c>
      <c r="AM4" t="str">
        <f>IF(Data!AM4="","",Data!AM4=Data!AM$84)</f>
        <v/>
      </c>
      <c r="AN4" t="str">
        <f>IF(Data!AN4="","",Data!AN4=Data!AN$84)</f>
        <v/>
      </c>
      <c r="AO4" t="str">
        <f>IF(Data!AO4="","",Data!AO4=Data!AO$84)</f>
        <v/>
      </c>
      <c r="AP4" t="str">
        <f>IF(Data!AP4="","",Data!AP4=Data!AP$84)</f>
        <v/>
      </c>
      <c r="AQ4" t="str">
        <f>IF(Data!AQ4="","",Data!AQ4=Data!AQ$84)</f>
        <v/>
      </c>
      <c r="AR4" t="str">
        <f>IF(Data!AR4="","",Data!AR4=Data!AR$84)</f>
        <v/>
      </c>
      <c r="AS4" t="str">
        <f>IF(Data!AS4="","",Data!AS4=Data!AS$84)</f>
        <v/>
      </c>
      <c r="AT4" t="str">
        <f>IF(Data!AT4="","",Data!AT4=Data!AT$84)</f>
        <v/>
      </c>
      <c r="AU4" t="str">
        <f>IF(Data!AU4="","",Data!AU4=Data!AU$84)</f>
        <v/>
      </c>
      <c r="AV4" t="str">
        <f>IF(Data!AV4="","",Data!AV4=Data!AV$84)</f>
        <v/>
      </c>
      <c r="AW4" t="str">
        <f>IF(Data!AW4="","",Data!AW4=Data!AW$84)</f>
        <v/>
      </c>
      <c r="AX4" t="str">
        <f>IF(Data!AX4="","",Data!AX4=Data!AX$84)</f>
        <v/>
      </c>
      <c r="AY4" t="str">
        <f>IF(Data!AY4="","",Data!AY4=Data!AY$84)</f>
        <v/>
      </c>
      <c r="AZ4" t="str">
        <f>IF(Data!AZ4="","",Data!AZ4=Data!AZ$84)</f>
        <v/>
      </c>
      <c r="BA4" t="str">
        <f>IF(Data!BA4="","",Data!BA4=Data!BA$84)</f>
        <v/>
      </c>
      <c r="BB4" t="str">
        <f>IF(Data!BB4="","",Data!BB4=Data!BB$84)</f>
        <v/>
      </c>
      <c r="BC4" t="str">
        <f>IF(Data!BC4="","",Data!BC4=Data!BC$84)</f>
        <v/>
      </c>
      <c r="BD4" t="str">
        <f>IF(Data!BD4="","",Data!BD4=Data!BD$84)</f>
        <v/>
      </c>
      <c r="BE4" t="str">
        <f>IF(Data!BE4="","",Data!BE4=Data!BE$84)</f>
        <v/>
      </c>
      <c r="BF4" t="str">
        <f>IF(Data!BF4="","",Data!BF4=Data!BF$84)</f>
        <v/>
      </c>
      <c r="BG4" t="str">
        <f>IF(Data!BG4="","",Data!BG4=Data!BG$84)</f>
        <v/>
      </c>
      <c r="BH4" t="str">
        <f>IF(Data!BH4="","",Data!BH4=Data!BH$84)</f>
        <v/>
      </c>
      <c r="BI4">
        <f t="shared" si="0"/>
        <v>22</v>
      </c>
    </row>
    <row r="5" spans="1:61" x14ac:dyDescent="0.35">
      <c r="A5" t="s">
        <v>10</v>
      </c>
      <c r="B5" t="b">
        <f>IF(Data!B5="","",Data!B5=Data!B$84)</f>
        <v>0</v>
      </c>
      <c r="C5" t="b">
        <f>IF(Data!C5="","",Data!C5=Data!C$84)</f>
        <v>1</v>
      </c>
      <c r="D5" t="b">
        <f>IF(Data!D5="","",Data!D5=Data!D$84)</f>
        <v>0</v>
      </c>
      <c r="E5" t="b">
        <f>IF(Data!E5="","",Data!E5=Data!E$84)</f>
        <v>0</v>
      </c>
      <c r="F5" t="b">
        <f>IF(Data!F5="","",Data!F5=Data!F$84)</f>
        <v>1</v>
      </c>
      <c r="G5" t="b">
        <f>IF(Data!G5="","",Data!G5=Data!G$84)</f>
        <v>1</v>
      </c>
      <c r="H5" t="b">
        <f>IF(Data!H5="","",Data!H5=Data!H$84)</f>
        <v>1</v>
      </c>
      <c r="I5" t="b">
        <f>IF(Data!I5="","",Data!I5=Data!I$84)</f>
        <v>1</v>
      </c>
      <c r="J5" t="b">
        <f>IF(Data!J5="","",Data!J5=Data!J$84)</f>
        <v>1</v>
      </c>
      <c r="K5" t="b">
        <f>IF(Data!K5="","",Data!K5=Data!K$84)</f>
        <v>1</v>
      </c>
      <c r="L5" t="b">
        <f>IF(Data!L5="","",Data!L5=Data!L$84)</f>
        <v>1</v>
      </c>
      <c r="M5" t="b">
        <f>IF(Data!M5="","",Data!M5=Data!M$84)</f>
        <v>1</v>
      </c>
      <c r="N5" t="b">
        <f>IF(Data!N5="","",Data!N5=Data!N$84)</f>
        <v>1</v>
      </c>
      <c r="O5" t="b">
        <f>IF(Data!O5="","",Data!O5=Data!O$84)</f>
        <v>0</v>
      </c>
      <c r="P5" t="b">
        <f>IF(Data!P5="","",Data!P5=Data!P$84)</f>
        <v>1</v>
      </c>
      <c r="Q5" t="b">
        <f>IF(Data!Q5="","",Data!Q5=Data!Q$84)</f>
        <v>1</v>
      </c>
      <c r="R5" t="b">
        <f>IF(Data!R5="","",Data!R5=Data!R$84)</f>
        <v>0</v>
      </c>
      <c r="S5" t="b">
        <f>IF(Data!S5="","",Data!S5=Data!S$84)</f>
        <v>0</v>
      </c>
      <c r="T5" t="b">
        <f>IF(Data!T5="","",Data!T5=Data!T$84)</f>
        <v>1</v>
      </c>
      <c r="U5" t="b">
        <f>IF(Data!U5="","",Data!U5=Data!U$84)</f>
        <v>1</v>
      </c>
      <c r="V5" t="b">
        <f>IF(Data!V5="","",Data!V5=Data!V$84)</f>
        <v>1</v>
      </c>
      <c r="W5" t="b">
        <f>IF(Data!W5="","",Data!W5=Data!W$84)</f>
        <v>1</v>
      </c>
      <c r="X5" t="b">
        <f>IF(Data!X5="","",Data!X5=Data!X$84)</f>
        <v>1</v>
      </c>
      <c r="Y5" t="b">
        <f>IF(Data!Y5="","",Data!Y5=Data!Y$84)</f>
        <v>0</v>
      </c>
      <c r="Z5" t="b">
        <f>IF(Data!Z5="","",Data!Z5=Data!Z$84)</f>
        <v>0</v>
      </c>
      <c r="AA5" t="b">
        <f>IF(Data!AA5="","",Data!AA5=Data!AA$84)</f>
        <v>0</v>
      </c>
      <c r="AB5" t="b">
        <f>IF(Data!AB5="","",Data!AB5=Data!AB$84)</f>
        <v>1</v>
      </c>
      <c r="AC5" t="b">
        <f>IF(Data!AC5="","",Data!AC5=Data!AC$84)</f>
        <v>1</v>
      </c>
      <c r="AD5" t="b">
        <f>IF(Data!AD5="","",Data!AD5=Data!AD$84)</f>
        <v>0</v>
      </c>
      <c r="AE5" t="b">
        <f>IF(Data!AE5="","",Data!AE5=Data!AE$84)</f>
        <v>0</v>
      </c>
      <c r="AF5" t="b">
        <f>IF(Data!AF5="","",Data!AF5=Data!AF$84)</f>
        <v>0</v>
      </c>
      <c r="AG5" t="b">
        <f>IF(Data!AG5="","",Data!AG5=Data!AG$84)</f>
        <v>0</v>
      </c>
      <c r="AH5" t="b">
        <f>IF(Data!AH5="","",Data!AH5=Data!AH$84)</f>
        <v>1</v>
      </c>
      <c r="AI5" t="b">
        <f>IF(Data!AI5="","",Data!AI5=Data!AI$84)</f>
        <v>0</v>
      </c>
      <c r="AJ5" t="b">
        <f>IF(Data!AJ5="","",Data!AJ5=Data!AJ$84)</f>
        <v>1</v>
      </c>
      <c r="AK5" t="b">
        <f>IF(Data!AK5="","",Data!AK5=Data!AK$84)</f>
        <v>0</v>
      </c>
      <c r="AL5" t="b">
        <f>IF(Data!AL5="","",Data!AL5=Data!AL$84)</f>
        <v>0</v>
      </c>
      <c r="AM5" t="b">
        <f>IF(Data!AM5="","",Data!AM5=Data!AM$84)</f>
        <v>1</v>
      </c>
      <c r="AN5" t="b">
        <f>IF(Data!AN5="","",Data!AN5=Data!AN$84)</f>
        <v>1</v>
      </c>
      <c r="AO5" t="str">
        <f>IF(Data!AO5="","",Data!AO5=Data!AO$84)</f>
        <v/>
      </c>
      <c r="AP5" t="b">
        <f>IF(Data!AP5="","",Data!AP5=Data!AP$84)</f>
        <v>0</v>
      </c>
      <c r="AQ5" t="b">
        <f>IF(Data!AQ5="","",Data!AQ5=Data!AQ$84)</f>
        <v>1</v>
      </c>
      <c r="AR5" t="b">
        <f>IF(Data!AR5="","",Data!AR5=Data!AR$84)</f>
        <v>1</v>
      </c>
      <c r="AS5" t="b">
        <f>IF(Data!AS5="","",Data!AS5=Data!AS$84)</f>
        <v>0</v>
      </c>
      <c r="AT5" t="b">
        <f>IF(Data!AT5="","",Data!AT5=Data!AT$84)</f>
        <v>1</v>
      </c>
      <c r="AU5" t="b">
        <f>IF(Data!AU5="","",Data!AU5=Data!AU$84)</f>
        <v>0</v>
      </c>
      <c r="AV5" t="b">
        <f>IF(Data!AV5="","",Data!AV5=Data!AV$84)</f>
        <v>1</v>
      </c>
      <c r="AW5" t="str">
        <f>IF(Data!AW5="","",Data!AW5=Data!AW$84)</f>
        <v/>
      </c>
      <c r="AX5" t="str">
        <f>IF(Data!AX5="","",Data!AX5=Data!AX$84)</f>
        <v/>
      </c>
      <c r="AY5" t="str">
        <f>IF(Data!AY5="","",Data!AY5=Data!AY$84)</f>
        <v/>
      </c>
      <c r="AZ5" t="str">
        <f>IF(Data!AZ5="","",Data!AZ5=Data!AZ$84)</f>
        <v/>
      </c>
      <c r="BA5" t="str">
        <f>IF(Data!BA5="","",Data!BA5=Data!BA$84)</f>
        <v/>
      </c>
      <c r="BB5" t="str">
        <f>IF(Data!BB5="","",Data!BB5=Data!BB$84)</f>
        <v/>
      </c>
      <c r="BC5" t="str">
        <f>IF(Data!BC5="","",Data!BC5=Data!BC$84)</f>
        <v/>
      </c>
      <c r="BD5" t="str">
        <f>IF(Data!BD5="","",Data!BD5=Data!BD$84)</f>
        <v/>
      </c>
      <c r="BE5" t="str">
        <f>IF(Data!BE5="","",Data!BE5=Data!BE$84)</f>
        <v/>
      </c>
      <c r="BF5" t="str">
        <f>IF(Data!BF5="","",Data!BF5=Data!BF$84)</f>
        <v/>
      </c>
      <c r="BG5" t="str">
        <f>IF(Data!BG5="","",Data!BG5=Data!BG$84)</f>
        <v/>
      </c>
      <c r="BH5" t="str">
        <f>IF(Data!BH5="","",Data!BH5=Data!BH$84)</f>
        <v/>
      </c>
      <c r="BI5">
        <f t="shared" si="0"/>
        <v>27</v>
      </c>
    </row>
    <row r="6" spans="1:61" x14ac:dyDescent="0.35">
      <c r="A6" t="s">
        <v>11</v>
      </c>
      <c r="B6" t="b">
        <f>IF(Data!B6="","",Data!B6=Data!B$84)</f>
        <v>1</v>
      </c>
      <c r="C6" t="b">
        <f>IF(Data!C6="","",Data!C6=Data!C$84)</f>
        <v>0</v>
      </c>
      <c r="D6" t="b">
        <f>IF(Data!D6="","",Data!D6=Data!D$84)</f>
        <v>1</v>
      </c>
      <c r="E6" t="b">
        <f>IF(Data!E6="","",Data!E6=Data!E$84)</f>
        <v>1</v>
      </c>
      <c r="F6" t="b">
        <f>IF(Data!F6="","",Data!F6=Data!F$84)</f>
        <v>0</v>
      </c>
      <c r="G6" t="b">
        <f>IF(Data!G6="","",Data!G6=Data!G$84)</f>
        <v>0</v>
      </c>
      <c r="H6" t="b">
        <f>IF(Data!H6="","",Data!H6=Data!H$84)</f>
        <v>1</v>
      </c>
      <c r="I6" t="b">
        <f>IF(Data!I6="","",Data!I6=Data!I$84)</f>
        <v>1</v>
      </c>
      <c r="J6" t="b">
        <f>IF(Data!J6="","",Data!J6=Data!J$84)</f>
        <v>1</v>
      </c>
      <c r="K6" t="b">
        <f>IF(Data!K6="","",Data!K6=Data!K$84)</f>
        <v>1</v>
      </c>
      <c r="L6" t="b">
        <f>IF(Data!L6="","",Data!L6=Data!L$84)</f>
        <v>1</v>
      </c>
      <c r="M6" t="b">
        <f>IF(Data!M6="","",Data!M6=Data!M$84)</f>
        <v>0</v>
      </c>
      <c r="N6" t="b">
        <f>IF(Data!N6="","",Data!N6=Data!N$84)</f>
        <v>1</v>
      </c>
      <c r="O6" t="b">
        <f>IF(Data!O6="","",Data!O6=Data!O$84)</f>
        <v>1</v>
      </c>
      <c r="P6" t="b">
        <f>IF(Data!P6="","",Data!P6=Data!P$84)</f>
        <v>1</v>
      </c>
      <c r="Q6" t="b">
        <f>IF(Data!Q6="","",Data!Q6=Data!Q$84)</f>
        <v>0</v>
      </c>
      <c r="R6" t="b">
        <f>IF(Data!R6="","",Data!R6=Data!R$84)</f>
        <v>1</v>
      </c>
      <c r="S6" t="b">
        <f>IF(Data!S6="","",Data!S6=Data!S$84)</f>
        <v>1</v>
      </c>
      <c r="T6" t="b">
        <f>IF(Data!T6="","",Data!T6=Data!T$84)</f>
        <v>1</v>
      </c>
      <c r="U6" t="b">
        <f>IF(Data!U6="","",Data!U6=Data!U$84)</f>
        <v>1</v>
      </c>
      <c r="V6" t="b">
        <f>IF(Data!V6="","",Data!V6=Data!V$84)</f>
        <v>1</v>
      </c>
      <c r="W6" t="b">
        <f>IF(Data!W6="","",Data!W6=Data!W$84)</f>
        <v>1</v>
      </c>
      <c r="X6" t="b">
        <f>IF(Data!X6="","",Data!X6=Data!X$84)</f>
        <v>1</v>
      </c>
      <c r="Y6" t="b">
        <f>IF(Data!Y6="","",Data!Y6=Data!Y$84)</f>
        <v>1</v>
      </c>
      <c r="Z6" t="b">
        <f>IF(Data!Z6="","",Data!Z6=Data!Z$84)</f>
        <v>1</v>
      </c>
      <c r="AA6" t="b">
        <f>IF(Data!AA6="","",Data!AA6=Data!AA$84)</f>
        <v>1</v>
      </c>
      <c r="AB6" t="b">
        <f>IF(Data!AB6="","",Data!AB6=Data!AB$84)</f>
        <v>1</v>
      </c>
      <c r="AC6" t="b">
        <f>IF(Data!AC6="","",Data!AC6=Data!AC$84)</f>
        <v>0</v>
      </c>
      <c r="AD6" t="b">
        <f>IF(Data!AD6="","",Data!AD6=Data!AD$84)</f>
        <v>1</v>
      </c>
      <c r="AE6" t="b">
        <f>IF(Data!AE6="","",Data!AE6=Data!AE$84)</f>
        <v>1</v>
      </c>
      <c r="AF6" t="b">
        <f>IF(Data!AF6="","",Data!AF6=Data!AF$84)</f>
        <v>1</v>
      </c>
      <c r="AG6" t="b">
        <f>IF(Data!AG6="","",Data!AG6=Data!AG$84)</f>
        <v>1</v>
      </c>
      <c r="AH6" t="b">
        <f>IF(Data!AH6="","",Data!AH6=Data!AH$84)</f>
        <v>1</v>
      </c>
      <c r="AI6" t="b">
        <f>IF(Data!AI6="","",Data!AI6=Data!AI$84)</f>
        <v>1</v>
      </c>
      <c r="AJ6" t="b">
        <f>IF(Data!AJ6="","",Data!AJ6=Data!AJ$84)</f>
        <v>0</v>
      </c>
      <c r="AK6" t="b">
        <f>IF(Data!AK6="","",Data!AK6=Data!AK$84)</f>
        <v>0</v>
      </c>
      <c r="AL6" t="b">
        <f>IF(Data!AL6="","",Data!AL6=Data!AL$84)</f>
        <v>1</v>
      </c>
      <c r="AM6" t="b">
        <f>IF(Data!AM6="","",Data!AM6=Data!AM$84)</f>
        <v>1</v>
      </c>
      <c r="AN6" t="b">
        <f>IF(Data!AN6="","",Data!AN6=Data!AN$84)</f>
        <v>1</v>
      </c>
      <c r="AO6" t="b">
        <f>IF(Data!AO6="","",Data!AO6=Data!AO$84)</f>
        <v>1</v>
      </c>
      <c r="AP6" t="b">
        <f>IF(Data!AP6="","",Data!AP6=Data!AP$84)</f>
        <v>1</v>
      </c>
      <c r="AQ6" t="b">
        <f>IF(Data!AQ6="","",Data!AQ6=Data!AQ$84)</f>
        <v>1</v>
      </c>
      <c r="AR6" t="b">
        <f>IF(Data!AR6="","",Data!AR6=Data!AR$84)</f>
        <v>1</v>
      </c>
      <c r="AS6" t="str">
        <f>IF(Data!AS6="","",Data!AS6=Data!AS$84)</f>
        <v/>
      </c>
      <c r="AT6" t="str">
        <f>IF(Data!AT6="","",Data!AT6=Data!AT$84)</f>
        <v/>
      </c>
      <c r="AU6" t="str">
        <f>IF(Data!AU6="","",Data!AU6=Data!AU$84)</f>
        <v/>
      </c>
      <c r="AV6" t="str">
        <f>IF(Data!AV6="","",Data!AV6=Data!AV$84)</f>
        <v/>
      </c>
      <c r="AW6" t="str">
        <f>IF(Data!AW6="","",Data!AW6=Data!AW$84)</f>
        <v/>
      </c>
      <c r="AX6" t="str">
        <f>IF(Data!AX6="","",Data!AX6=Data!AX$84)</f>
        <v/>
      </c>
      <c r="AY6" t="str">
        <f>IF(Data!AY6="","",Data!AY6=Data!AY$84)</f>
        <v/>
      </c>
      <c r="AZ6" t="str">
        <f>IF(Data!AZ6="","",Data!AZ6=Data!AZ$84)</f>
        <v/>
      </c>
      <c r="BA6" t="str">
        <f>IF(Data!BA6="","",Data!BA6=Data!BA$84)</f>
        <v/>
      </c>
      <c r="BB6" t="str">
        <f>IF(Data!BB6="","",Data!BB6=Data!BB$84)</f>
        <v/>
      </c>
      <c r="BC6" t="str">
        <f>IF(Data!BC6="","",Data!BC6=Data!BC$84)</f>
        <v/>
      </c>
      <c r="BD6" t="str">
        <f>IF(Data!BD6="","",Data!BD6=Data!BD$84)</f>
        <v/>
      </c>
      <c r="BE6" t="str">
        <f>IF(Data!BE6="","",Data!BE6=Data!BE$84)</f>
        <v/>
      </c>
      <c r="BF6" t="str">
        <f>IF(Data!BF6="","",Data!BF6=Data!BF$84)</f>
        <v/>
      </c>
      <c r="BG6" t="str">
        <f>IF(Data!BG6="","",Data!BG6=Data!BG$84)</f>
        <v/>
      </c>
      <c r="BH6" t="str">
        <f>IF(Data!BH6="","",Data!BH6=Data!BH$84)</f>
        <v/>
      </c>
      <c r="BI6">
        <f t="shared" si="0"/>
        <v>35</v>
      </c>
    </row>
    <row r="7" spans="1:61" x14ac:dyDescent="0.35">
      <c r="A7" t="s">
        <v>13</v>
      </c>
      <c r="B7" t="b">
        <f>IF(Data!B7="","",Data!B7=Data!B$84)</f>
        <v>1</v>
      </c>
      <c r="C7" t="b">
        <f>IF(Data!C7="","",Data!C7=Data!C$84)</f>
        <v>0</v>
      </c>
      <c r="D7" t="b">
        <f>IF(Data!D7="","",Data!D7=Data!D$84)</f>
        <v>1</v>
      </c>
      <c r="E7" t="b">
        <f>IF(Data!E7="","",Data!E7=Data!E$84)</f>
        <v>1</v>
      </c>
      <c r="F7" t="b">
        <f>IF(Data!F7="","",Data!F7=Data!F$84)</f>
        <v>1</v>
      </c>
      <c r="G7" t="b">
        <f>IF(Data!G7="","",Data!G7=Data!G$84)</f>
        <v>1</v>
      </c>
      <c r="H7" t="b">
        <f>IF(Data!H7="","",Data!H7=Data!H$84)</f>
        <v>0</v>
      </c>
      <c r="I7" t="b">
        <f>IF(Data!I7="","",Data!I7=Data!I$84)</f>
        <v>1</v>
      </c>
      <c r="J7" t="b">
        <f>IF(Data!J7="","",Data!J7=Data!J$84)</f>
        <v>1</v>
      </c>
      <c r="K7" t="b">
        <f>IF(Data!K7="","",Data!K7=Data!K$84)</f>
        <v>1</v>
      </c>
      <c r="L7" t="b">
        <f>IF(Data!L7="","",Data!L7=Data!L$84)</f>
        <v>1</v>
      </c>
      <c r="M7" t="b">
        <f>IF(Data!M7="","",Data!M7=Data!M$84)</f>
        <v>0</v>
      </c>
      <c r="N7" t="b">
        <f>IF(Data!N7="","",Data!N7=Data!N$84)</f>
        <v>1</v>
      </c>
      <c r="O7" t="b">
        <f>IF(Data!O7="","",Data!O7=Data!O$84)</f>
        <v>1</v>
      </c>
      <c r="P7" t="b">
        <f>IF(Data!P7="","",Data!P7=Data!P$84)</f>
        <v>1</v>
      </c>
      <c r="Q7" t="b">
        <f>IF(Data!Q7="","",Data!Q7=Data!Q$84)</f>
        <v>0</v>
      </c>
      <c r="R7" t="b">
        <f>IF(Data!R7="","",Data!R7=Data!R$84)</f>
        <v>1</v>
      </c>
      <c r="S7" t="b">
        <f>IF(Data!S7="","",Data!S7=Data!S$84)</f>
        <v>1</v>
      </c>
      <c r="T7" t="b">
        <f>IF(Data!T7="","",Data!T7=Data!T$84)</f>
        <v>1</v>
      </c>
      <c r="U7" t="b">
        <f>IF(Data!U7="","",Data!U7=Data!U$84)</f>
        <v>0</v>
      </c>
      <c r="V7" t="b">
        <f>IF(Data!V7="","",Data!V7=Data!V$84)</f>
        <v>0</v>
      </c>
      <c r="W7" t="b">
        <f>IF(Data!W7="","",Data!W7=Data!W$84)</f>
        <v>1</v>
      </c>
      <c r="X7" t="b">
        <f>IF(Data!X7="","",Data!X7=Data!X$84)</f>
        <v>1</v>
      </c>
      <c r="Y7" t="b">
        <f>IF(Data!Y7="","",Data!Y7=Data!Y$84)</f>
        <v>1</v>
      </c>
      <c r="Z7" t="b">
        <f>IF(Data!Z7="","",Data!Z7=Data!Z$84)</f>
        <v>1</v>
      </c>
      <c r="AA7" t="b">
        <f>IF(Data!AA7="","",Data!AA7=Data!AA$84)</f>
        <v>1</v>
      </c>
      <c r="AB7" t="b">
        <f>IF(Data!AB7="","",Data!AB7=Data!AB$84)</f>
        <v>1</v>
      </c>
      <c r="AC7" t="b">
        <f>IF(Data!AC7="","",Data!AC7=Data!AC$84)</f>
        <v>1</v>
      </c>
      <c r="AD7" t="b">
        <f>IF(Data!AD7="","",Data!AD7=Data!AD$84)</f>
        <v>0</v>
      </c>
      <c r="AE7" t="b">
        <f>IF(Data!AE7="","",Data!AE7=Data!AE$84)</f>
        <v>1</v>
      </c>
      <c r="AF7" t="b">
        <f>IF(Data!AF7="","",Data!AF7=Data!AF$84)</f>
        <v>0</v>
      </c>
      <c r="AG7" t="b">
        <f>IF(Data!AG7="","",Data!AG7=Data!AG$84)</f>
        <v>0</v>
      </c>
      <c r="AH7" t="b">
        <f>IF(Data!AH7="","",Data!AH7=Data!AH$84)</f>
        <v>0</v>
      </c>
      <c r="AI7" t="b">
        <f>IF(Data!AI7="","",Data!AI7=Data!AI$84)</f>
        <v>1</v>
      </c>
      <c r="AJ7" t="b">
        <f>IF(Data!AJ7="","",Data!AJ7=Data!AJ$84)</f>
        <v>0</v>
      </c>
      <c r="AK7" t="b">
        <f>IF(Data!AK7="","",Data!AK7=Data!AK$84)</f>
        <v>1</v>
      </c>
      <c r="AL7" t="b">
        <f>IF(Data!AL7="","",Data!AL7=Data!AL$84)</f>
        <v>1</v>
      </c>
      <c r="AM7" t="str">
        <f>IF(Data!AM7="","",Data!AM7=Data!AM$84)</f>
        <v/>
      </c>
      <c r="AN7" t="str">
        <f>IF(Data!AN7="","",Data!AN7=Data!AN$84)</f>
        <v/>
      </c>
      <c r="AO7" t="str">
        <f>IF(Data!AO7="","",Data!AO7=Data!AO$84)</f>
        <v/>
      </c>
      <c r="AP7" t="str">
        <f>IF(Data!AP7="","",Data!AP7=Data!AP$84)</f>
        <v/>
      </c>
      <c r="AQ7" t="str">
        <f>IF(Data!AQ7="","",Data!AQ7=Data!AQ$84)</f>
        <v/>
      </c>
      <c r="AR7" t="str">
        <f>IF(Data!AR7="","",Data!AR7=Data!AR$84)</f>
        <v/>
      </c>
      <c r="AS7" t="str">
        <f>IF(Data!AS7="","",Data!AS7=Data!AS$84)</f>
        <v/>
      </c>
      <c r="AT7" t="str">
        <f>IF(Data!AT7="","",Data!AT7=Data!AT$84)</f>
        <v/>
      </c>
      <c r="AU7" t="str">
        <f>IF(Data!AU7="","",Data!AU7=Data!AU$84)</f>
        <v/>
      </c>
      <c r="AV7" t="str">
        <f>IF(Data!AV7="","",Data!AV7=Data!AV$84)</f>
        <v/>
      </c>
      <c r="AW7" t="str">
        <f>IF(Data!AW7="","",Data!AW7=Data!AW$84)</f>
        <v/>
      </c>
      <c r="AX7" t="str">
        <f>IF(Data!AX7="","",Data!AX7=Data!AX$84)</f>
        <v/>
      </c>
      <c r="AY7" t="str">
        <f>IF(Data!AY7="","",Data!AY7=Data!AY$84)</f>
        <v/>
      </c>
      <c r="AZ7" t="str">
        <f>IF(Data!AZ7="","",Data!AZ7=Data!AZ$84)</f>
        <v/>
      </c>
      <c r="BA7" t="str">
        <f>IF(Data!BA7="","",Data!BA7=Data!BA$84)</f>
        <v/>
      </c>
      <c r="BB7" t="str">
        <f>IF(Data!BB7="","",Data!BB7=Data!BB$84)</f>
        <v/>
      </c>
      <c r="BC7" t="str">
        <f>IF(Data!BC7="","",Data!BC7=Data!BC$84)</f>
        <v/>
      </c>
      <c r="BD7" t="str">
        <f>IF(Data!BD7="","",Data!BD7=Data!BD$84)</f>
        <v/>
      </c>
      <c r="BE7" t="str">
        <f>IF(Data!BE7="","",Data!BE7=Data!BE$84)</f>
        <v/>
      </c>
      <c r="BF7" t="str">
        <f>IF(Data!BF7="","",Data!BF7=Data!BF$84)</f>
        <v/>
      </c>
      <c r="BG7" t="str">
        <f>IF(Data!BG7="","",Data!BG7=Data!BG$84)</f>
        <v/>
      </c>
      <c r="BH7" t="str">
        <f>IF(Data!BH7="","",Data!BH7=Data!BH$84)</f>
        <v/>
      </c>
      <c r="BI7">
        <f t="shared" si="0"/>
        <v>26</v>
      </c>
    </row>
    <row r="8" spans="1:61" x14ac:dyDescent="0.35">
      <c r="A8" t="s">
        <v>15</v>
      </c>
      <c r="B8" t="b">
        <f>IF(Data!B8="","",Data!B8=Data!B$84)</f>
        <v>1</v>
      </c>
      <c r="C8" t="b">
        <f>IF(Data!C8="","",Data!C8=Data!C$84)</f>
        <v>0</v>
      </c>
      <c r="D8" t="b">
        <f>IF(Data!D8="","",Data!D8=Data!D$84)</f>
        <v>1</v>
      </c>
      <c r="E8" t="b">
        <f>IF(Data!E8="","",Data!E8=Data!E$84)</f>
        <v>1</v>
      </c>
      <c r="F8" t="b">
        <f>IF(Data!F8="","",Data!F8=Data!F$84)</f>
        <v>0</v>
      </c>
      <c r="G8" t="b">
        <f>IF(Data!G8="","",Data!G8=Data!G$84)</f>
        <v>0</v>
      </c>
      <c r="H8" t="b">
        <f>IF(Data!H8="","",Data!H8=Data!H$84)</f>
        <v>1</v>
      </c>
      <c r="I8" t="b">
        <f>IF(Data!I8="","",Data!I8=Data!I$84)</f>
        <v>1</v>
      </c>
      <c r="J8" t="b">
        <f>IF(Data!J8="","",Data!J8=Data!J$84)</f>
        <v>1</v>
      </c>
      <c r="K8" t="b">
        <f>IF(Data!K8="","",Data!K8=Data!K$84)</f>
        <v>1</v>
      </c>
      <c r="L8" t="b">
        <f>IF(Data!L8="","",Data!L8=Data!L$84)</f>
        <v>1</v>
      </c>
      <c r="M8" t="b">
        <f>IF(Data!M8="","",Data!M8=Data!M$84)</f>
        <v>0</v>
      </c>
      <c r="N8" t="b">
        <f>IF(Data!N8="","",Data!N8=Data!N$84)</f>
        <v>1</v>
      </c>
      <c r="O8" t="b">
        <f>IF(Data!O8="","",Data!O8=Data!O$84)</f>
        <v>0</v>
      </c>
      <c r="P8" t="b">
        <f>IF(Data!P8="","",Data!P8=Data!P$84)</f>
        <v>1</v>
      </c>
      <c r="Q8" t="b">
        <f>IF(Data!Q8="","",Data!Q8=Data!Q$84)</f>
        <v>1</v>
      </c>
      <c r="R8" t="b">
        <f>IF(Data!R8="","",Data!R8=Data!R$84)</f>
        <v>1</v>
      </c>
      <c r="S8" t="b">
        <f>IF(Data!S8="","",Data!S8=Data!S$84)</f>
        <v>1</v>
      </c>
      <c r="T8" t="b">
        <f>IF(Data!T8="","",Data!T8=Data!T$84)</f>
        <v>0</v>
      </c>
      <c r="U8" t="b">
        <f>IF(Data!U8="","",Data!U8=Data!U$84)</f>
        <v>1</v>
      </c>
      <c r="V8" t="b">
        <f>IF(Data!V8="","",Data!V8=Data!V$84)</f>
        <v>1</v>
      </c>
      <c r="W8" t="b">
        <f>IF(Data!W8="","",Data!W8=Data!W$84)</f>
        <v>1</v>
      </c>
      <c r="X8" t="b">
        <f>IF(Data!X8="","",Data!X8=Data!X$84)</f>
        <v>0</v>
      </c>
      <c r="Y8" t="b">
        <f>IF(Data!Y8="","",Data!Y8=Data!Y$84)</f>
        <v>1</v>
      </c>
      <c r="Z8" t="b">
        <f>IF(Data!Z8="","",Data!Z8=Data!Z$84)</f>
        <v>1</v>
      </c>
      <c r="AA8" t="b">
        <f>IF(Data!AA8="","",Data!AA8=Data!AA$84)</f>
        <v>1</v>
      </c>
      <c r="AB8" t="b">
        <f>IF(Data!AB8="","",Data!AB8=Data!AB$84)</f>
        <v>0</v>
      </c>
      <c r="AC8" t="b">
        <f>IF(Data!AC8="","",Data!AC8=Data!AC$84)</f>
        <v>1</v>
      </c>
      <c r="AD8" t="b">
        <f>IF(Data!AD8="","",Data!AD8=Data!AD$84)</f>
        <v>1</v>
      </c>
      <c r="AE8" t="b">
        <f>IF(Data!AE8="","",Data!AE8=Data!AE$84)</f>
        <v>1</v>
      </c>
      <c r="AF8" t="b">
        <f>IF(Data!AF8="","",Data!AF8=Data!AF$84)</f>
        <v>1</v>
      </c>
      <c r="AG8" t="b">
        <f>IF(Data!AG8="","",Data!AG8=Data!AG$84)</f>
        <v>1</v>
      </c>
      <c r="AH8" t="b">
        <f>IF(Data!AH8="","",Data!AH8=Data!AH$84)</f>
        <v>1</v>
      </c>
      <c r="AI8" t="b">
        <f>IF(Data!AI8="","",Data!AI8=Data!AI$84)</f>
        <v>0</v>
      </c>
      <c r="AJ8" t="b">
        <f>IF(Data!AJ8="","",Data!AJ8=Data!AJ$84)</f>
        <v>1</v>
      </c>
      <c r="AK8" t="b">
        <f>IF(Data!AK8="","",Data!AK8=Data!AK$84)</f>
        <v>1</v>
      </c>
      <c r="AL8" t="b">
        <f>IF(Data!AL8="","",Data!AL8=Data!AL$84)</f>
        <v>0</v>
      </c>
      <c r="AM8" t="b">
        <f>IF(Data!AM8="","",Data!AM8=Data!AM$84)</f>
        <v>1</v>
      </c>
      <c r="AN8" t="b">
        <f>IF(Data!AN8="","",Data!AN8=Data!AN$84)</f>
        <v>1</v>
      </c>
      <c r="AO8" t="b">
        <f>IF(Data!AO8="","",Data!AO8=Data!AO$84)</f>
        <v>1</v>
      </c>
      <c r="AP8" t="b">
        <f>IF(Data!AP8="","",Data!AP8=Data!AP$84)</f>
        <v>1</v>
      </c>
      <c r="AQ8" t="b">
        <f>IF(Data!AQ8="","",Data!AQ8=Data!AQ$84)</f>
        <v>0</v>
      </c>
      <c r="AR8" t="b">
        <f>IF(Data!AR8="","",Data!AR8=Data!AR$84)</f>
        <v>1</v>
      </c>
      <c r="AS8" t="b">
        <f>IF(Data!AS8="","",Data!AS8=Data!AS$84)</f>
        <v>1</v>
      </c>
      <c r="AT8" t="b">
        <f>IF(Data!AT8="","",Data!AT8=Data!AT$84)</f>
        <v>0</v>
      </c>
      <c r="AU8" t="b">
        <f>IF(Data!AU8="","",Data!AU8=Data!AU$84)</f>
        <v>1</v>
      </c>
      <c r="AV8" t="b">
        <f>IF(Data!AV8="","",Data!AV8=Data!AV$84)</f>
        <v>1</v>
      </c>
      <c r="AW8" t="b">
        <f>IF(Data!AW8="","",Data!AW8=Data!AW$84)</f>
        <v>0</v>
      </c>
      <c r="AX8" t="b">
        <f>IF(Data!AX8="","",Data!AX8=Data!AX$84)</f>
        <v>0</v>
      </c>
      <c r="AY8" t="b">
        <f>IF(Data!AY8="","",Data!AY8=Data!AY$84)</f>
        <v>1</v>
      </c>
      <c r="AZ8" t="b">
        <f>IF(Data!AZ8="","",Data!AZ8=Data!AZ$84)</f>
        <v>1</v>
      </c>
      <c r="BA8" t="b">
        <f>IF(Data!BA8="","",Data!BA8=Data!BA$84)</f>
        <v>0</v>
      </c>
      <c r="BB8" t="b">
        <f>IF(Data!BB8="","",Data!BB8=Data!BB$84)</f>
        <v>0</v>
      </c>
      <c r="BC8" t="b">
        <f>IF(Data!BC8="","",Data!BC8=Data!BC$84)</f>
        <v>0</v>
      </c>
      <c r="BD8" t="b">
        <f>IF(Data!BD8="","",Data!BD8=Data!BD$84)</f>
        <v>0</v>
      </c>
      <c r="BE8" t="b">
        <f>IF(Data!BE8="","",Data!BE8=Data!BE$84)</f>
        <v>0</v>
      </c>
      <c r="BF8" t="b">
        <f>IF(Data!BF8="","",Data!BF8=Data!BF$84)</f>
        <v>1</v>
      </c>
      <c r="BG8" t="b">
        <f>IF(Data!BG8="","",Data!BG8=Data!BG$84)</f>
        <v>1</v>
      </c>
      <c r="BH8" t="b">
        <f>IF(Data!BH8="","",Data!BH8=Data!BH$84)</f>
        <v>1</v>
      </c>
      <c r="BI8">
        <f t="shared" si="0"/>
        <v>40</v>
      </c>
    </row>
    <row r="9" spans="1:61" x14ac:dyDescent="0.35">
      <c r="A9" t="s">
        <v>20</v>
      </c>
      <c r="B9" t="b">
        <f>IF(Data!B9="","",Data!B9=Data!B$84)</f>
        <v>1</v>
      </c>
      <c r="C9" t="b">
        <f>IF(Data!C9="","",Data!C9=Data!C$84)</f>
        <v>0</v>
      </c>
      <c r="D9" t="b">
        <f>IF(Data!D9="","",Data!D9=Data!D$84)</f>
        <v>1</v>
      </c>
      <c r="E9" t="b">
        <f>IF(Data!E9="","",Data!E9=Data!E$84)</f>
        <v>1</v>
      </c>
      <c r="F9" t="b">
        <f>IF(Data!F9="","",Data!F9=Data!F$84)</f>
        <v>0</v>
      </c>
      <c r="G9" t="b">
        <f>IF(Data!G9="","",Data!G9=Data!G$84)</f>
        <v>0</v>
      </c>
      <c r="H9" t="b">
        <f>IF(Data!H9="","",Data!H9=Data!H$84)</f>
        <v>1</v>
      </c>
      <c r="I9" t="b">
        <f>IF(Data!I9="","",Data!I9=Data!I$84)</f>
        <v>1</v>
      </c>
      <c r="J9" t="b">
        <f>IF(Data!J9="","",Data!J9=Data!J$84)</f>
        <v>0</v>
      </c>
      <c r="K9" t="b">
        <f>IF(Data!K9="","",Data!K9=Data!K$84)</f>
        <v>0</v>
      </c>
      <c r="L9" t="b">
        <f>IF(Data!L9="","",Data!L9=Data!L$84)</f>
        <v>0</v>
      </c>
      <c r="M9" t="b">
        <f>IF(Data!M9="","",Data!M9=Data!M$84)</f>
        <v>1</v>
      </c>
      <c r="N9" t="b">
        <f>IF(Data!N9="","",Data!N9=Data!N$84)</f>
        <v>0</v>
      </c>
      <c r="O9" t="b">
        <f>IF(Data!O9="","",Data!O9=Data!O$84)</f>
        <v>0</v>
      </c>
      <c r="P9" t="b">
        <f>IF(Data!P9="","",Data!P9=Data!P$84)</f>
        <v>1</v>
      </c>
      <c r="Q9" t="str">
        <f>IF(Data!Q9="","",Data!Q9=Data!Q$84)</f>
        <v/>
      </c>
      <c r="R9" t="str">
        <f>IF(Data!R9="","",Data!R9=Data!R$84)</f>
        <v/>
      </c>
      <c r="S9" t="str">
        <f>IF(Data!S9="","",Data!S9=Data!S$84)</f>
        <v/>
      </c>
      <c r="T9" t="str">
        <f>IF(Data!T9="","",Data!T9=Data!T$84)</f>
        <v/>
      </c>
      <c r="U9" t="str">
        <f>IF(Data!U9="","",Data!U9=Data!U$84)</f>
        <v/>
      </c>
      <c r="V9" t="str">
        <f>IF(Data!V9="","",Data!V9=Data!V$84)</f>
        <v/>
      </c>
      <c r="W9" t="str">
        <f>IF(Data!W9="","",Data!W9=Data!W$84)</f>
        <v/>
      </c>
      <c r="X9" t="str">
        <f>IF(Data!X9="","",Data!X9=Data!X$84)</f>
        <v/>
      </c>
      <c r="Y9" t="str">
        <f>IF(Data!Y9="","",Data!Y9=Data!Y$84)</f>
        <v/>
      </c>
      <c r="Z9" t="str">
        <f>IF(Data!Z9="","",Data!Z9=Data!Z$84)</f>
        <v/>
      </c>
      <c r="AA9" t="str">
        <f>IF(Data!AA9="","",Data!AA9=Data!AA$84)</f>
        <v/>
      </c>
      <c r="AB9" t="str">
        <f>IF(Data!AB9="","",Data!AB9=Data!AB$84)</f>
        <v/>
      </c>
      <c r="AC9" t="str">
        <f>IF(Data!AC9="","",Data!AC9=Data!AC$84)</f>
        <v/>
      </c>
      <c r="AD9" t="str">
        <f>IF(Data!AD9="","",Data!AD9=Data!AD$84)</f>
        <v/>
      </c>
      <c r="AE9" t="str">
        <f>IF(Data!AE9="","",Data!AE9=Data!AE$84)</f>
        <v/>
      </c>
      <c r="AF9" t="str">
        <f>IF(Data!AF9="","",Data!AF9=Data!AF$84)</f>
        <v/>
      </c>
      <c r="AG9" t="str">
        <f>IF(Data!AG9="","",Data!AG9=Data!AG$84)</f>
        <v/>
      </c>
      <c r="AH9" t="str">
        <f>IF(Data!AH9="","",Data!AH9=Data!AH$84)</f>
        <v/>
      </c>
      <c r="AI9" t="str">
        <f>IF(Data!AI9="","",Data!AI9=Data!AI$84)</f>
        <v/>
      </c>
      <c r="AJ9" t="str">
        <f>IF(Data!AJ9="","",Data!AJ9=Data!AJ$84)</f>
        <v/>
      </c>
      <c r="AK9" t="str">
        <f>IF(Data!AK9="","",Data!AK9=Data!AK$84)</f>
        <v/>
      </c>
      <c r="AL9" t="str">
        <f>IF(Data!AL9="","",Data!AL9=Data!AL$84)</f>
        <v/>
      </c>
      <c r="AM9" t="str">
        <f>IF(Data!AM9="","",Data!AM9=Data!AM$84)</f>
        <v/>
      </c>
      <c r="AN9" t="str">
        <f>IF(Data!AN9="","",Data!AN9=Data!AN$84)</f>
        <v/>
      </c>
      <c r="AO9" t="str">
        <f>IF(Data!AO9="","",Data!AO9=Data!AO$84)</f>
        <v/>
      </c>
      <c r="AP9" t="str">
        <f>IF(Data!AP9="","",Data!AP9=Data!AP$84)</f>
        <v/>
      </c>
      <c r="AQ9" t="str">
        <f>IF(Data!AQ9="","",Data!AQ9=Data!AQ$84)</f>
        <v/>
      </c>
      <c r="AR9" t="str">
        <f>IF(Data!AR9="","",Data!AR9=Data!AR$84)</f>
        <v/>
      </c>
      <c r="AS9" t="str">
        <f>IF(Data!AS9="","",Data!AS9=Data!AS$84)</f>
        <v/>
      </c>
      <c r="AT9" t="str">
        <f>IF(Data!AT9="","",Data!AT9=Data!AT$84)</f>
        <v/>
      </c>
      <c r="AU9" t="str">
        <f>IF(Data!AU9="","",Data!AU9=Data!AU$84)</f>
        <v/>
      </c>
      <c r="AV9" t="str">
        <f>IF(Data!AV9="","",Data!AV9=Data!AV$84)</f>
        <v/>
      </c>
      <c r="AW9" t="str">
        <f>IF(Data!AW9="","",Data!AW9=Data!AW$84)</f>
        <v/>
      </c>
      <c r="AX9" t="str">
        <f>IF(Data!AX9="","",Data!AX9=Data!AX$84)</f>
        <v/>
      </c>
      <c r="AY9" t="str">
        <f>IF(Data!AY9="","",Data!AY9=Data!AY$84)</f>
        <v/>
      </c>
      <c r="AZ9" t="str">
        <f>IF(Data!AZ9="","",Data!AZ9=Data!AZ$84)</f>
        <v/>
      </c>
      <c r="BA9" t="str">
        <f>IF(Data!BA9="","",Data!BA9=Data!BA$84)</f>
        <v/>
      </c>
      <c r="BB9" t="str">
        <f>IF(Data!BB9="","",Data!BB9=Data!BB$84)</f>
        <v/>
      </c>
      <c r="BC9" t="str">
        <f>IF(Data!BC9="","",Data!BC9=Data!BC$84)</f>
        <v/>
      </c>
      <c r="BD9" t="str">
        <f>IF(Data!BD9="","",Data!BD9=Data!BD$84)</f>
        <v/>
      </c>
      <c r="BE9" t="str">
        <f>IF(Data!BE9="","",Data!BE9=Data!BE$84)</f>
        <v/>
      </c>
      <c r="BF9" t="str">
        <f>IF(Data!BF9="","",Data!BF9=Data!BF$84)</f>
        <v/>
      </c>
      <c r="BG9" t="str">
        <f>IF(Data!BG9="","",Data!BG9=Data!BG$84)</f>
        <v/>
      </c>
      <c r="BH9" t="str">
        <f>IF(Data!BH9="","",Data!BH9=Data!BH$84)</f>
        <v/>
      </c>
      <c r="BI9">
        <f t="shared" si="0"/>
        <v>7</v>
      </c>
    </row>
    <row r="10" spans="1:61" x14ac:dyDescent="0.35">
      <c r="A10" t="s">
        <v>21</v>
      </c>
      <c r="B10" t="b">
        <f>IF(Data!B10="","",Data!B10=Data!B$84)</f>
        <v>1</v>
      </c>
      <c r="C10" t="b">
        <f>IF(Data!C10="","",Data!C10=Data!C$84)</f>
        <v>0</v>
      </c>
      <c r="D10" t="b">
        <f>IF(Data!D10="","",Data!D10=Data!D$84)</f>
        <v>1</v>
      </c>
      <c r="E10" t="b">
        <f>IF(Data!E10="","",Data!E10=Data!E$84)</f>
        <v>1</v>
      </c>
      <c r="F10" t="b">
        <f>IF(Data!F10="","",Data!F10=Data!F$84)</f>
        <v>0</v>
      </c>
      <c r="G10" t="b">
        <f>IF(Data!G10="","",Data!G10=Data!G$84)</f>
        <v>0</v>
      </c>
      <c r="H10" t="b">
        <f>IF(Data!H10="","",Data!H10=Data!H$84)</f>
        <v>1</v>
      </c>
      <c r="I10" t="b">
        <f>IF(Data!I10="","",Data!I10=Data!I$84)</f>
        <v>1</v>
      </c>
      <c r="J10" t="b">
        <f>IF(Data!J10="","",Data!J10=Data!J$84)</f>
        <v>1</v>
      </c>
      <c r="K10" t="b">
        <f>IF(Data!K10="","",Data!K10=Data!K$84)</f>
        <v>1</v>
      </c>
      <c r="L10" t="b">
        <f>IF(Data!L10="","",Data!L10=Data!L$84)</f>
        <v>1</v>
      </c>
      <c r="M10" t="b">
        <f>IF(Data!M10="","",Data!M10=Data!M$84)</f>
        <v>1</v>
      </c>
      <c r="N10" t="b">
        <f>IF(Data!N10="","",Data!N10=Data!N$84)</f>
        <v>1</v>
      </c>
      <c r="O10" t="b">
        <f>IF(Data!O10="","",Data!O10=Data!O$84)</f>
        <v>1</v>
      </c>
      <c r="P10" t="b">
        <f>IF(Data!P10="","",Data!P10=Data!P$84)</f>
        <v>1</v>
      </c>
      <c r="Q10" t="b">
        <f>IF(Data!Q10="","",Data!Q10=Data!Q$84)</f>
        <v>1</v>
      </c>
      <c r="R10" t="b">
        <f>IF(Data!R10="","",Data!R10=Data!R$84)</f>
        <v>1</v>
      </c>
      <c r="S10" t="b">
        <f>IF(Data!S10="","",Data!S10=Data!S$84)</f>
        <v>1</v>
      </c>
      <c r="T10" t="b">
        <f>IF(Data!T10="","",Data!T10=Data!T$84)</f>
        <v>0</v>
      </c>
      <c r="U10" t="b">
        <f>IF(Data!U10="","",Data!U10=Data!U$84)</f>
        <v>1</v>
      </c>
      <c r="V10" t="b">
        <f>IF(Data!V10="","",Data!V10=Data!V$84)</f>
        <v>1</v>
      </c>
      <c r="W10" t="b">
        <f>IF(Data!W10="","",Data!W10=Data!W$84)</f>
        <v>1</v>
      </c>
      <c r="X10" t="b">
        <f>IF(Data!X10="","",Data!X10=Data!X$84)</f>
        <v>0</v>
      </c>
      <c r="Y10" t="b">
        <f>IF(Data!Y10="","",Data!Y10=Data!Y$84)</f>
        <v>1</v>
      </c>
      <c r="Z10" t="b">
        <f>IF(Data!Z10="","",Data!Z10=Data!Z$84)</f>
        <v>1</v>
      </c>
      <c r="AA10" t="b">
        <f>IF(Data!AA10="","",Data!AA10=Data!AA$84)</f>
        <v>1</v>
      </c>
      <c r="AB10" t="b">
        <f>IF(Data!AB10="","",Data!AB10=Data!AB$84)</f>
        <v>0</v>
      </c>
      <c r="AC10" t="b">
        <f>IF(Data!AC10="","",Data!AC10=Data!AC$84)</f>
        <v>1</v>
      </c>
      <c r="AD10" t="b">
        <f>IF(Data!AD10="","",Data!AD10=Data!AD$84)</f>
        <v>1</v>
      </c>
      <c r="AE10" t="b">
        <f>IF(Data!AE10="","",Data!AE10=Data!AE$84)</f>
        <v>1</v>
      </c>
      <c r="AF10" t="b">
        <f>IF(Data!AF10="","",Data!AF10=Data!AF$84)</f>
        <v>1</v>
      </c>
      <c r="AG10" t="b">
        <f>IF(Data!AG10="","",Data!AG10=Data!AG$84)</f>
        <v>1</v>
      </c>
      <c r="AH10" t="b">
        <f>IF(Data!AH10="","",Data!AH10=Data!AH$84)</f>
        <v>1</v>
      </c>
      <c r="AI10" t="b">
        <f>IF(Data!AI10="","",Data!AI10=Data!AI$84)</f>
        <v>0</v>
      </c>
      <c r="AJ10" t="b">
        <f>IF(Data!AJ10="","",Data!AJ10=Data!AJ$84)</f>
        <v>1</v>
      </c>
      <c r="AK10" t="b">
        <f>IF(Data!AK10="","",Data!AK10=Data!AK$84)</f>
        <v>0</v>
      </c>
      <c r="AL10" t="b">
        <f>IF(Data!AL10="","",Data!AL10=Data!AL$84)</f>
        <v>0</v>
      </c>
      <c r="AM10" t="b">
        <f>IF(Data!AM10="","",Data!AM10=Data!AM$84)</f>
        <v>1</v>
      </c>
      <c r="AN10" t="b">
        <f>IF(Data!AN10="","",Data!AN10=Data!AN$84)</f>
        <v>0</v>
      </c>
      <c r="AO10" t="b">
        <f>IF(Data!AO10="","",Data!AO10=Data!AO$84)</f>
        <v>0</v>
      </c>
      <c r="AP10" t="b">
        <f>IF(Data!AP10="","",Data!AP10=Data!AP$84)</f>
        <v>0</v>
      </c>
      <c r="AQ10" t="b">
        <f>IF(Data!AQ10="","",Data!AQ10=Data!AQ$84)</f>
        <v>1</v>
      </c>
      <c r="AR10" t="b">
        <f>IF(Data!AR10="","",Data!AR10=Data!AR$84)</f>
        <v>1</v>
      </c>
      <c r="AS10" t="b">
        <f>IF(Data!AS10="","",Data!AS10=Data!AS$84)</f>
        <v>1</v>
      </c>
      <c r="AT10" t="b">
        <f>IF(Data!AT10="","",Data!AT10=Data!AT$84)</f>
        <v>0</v>
      </c>
      <c r="AU10" t="b">
        <f>IF(Data!AU10="","",Data!AU10=Data!AU$84)</f>
        <v>1</v>
      </c>
      <c r="AV10" t="b">
        <f>IF(Data!AV10="","",Data!AV10=Data!AV$84)</f>
        <v>0</v>
      </c>
      <c r="AW10" t="b">
        <f>IF(Data!AW10="","",Data!AW10=Data!AW$84)</f>
        <v>0</v>
      </c>
      <c r="AX10" t="b">
        <f>IF(Data!AX10="","",Data!AX10=Data!AX$84)</f>
        <v>0</v>
      </c>
      <c r="AY10" t="b">
        <f>IF(Data!AY10="","",Data!AY10=Data!AY$84)</f>
        <v>0</v>
      </c>
      <c r="AZ10" t="b">
        <f>IF(Data!AZ10="","",Data!AZ10=Data!AZ$84)</f>
        <v>1</v>
      </c>
      <c r="BA10" t="b">
        <f>IF(Data!BA10="","",Data!BA10=Data!BA$84)</f>
        <v>0</v>
      </c>
      <c r="BB10" t="b">
        <f>IF(Data!BB10="","",Data!BB10=Data!BB$84)</f>
        <v>0</v>
      </c>
      <c r="BC10" t="b">
        <f>IF(Data!BC10="","",Data!BC10=Data!BC$84)</f>
        <v>0</v>
      </c>
      <c r="BD10" t="b">
        <f>IF(Data!BD10="","",Data!BD10=Data!BD$84)</f>
        <v>0</v>
      </c>
      <c r="BE10" t="b">
        <f>IF(Data!BE10="","",Data!BE10=Data!BE$84)</f>
        <v>0</v>
      </c>
      <c r="BF10" t="b">
        <f>IF(Data!BF10="","",Data!BF10=Data!BF$84)</f>
        <v>1</v>
      </c>
      <c r="BG10" t="b">
        <f>IF(Data!BG10="","",Data!BG10=Data!BG$84)</f>
        <v>1</v>
      </c>
      <c r="BH10" t="b">
        <f>IF(Data!BH10="","",Data!BH10=Data!BH$84)</f>
        <v>1</v>
      </c>
      <c r="BI10">
        <f t="shared" si="0"/>
        <v>37</v>
      </c>
    </row>
    <row r="11" spans="1:61" x14ac:dyDescent="0.35">
      <c r="A11" t="s">
        <v>23</v>
      </c>
      <c r="B11" t="b">
        <f>IF(Data!B11="","",Data!B11=Data!B$84)</f>
        <v>0</v>
      </c>
      <c r="C11" t="b">
        <f>IF(Data!C11="","",Data!C11=Data!C$84)</f>
        <v>1</v>
      </c>
      <c r="D11" t="b">
        <f>IF(Data!D11="","",Data!D11=Data!D$84)</f>
        <v>1</v>
      </c>
      <c r="E11" t="b">
        <f>IF(Data!E11="","",Data!E11=Data!E$84)</f>
        <v>1</v>
      </c>
      <c r="F11" t="b">
        <f>IF(Data!F11="","",Data!F11=Data!F$84)</f>
        <v>1</v>
      </c>
      <c r="G11" t="b">
        <f>IF(Data!G11="","",Data!G11=Data!G$84)</f>
        <v>1</v>
      </c>
      <c r="H11" t="b">
        <f>IF(Data!H11="","",Data!H11=Data!H$84)</f>
        <v>1</v>
      </c>
      <c r="I11" t="b">
        <f>IF(Data!I11="","",Data!I11=Data!I$84)</f>
        <v>0</v>
      </c>
      <c r="J11" t="b">
        <f>IF(Data!J11="","",Data!J11=Data!J$84)</f>
        <v>1</v>
      </c>
      <c r="K11" t="b">
        <f>IF(Data!K11="","",Data!K11=Data!K$84)</f>
        <v>1</v>
      </c>
      <c r="L11" t="b">
        <f>IF(Data!L11="","",Data!L11=Data!L$84)</f>
        <v>1</v>
      </c>
      <c r="M11" t="b">
        <f>IF(Data!M11="","",Data!M11=Data!M$84)</f>
        <v>1</v>
      </c>
      <c r="N11" t="b">
        <f>IF(Data!N11="","",Data!N11=Data!N$84)</f>
        <v>1</v>
      </c>
      <c r="O11" t="b">
        <f>IF(Data!O11="","",Data!O11=Data!O$84)</f>
        <v>1</v>
      </c>
      <c r="P11" t="b">
        <f>IF(Data!P11="","",Data!P11=Data!P$84)</f>
        <v>1</v>
      </c>
      <c r="Q11" t="b">
        <f>IF(Data!Q11="","",Data!Q11=Data!Q$84)</f>
        <v>0</v>
      </c>
      <c r="R11" t="b">
        <f>IF(Data!R11="","",Data!R11=Data!R$84)</f>
        <v>1</v>
      </c>
      <c r="S11" t="b">
        <f>IF(Data!S11="","",Data!S11=Data!S$84)</f>
        <v>1</v>
      </c>
      <c r="T11" t="b">
        <f>IF(Data!T11="","",Data!T11=Data!T$84)</f>
        <v>1</v>
      </c>
      <c r="U11" t="b">
        <f>IF(Data!U11="","",Data!U11=Data!U$84)</f>
        <v>1</v>
      </c>
      <c r="V11" t="b">
        <f>IF(Data!V11="","",Data!V11=Data!V$84)</f>
        <v>1</v>
      </c>
      <c r="W11" t="b">
        <f>IF(Data!W11="","",Data!W11=Data!W$84)</f>
        <v>1</v>
      </c>
      <c r="X11" t="b">
        <f>IF(Data!X11="","",Data!X11=Data!X$84)</f>
        <v>1</v>
      </c>
      <c r="Y11" t="b">
        <f>IF(Data!Y11="","",Data!Y11=Data!Y$84)</f>
        <v>1</v>
      </c>
      <c r="Z11" t="b">
        <f>IF(Data!Z11="","",Data!Z11=Data!Z$84)</f>
        <v>0</v>
      </c>
      <c r="AA11" t="b">
        <f>IF(Data!AA11="","",Data!AA11=Data!AA$84)</f>
        <v>0</v>
      </c>
      <c r="AB11" t="b">
        <f>IF(Data!AB11="","",Data!AB11=Data!AB$84)</f>
        <v>1</v>
      </c>
      <c r="AC11" t="b">
        <f>IF(Data!AC11="","",Data!AC11=Data!AC$84)</f>
        <v>1</v>
      </c>
      <c r="AD11" t="b">
        <f>IF(Data!AD11="","",Data!AD11=Data!AD$84)</f>
        <v>0</v>
      </c>
      <c r="AE11" t="b">
        <f>IF(Data!AE11="","",Data!AE11=Data!AE$84)</f>
        <v>0</v>
      </c>
      <c r="AF11" t="b">
        <f>IF(Data!AF11="","",Data!AF11=Data!AF$84)</f>
        <v>0</v>
      </c>
      <c r="AG11" t="b">
        <f>IF(Data!AG11="","",Data!AG11=Data!AG$84)</f>
        <v>0</v>
      </c>
      <c r="AH11" t="b">
        <f>IF(Data!AH11="","",Data!AH11=Data!AH$84)</f>
        <v>1</v>
      </c>
      <c r="AI11" t="b">
        <f>IF(Data!AI11="","",Data!AI11=Data!AI$84)</f>
        <v>0</v>
      </c>
      <c r="AJ11" t="b">
        <f>IF(Data!AJ11="","",Data!AJ11=Data!AJ$84)</f>
        <v>1</v>
      </c>
      <c r="AK11" t="b">
        <f>IF(Data!AK11="","",Data!AK11=Data!AK$84)</f>
        <v>0</v>
      </c>
      <c r="AL11" t="b">
        <f>IF(Data!AL11="","",Data!AL11=Data!AL$84)</f>
        <v>1</v>
      </c>
      <c r="AM11" t="b">
        <f>IF(Data!AM11="","",Data!AM11=Data!AM$84)</f>
        <v>1</v>
      </c>
      <c r="AN11" t="b">
        <f>IF(Data!AN11="","",Data!AN11=Data!AN$84)</f>
        <v>1</v>
      </c>
      <c r="AO11" t="str">
        <f>IF(Data!AO11="","",Data!AO11=Data!AO$84)</f>
        <v/>
      </c>
      <c r="AP11" t="b">
        <f>IF(Data!AP11="","",Data!AP11=Data!AP$84)</f>
        <v>0</v>
      </c>
      <c r="AQ11" t="b">
        <f>IF(Data!AQ11="","",Data!AQ11=Data!AQ$84)</f>
        <v>1</v>
      </c>
      <c r="AR11" t="b">
        <f>IF(Data!AR11="","",Data!AR11=Data!AR$84)</f>
        <v>1</v>
      </c>
      <c r="AS11" t="b">
        <f>IF(Data!AS11="","",Data!AS11=Data!AS$84)</f>
        <v>1</v>
      </c>
      <c r="AT11" t="str">
        <f>IF(Data!AT11="","",Data!AT11=Data!AT$84)</f>
        <v/>
      </c>
      <c r="AU11" t="str">
        <f>IF(Data!AU11="","",Data!AU11=Data!AU$84)</f>
        <v/>
      </c>
      <c r="AV11" t="str">
        <f>IF(Data!AV11="","",Data!AV11=Data!AV$84)</f>
        <v/>
      </c>
      <c r="AW11" t="str">
        <f>IF(Data!AW11="","",Data!AW11=Data!AW$84)</f>
        <v/>
      </c>
      <c r="AX11" t="str">
        <f>IF(Data!AX11="","",Data!AX11=Data!AX$84)</f>
        <v/>
      </c>
      <c r="AY11" t="str">
        <f>IF(Data!AY11="","",Data!AY11=Data!AY$84)</f>
        <v/>
      </c>
      <c r="AZ11" t="str">
        <f>IF(Data!AZ11="","",Data!AZ11=Data!AZ$84)</f>
        <v/>
      </c>
      <c r="BA11" t="str">
        <f>IF(Data!BA11="","",Data!BA11=Data!BA$84)</f>
        <v/>
      </c>
      <c r="BB11" t="str">
        <f>IF(Data!BB11="","",Data!BB11=Data!BB$84)</f>
        <v/>
      </c>
      <c r="BC11" t="str">
        <f>IF(Data!BC11="","",Data!BC11=Data!BC$84)</f>
        <v/>
      </c>
      <c r="BD11" t="str">
        <f>IF(Data!BD11="","",Data!BD11=Data!BD$84)</f>
        <v/>
      </c>
      <c r="BE11" t="str">
        <f>IF(Data!BE11="","",Data!BE11=Data!BE$84)</f>
        <v/>
      </c>
      <c r="BF11" t="str">
        <f>IF(Data!BF11="","",Data!BF11=Data!BF$84)</f>
        <v/>
      </c>
      <c r="BG11" t="str">
        <f>IF(Data!BG11="","",Data!BG11=Data!BG$84)</f>
        <v/>
      </c>
      <c r="BH11" t="str">
        <f>IF(Data!BH11="","",Data!BH11=Data!BH$84)</f>
        <v/>
      </c>
      <c r="BI11">
        <f t="shared" si="0"/>
        <v>31</v>
      </c>
    </row>
    <row r="12" spans="1:61" x14ac:dyDescent="0.35">
      <c r="A12" t="s">
        <v>24</v>
      </c>
      <c r="B12" t="b">
        <f>IF(Data!B12="","",Data!B12=Data!B$84)</f>
        <v>1</v>
      </c>
      <c r="C12" t="b">
        <f>IF(Data!C12="","",Data!C12=Data!C$84)</f>
        <v>1</v>
      </c>
      <c r="D12" t="b">
        <f>IF(Data!D12="","",Data!D12=Data!D$84)</f>
        <v>0</v>
      </c>
      <c r="E12" t="b">
        <f>IF(Data!E12="","",Data!E12=Data!E$84)</f>
        <v>0</v>
      </c>
      <c r="F12" t="b">
        <f>IF(Data!F12="","",Data!F12=Data!F$84)</f>
        <v>1</v>
      </c>
      <c r="G12" t="b">
        <f>IF(Data!G12="","",Data!G12=Data!G$84)</f>
        <v>1</v>
      </c>
      <c r="H12" t="b">
        <f>IF(Data!H12="","",Data!H12=Data!H$84)</f>
        <v>0</v>
      </c>
      <c r="I12" t="b">
        <f>IF(Data!I12="","",Data!I12=Data!I$84)</f>
        <v>1</v>
      </c>
      <c r="J12" t="b">
        <f>IF(Data!J12="","",Data!J12=Data!J$84)</f>
        <v>1</v>
      </c>
      <c r="K12" t="b">
        <f>IF(Data!K12="","",Data!K12=Data!K$84)</f>
        <v>1</v>
      </c>
      <c r="L12" t="b">
        <f>IF(Data!L12="","",Data!L12=Data!L$84)</f>
        <v>0</v>
      </c>
      <c r="M12" t="b">
        <f>IF(Data!M12="","",Data!M12=Data!M$84)</f>
        <v>1</v>
      </c>
      <c r="N12" t="b">
        <f>IF(Data!N12="","",Data!N12=Data!N$84)</f>
        <v>1</v>
      </c>
      <c r="O12" t="b">
        <f>IF(Data!O12="","",Data!O12=Data!O$84)</f>
        <v>0</v>
      </c>
      <c r="P12" t="b">
        <f>IF(Data!P12="","",Data!P12=Data!P$84)</f>
        <v>0</v>
      </c>
      <c r="Q12" t="b">
        <f>IF(Data!Q12="","",Data!Q12=Data!Q$84)</f>
        <v>1</v>
      </c>
      <c r="R12" t="b">
        <f>IF(Data!R12="","",Data!R12=Data!R$84)</f>
        <v>0</v>
      </c>
      <c r="S12" t="b">
        <f>IF(Data!S12="","",Data!S12=Data!S$84)</f>
        <v>0</v>
      </c>
      <c r="T12" t="b">
        <f>IF(Data!T12="","",Data!T12=Data!T$84)</f>
        <v>1</v>
      </c>
      <c r="U12" t="b">
        <f>IF(Data!U12="","",Data!U12=Data!U$84)</f>
        <v>1</v>
      </c>
      <c r="V12" t="b">
        <f>IF(Data!V12="","",Data!V12=Data!V$84)</f>
        <v>1</v>
      </c>
      <c r="W12" t="b">
        <f>IF(Data!W12="","",Data!W12=Data!W$84)</f>
        <v>1</v>
      </c>
      <c r="X12" t="b">
        <f>IF(Data!X12="","",Data!X12=Data!X$84)</f>
        <v>1</v>
      </c>
      <c r="Y12" t="b">
        <f>IF(Data!Y12="","",Data!Y12=Data!Y$84)</f>
        <v>0</v>
      </c>
      <c r="Z12" t="b">
        <f>IF(Data!Z12="","",Data!Z12=Data!Z$84)</f>
        <v>0</v>
      </c>
      <c r="AA12" t="b">
        <f>IF(Data!AA12="","",Data!AA12=Data!AA$84)</f>
        <v>0</v>
      </c>
      <c r="AB12" t="b">
        <f>IF(Data!AB12="","",Data!AB12=Data!AB$84)</f>
        <v>1</v>
      </c>
      <c r="AC12" t="b">
        <f>IF(Data!AC12="","",Data!AC12=Data!AC$84)</f>
        <v>1</v>
      </c>
      <c r="AD12" t="b">
        <f>IF(Data!AD12="","",Data!AD12=Data!AD$84)</f>
        <v>0</v>
      </c>
      <c r="AE12" t="b">
        <f>IF(Data!AE12="","",Data!AE12=Data!AE$84)</f>
        <v>0</v>
      </c>
      <c r="AF12" t="b">
        <f>IF(Data!AF12="","",Data!AF12=Data!AF$84)</f>
        <v>0</v>
      </c>
      <c r="AG12" t="b">
        <f>IF(Data!AG12="","",Data!AG12=Data!AG$84)</f>
        <v>0</v>
      </c>
      <c r="AH12" t="b">
        <f>IF(Data!AH12="","",Data!AH12=Data!AH$84)</f>
        <v>0</v>
      </c>
      <c r="AI12" t="b">
        <f>IF(Data!AI12="","",Data!AI12=Data!AI$84)</f>
        <v>0</v>
      </c>
      <c r="AJ12" t="b">
        <f>IF(Data!AJ12="","",Data!AJ12=Data!AJ$84)</f>
        <v>1</v>
      </c>
      <c r="AK12" t="b">
        <f>IF(Data!AK12="","",Data!AK12=Data!AK$84)</f>
        <v>0</v>
      </c>
      <c r="AL12" t="b">
        <f>IF(Data!AL12="","",Data!AL12=Data!AL$84)</f>
        <v>0</v>
      </c>
      <c r="AM12" t="b">
        <f>IF(Data!AM12="","",Data!AM12=Data!AM$84)</f>
        <v>0</v>
      </c>
      <c r="AN12" t="b">
        <f>IF(Data!AN12="","",Data!AN12=Data!AN$84)</f>
        <v>0</v>
      </c>
      <c r="AO12" t="str">
        <f>IF(Data!AO12="","",Data!AO12=Data!AO$84)</f>
        <v/>
      </c>
      <c r="AP12" t="b">
        <f>IF(Data!AP12="","",Data!AP12=Data!AP$84)</f>
        <v>0</v>
      </c>
      <c r="AQ12" t="b">
        <f>IF(Data!AQ12="","",Data!AQ12=Data!AQ$84)</f>
        <v>1</v>
      </c>
      <c r="AR12" t="b">
        <f>IF(Data!AR12="","",Data!AR12=Data!AR$84)</f>
        <v>1</v>
      </c>
      <c r="AS12" t="b">
        <f>IF(Data!AS12="","",Data!AS12=Data!AS$84)</f>
        <v>1</v>
      </c>
      <c r="AT12" t="b">
        <f>IF(Data!AT12="","",Data!AT12=Data!AT$84)</f>
        <v>1</v>
      </c>
      <c r="AU12" t="b">
        <f>IF(Data!AU12="","",Data!AU12=Data!AU$84)</f>
        <v>1</v>
      </c>
      <c r="AV12" t="b">
        <f>IF(Data!AV12="","",Data!AV12=Data!AV$84)</f>
        <v>0</v>
      </c>
      <c r="AW12" t="b">
        <f>IF(Data!AW12="","",Data!AW12=Data!AW$84)</f>
        <v>1</v>
      </c>
      <c r="AX12" t="b">
        <f>IF(Data!AX12="","",Data!AX12=Data!AX$84)</f>
        <v>1</v>
      </c>
      <c r="AY12" t="b">
        <f>IF(Data!AY12="","",Data!AY12=Data!AY$84)</f>
        <v>0</v>
      </c>
      <c r="AZ12" t="b">
        <f>IF(Data!AZ12="","",Data!AZ12=Data!AZ$84)</f>
        <v>1</v>
      </c>
      <c r="BA12" t="b">
        <f>IF(Data!BA12="","",Data!BA12=Data!BA$84)</f>
        <v>1</v>
      </c>
      <c r="BB12" t="b">
        <f>IF(Data!BB12="","",Data!BB12=Data!BB$84)</f>
        <v>0</v>
      </c>
      <c r="BC12" t="b">
        <f>IF(Data!BC12="","",Data!BC12=Data!BC$84)</f>
        <v>1</v>
      </c>
      <c r="BD12" t="b">
        <f>IF(Data!BD12="","",Data!BD12=Data!BD$84)</f>
        <v>1</v>
      </c>
      <c r="BE12" t="b">
        <f>IF(Data!BE12="","",Data!BE12=Data!BE$84)</f>
        <v>1</v>
      </c>
      <c r="BF12" t="b">
        <f>IF(Data!BF12="","",Data!BF12=Data!BF$84)</f>
        <v>0</v>
      </c>
      <c r="BG12" t="b">
        <f>IF(Data!BG12="","",Data!BG12=Data!BG$84)</f>
        <v>1</v>
      </c>
      <c r="BH12" t="b">
        <f>IF(Data!BH12="","",Data!BH12=Data!BH$84)</f>
        <v>1</v>
      </c>
      <c r="BI12">
        <f t="shared" si="0"/>
        <v>32</v>
      </c>
    </row>
    <row r="13" spans="1:61" x14ac:dyDescent="0.35">
      <c r="A13" t="s">
        <v>28</v>
      </c>
      <c r="B13" t="b">
        <f>IF(Data!B13="","",Data!B13=Data!B$84)</f>
        <v>1</v>
      </c>
      <c r="C13" t="b">
        <f>IF(Data!C13="","",Data!C13=Data!C$84)</f>
        <v>0</v>
      </c>
      <c r="D13" t="b">
        <f>IF(Data!D13="","",Data!D13=Data!D$84)</f>
        <v>1</v>
      </c>
      <c r="E13" t="b">
        <f>IF(Data!E13="","",Data!E13=Data!E$84)</f>
        <v>1</v>
      </c>
      <c r="F13" t="b">
        <f>IF(Data!F13="","",Data!F13=Data!F$84)</f>
        <v>0</v>
      </c>
      <c r="G13" t="b">
        <f>IF(Data!G13="","",Data!G13=Data!G$84)</f>
        <v>0</v>
      </c>
      <c r="H13" t="b">
        <f>IF(Data!H13="","",Data!H13=Data!H$84)</f>
        <v>1</v>
      </c>
      <c r="I13" t="b">
        <f>IF(Data!I13="","",Data!I13=Data!I$84)</f>
        <v>1</v>
      </c>
      <c r="J13" t="b">
        <f>IF(Data!J13="","",Data!J13=Data!J$84)</f>
        <v>0</v>
      </c>
      <c r="K13" t="b">
        <f>IF(Data!K13="","",Data!K13=Data!K$84)</f>
        <v>1</v>
      </c>
      <c r="L13" t="b">
        <f>IF(Data!L13="","",Data!L13=Data!L$84)</f>
        <v>0</v>
      </c>
      <c r="M13" t="b">
        <f>IF(Data!M13="","",Data!M13=Data!M$84)</f>
        <v>1</v>
      </c>
      <c r="N13" t="b">
        <f>IF(Data!N13="","",Data!N13=Data!N$84)</f>
        <v>1</v>
      </c>
      <c r="O13" t="b">
        <f>IF(Data!O13="","",Data!O13=Data!O$84)</f>
        <v>0</v>
      </c>
      <c r="P13" t="b">
        <f>IF(Data!P13="","",Data!P13=Data!P$84)</f>
        <v>1</v>
      </c>
      <c r="Q13" t="b">
        <f>IF(Data!Q13="","",Data!Q13=Data!Q$84)</f>
        <v>1</v>
      </c>
      <c r="R13" t="str">
        <f>IF(Data!R13="","",Data!R13=Data!R$84)</f>
        <v/>
      </c>
      <c r="S13" t="str">
        <f>IF(Data!S13="","",Data!S13=Data!S$84)</f>
        <v/>
      </c>
      <c r="T13" t="str">
        <f>IF(Data!T13="","",Data!T13=Data!T$84)</f>
        <v/>
      </c>
      <c r="U13" t="str">
        <f>IF(Data!U13="","",Data!U13=Data!U$84)</f>
        <v/>
      </c>
      <c r="V13" t="str">
        <f>IF(Data!V13="","",Data!V13=Data!V$84)</f>
        <v/>
      </c>
      <c r="W13" t="str">
        <f>IF(Data!W13="","",Data!W13=Data!W$84)</f>
        <v/>
      </c>
      <c r="X13" t="str">
        <f>IF(Data!X13="","",Data!X13=Data!X$84)</f>
        <v/>
      </c>
      <c r="Y13" t="str">
        <f>IF(Data!Y13="","",Data!Y13=Data!Y$84)</f>
        <v/>
      </c>
      <c r="Z13" t="str">
        <f>IF(Data!Z13="","",Data!Z13=Data!Z$84)</f>
        <v/>
      </c>
      <c r="AA13" t="str">
        <f>IF(Data!AA13="","",Data!AA13=Data!AA$84)</f>
        <v/>
      </c>
      <c r="AB13" t="str">
        <f>IF(Data!AB13="","",Data!AB13=Data!AB$84)</f>
        <v/>
      </c>
      <c r="AC13" t="str">
        <f>IF(Data!AC13="","",Data!AC13=Data!AC$84)</f>
        <v/>
      </c>
      <c r="AD13" t="str">
        <f>IF(Data!AD13="","",Data!AD13=Data!AD$84)</f>
        <v/>
      </c>
      <c r="AE13" t="str">
        <f>IF(Data!AE13="","",Data!AE13=Data!AE$84)</f>
        <v/>
      </c>
      <c r="AF13" t="str">
        <f>IF(Data!AF13="","",Data!AF13=Data!AF$84)</f>
        <v/>
      </c>
      <c r="AG13" t="str">
        <f>IF(Data!AG13="","",Data!AG13=Data!AG$84)</f>
        <v/>
      </c>
      <c r="AH13" t="str">
        <f>IF(Data!AH13="","",Data!AH13=Data!AH$84)</f>
        <v/>
      </c>
      <c r="AI13" t="str">
        <f>IF(Data!AI13="","",Data!AI13=Data!AI$84)</f>
        <v/>
      </c>
      <c r="AJ13" t="str">
        <f>IF(Data!AJ13="","",Data!AJ13=Data!AJ$84)</f>
        <v/>
      </c>
      <c r="AK13" t="str">
        <f>IF(Data!AK13="","",Data!AK13=Data!AK$84)</f>
        <v/>
      </c>
      <c r="AL13" t="str">
        <f>IF(Data!AL13="","",Data!AL13=Data!AL$84)</f>
        <v/>
      </c>
      <c r="AM13" t="str">
        <f>IF(Data!AM13="","",Data!AM13=Data!AM$84)</f>
        <v/>
      </c>
      <c r="AN13" t="str">
        <f>IF(Data!AN13="","",Data!AN13=Data!AN$84)</f>
        <v/>
      </c>
      <c r="AO13" t="str">
        <f>IF(Data!AO13="","",Data!AO13=Data!AO$84)</f>
        <v/>
      </c>
      <c r="AP13" t="str">
        <f>IF(Data!AP13="","",Data!AP13=Data!AP$84)</f>
        <v/>
      </c>
      <c r="AQ13" t="str">
        <f>IF(Data!AQ13="","",Data!AQ13=Data!AQ$84)</f>
        <v/>
      </c>
      <c r="AR13" t="str">
        <f>IF(Data!AR13="","",Data!AR13=Data!AR$84)</f>
        <v/>
      </c>
      <c r="AS13" t="str">
        <f>IF(Data!AS13="","",Data!AS13=Data!AS$84)</f>
        <v/>
      </c>
      <c r="AT13" t="str">
        <f>IF(Data!AT13="","",Data!AT13=Data!AT$84)</f>
        <v/>
      </c>
      <c r="AU13" t="str">
        <f>IF(Data!AU13="","",Data!AU13=Data!AU$84)</f>
        <v/>
      </c>
      <c r="AV13" t="str">
        <f>IF(Data!AV13="","",Data!AV13=Data!AV$84)</f>
        <v/>
      </c>
      <c r="AW13" t="str">
        <f>IF(Data!AW13="","",Data!AW13=Data!AW$84)</f>
        <v/>
      </c>
      <c r="AX13" t="str">
        <f>IF(Data!AX13="","",Data!AX13=Data!AX$84)</f>
        <v/>
      </c>
      <c r="AY13" t="str">
        <f>IF(Data!AY13="","",Data!AY13=Data!AY$84)</f>
        <v/>
      </c>
      <c r="AZ13" t="str">
        <f>IF(Data!AZ13="","",Data!AZ13=Data!AZ$84)</f>
        <v/>
      </c>
      <c r="BA13" t="str">
        <f>IF(Data!BA13="","",Data!BA13=Data!BA$84)</f>
        <v/>
      </c>
      <c r="BB13" t="str">
        <f>IF(Data!BB13="","",Data!BB13=Data!BB$84)</f>
        <v/>
      </c>
      <c r="BC13" t="str">
        <f>IF(Data!BC13="","",Data!BC13=Data!BC$84)</f>
        <v/>
      </c>
      <c r="BD13" t="str">
        <f>IF(Data!BD13="","",Data!BD13=Data!BD$84)</f>
        <v/>
      </c>
      <c r="BE13" t="str">
        <f>IF(Data!BE13="","",Data!BE13=Data!BE$84)</f>
        <v/>
      </c>
      <c r="BF13" t="str">
        <f>IF(Data!BF13="","",Data!BF13=Data!BF$84)</f>
        <v/>
      </c>
      <c r="BG13" t="str">
        <f>IF(Data!BG13="","",Data!BG13=Data!BG$84)</f>
        <v/>
      </c>
      <c r="BH13" t="str">
        <f>IF(Data!BH13="","",Data!BH13=Data!BH$84)</f>
        <v/>
      </c>
      <c r="BI13">
        <f t="shared" si="0"/>
        <v>10</v>
      </c>
    </row>
    <row r="14" spans="1:61" x14ac:dyDescent="0.35">
      <c r="A14" t="s">
        <v>29</v>
      </c>
      <c r="B14" t="b">
        <f>IF(Data!B14="","",Data!B14=Data!B$84)</f>
        <v>0</v>
      </c>
      <c r="C14" t="b">
        <f>IF(Data!C14="","",Data!C14=Data!C$84)</f>
        <v>1</v>
      </c>
      <c r="D14" t="b">
        <f>IF(Data!D14="","",Data!D14=Data!D$84)</f>
        <v>0</v>
      </c>
      <c r="E14" t="b">
        <f>IF(Data!E14="","",Data!E14=Data!E$84)</f>
        <v>0</v>
      </c>
      <c r="F14" t="b">
        <f>IF(Data!F14="","",Data!F14=Data!F$84)</f>
        <v>1</v>
      </c>
      <c r="G14" t="b">
        <f>IF(Data!G14="","",Data!G14=Data!G$84)</f>
        <v>1</v>
      </c>
      <c r="H14" t="b">
        <f>IF(Data!H14="","",Data!H14=Data!H$84)</f>
        <v>0</v>
      </c>
      <c r="I14" t="b">
        <f>IF(Data!I14="","",Data!I14=Data!I$84)</f>
        <v>0</v>
      </c>
      <c r="J14" t="b">
        <f>IF(Data!J14="","",Data!J14=Data!J$84)</f>
        <v>1</v>
      </c>
      <c r="K14" t="b">
        <f>IF(Data!K14="","",Data!K14=Data!K$84)</f>
        <v>1</v>
      </c>
      <c r="L14" t="b">
        <f>IF(Data!L14="","",Data!L14=Data!L$84)</f>
        <v>1</v>
      </c>
      <c r="M14" t="b">
        <f>IF(Data!M14="","",Data!M14=Data!M$84)</f>
        <v>0</v>
      </c>
      <c r="N14" t="b">
        <f>IF(Data!N14="","",Data!N14=Data!N$84)</f>
        <v>1</v>
      </c>
      <c r="O14" t="b">
        <f>IF(Data!O14="","",Data!O14=Data!O$84)</f>
        <v>1</v>
      </c>
      <c r="P14" t="b">
        <f>IF(Data!P14="","",Data!P14=Data!P$84)</f>
        <v>1</v>
      </c>
      <c r="Q14" t="b">
        <f>IF(Data!Q14="","",Data!Q14=Data!Q$84)</f>
        <v>0</v>
      </c>
      <c r="R14" t="b">
        <f>IF(Data!R14="","",Data!R14=Data!R$84)</f>
        <v>1</v>
      </c>
      <c r="S14" t="b">
        <f>IF(Data!S14="","",Data!S14=Data!S$84)</f>
        <v>1</v>
      </c>
      <c r="T14" t="b">
        <f>IF(Data!T14="","",Data!T14=Data!T$84)</f>
        <v>1</v>
      </c>
      <c r="U14" t="b">
        <f>IF(Data!U14="","",Data!U14=Data!U$84)</f>
        <v>1</v>
      </c>
      <c r="V14" t="b">
        <f>IF(Data!V14="","",Data!V14=Data!V$84)</f>
        <v>1</v>
      </c>
      <c r="W14" t="b">
        <f>IF(Data!W14="","",Data!W14=Data!W$84)</f>
        <v>1</v>
      </c>
      <c r="X14" t="b">
        <f>IF(Data!X14="","",Data!X14=Data!X$84)</f>
        <v>1</v>
      </c>
      <c r="Y14" t="b">
        <f>IF(Data!Y14="","",Data!Y14=Data!Y$84)</f>
        <v>1</v>
      </c>
      <c r="Z14" t="b">
        <f>IF(Data!Z14="","",Data!Z14=Data!Z$84)</f>
        <v>1</v>
      </c>
      <c r="AA14" t="b">
        <f>IF(Data!AA14="","",Data!AA14=Data!AA$84)</f>
        <v>1</v>
      </c>
      <c r="AB14" t="b">
        <f>IF(Data!AB14="","",Data!AB14=Data!AB$84)</f>
        <v>1</v>
      </c>
      <c r="AC14" t="b">
        <f>IF(Data!AC14="","",Data!AC14=Data!AC$84)</f>
        <v>1</v>
      </c>
      <c r="AD14" t="b">
        <f>IF(Data!AD14="","",Data!AD14=Data!AD$84)</f>
        <v>1</v>
      </c>
      <c r="AE14" t="b">
        <f>IF(Data!AE14="","",Data!AE14=Data!AE$84)</f>
        <v>1</v>
      </c>
      <c r="AF14" t="b">
        <f>IF(Data!AF14="","",Data!AF14=Data!AF$84)</f>
        <v>0</v>
      </c>
      <c r="AG14" t="b">
        <f>IF(Data!AG14="","",Data!AG14=Data!AG$84)</f>
        <v>0</v>
      </c>
      <c r="AH14" t="b">
        <f>IF(Data!AH14="","",Data!AH14=Data!AH$84)</f>
        <v>0</v>
      </c>
      <c r="AI14" t="str">
        <f>IF(Data!AI14="","",Data!AI14=Data!AI$84)</f>
        <v/>
      </c>
      <c r="AJ14" t="str">
        <f>IF(Data!AJ14="","",Data!AJ14=Data!AJ$84)</f>
        <v/>
      </c>
      <c r="AK14" t="str">
        <f>IF(Data!AK14="","",Data!AK14=Data!AK$84)</f>
        <v/>
      </c>
      <c r="AL14" t="str">
        <f>IF(Data!AL14="","",Data!AL14=Data!AL$84)</f>
        <v/>
      </c>
      <c r="AM14" t="str">
        <f>IF(Data!AM14="","",Data!AM14=Data!AM$84)</f>
        <v/>
      </c>
      <c r="AN14" t="str">
        <f>IF(Data!AN14="","",Data!AN14=Data!AN$84)</f>
        <v/>
      </c>
      <c r="AO14" t="str">
        <f>IF(Data!AO14="","",Data!AO14=Data!AO$84)</f>
        <v/>
      </c>
      <c r="AP14" t="str">
        <f>IF(Data!AP14="","",Data!AP14=Data!AP$84)</f>
        <v/>
      </c>
      <c r="AQ14" t="str">
        <f>IF(Data!AQ14="","",Data!AQ14=Data!AQ$84)</f>
        <v/>
      </c>
      <c r="AR14" t="str">
        <f>IF(Data!AR14="","",Data!AR14=Data!AR$84)</f>
        <v/>
      </c>
      <c r="AS14" t="str">
        <f>IF(Data!AS14="","",Data!AS14=Data!AS$84)</f>
        <v/>
      </c>
      <c r="AT14" t="str">
        <f>IF(Data!AT14="","",Data!AT14=Data!AT$84)</f>
        <v/>
      </c>
      <c r="AU14" t="str">
        <f>IF(Data!AU14="","",Data!AU14=Data!AU$84)</f>
        <v/>
      </c>
      <c r="AV14" t="str">
        <f>IF(Data!AV14="","",Data!AV14=Data!AV$84)</f>
        <v/>
      </c>
      <c r="AW14" t="str">
        <f>IF(Data!AW14="","",Data!AW14=Data!AW$84)</f>
        <v/>
      </c>
      <c r="AX14" t="str">
        <f>IF(Data!AX14="","",Data!AX14=Data!AX$84)</f>
        <v/>
      </c>
      <c r="AY14" t="str">
        <f>IF(Data!AY14="","",Data!AY14=Data!AY$84)</f>
        <v/>
      </c>
      <c r="AZ14" t="str">
        <f>IF(Data!AZ14="","",Data!AZ14=Data!AZ$84)</f>
        <v/>
      </c>
      <c r="BA14" t="str">
        <f>IF(Data!BA14="","",Data!BA14=Data!BA$84)</f>
        <v/>
      </c>
      <c r="BB14" t="str">
        <f>IF(Data!BB14="","",Data!BB14=Data!BB$84)</f>
        <v/>
      </c>
      <c r="BC14" t="str">
        <f>IF(Data!BC14="","",Data!BC14=Data!BC$84)</f>
        <v/>
      </c>
      <c r="BD14" t="str">
        <f>IF(Data!BD14="","",Data!BD14=Data!BD$84)</f>
        <v/>
      </c>
      <c r="BE14" t="str">
        <f>IF(Data!BE14="","",Data!BE14=Data!BE$84)</f>
        <v/>
      </c>
      <c r="BF14" t="str">
        <f>IF(Data!BF14="","",Data!BF14=Data!BF$84)</f>
        <v/>
      </c>
      <c r="BG14" t="str">
        <f>IF(Data!BG14="","",Data!BG14=Data!BG$84)</f>
        <v/>
      </c>
      <c r="BH14" t="str">
        <f>IF(Data!BH14="","",Data!BH14=Data!BH$84)</f>
        <v/>
      </c>
      <c r="BI14">
        <f t="shared" si="0"/>
        <v>23</v>
      </c>
    </row>
    <row r="15" spans="1:61" x14ac:dyDescent="0.35">
      <c r="A15" t="s">
        <v>30</v>
      </c>
      <c r="B15" t="b">
        <f>IF(Data!B15="","",Data!B15=Data!B$84)</f>
        <v>0</v>
      </c>
      <c r="C15" t="b">
        <f>IF(Data!C15="","",Data!C15=Data!C$84)</f>
        <v>1</v>
      </c>
      <c r="D15" t="b">
        <f>IF(Data!D15="","",Data!D15=Data!D$84)</f>
        <v>1</v>
      </c>
      <c r="E15" t="b">
        <f>IF(Data!E15="","",Data!E15=Data!E$84)</f>
        <v>1</v>
      </c>
      <c r="F15" t="b">
        <f>IF(Data!F15="","",Data!F15=Data!F$84)</f>
        <v>1</v>
      </c>
      <c r="G15" t="b">
        <f>IF(Data!G15="","",Data!G15=Data!G$84)</f>
        <v>0</v>
      </c>
      <c r="H15" t="b">
        <f>IF(Data!H15="","",Data!H15=Data!H$84)</f>
        <v>1</v>
      </c>
      <c r="I15" t="b">
        <f>IF(Data!I15="","",Data!I15=Data!I$84)</f>
        <v>1</v>
      </c>
      <c r="J15" t="b">
        <f>IF(Data!J15="","",Data!J15=Data!J$84)</f>
        <v>0</v>
      </c>
      <c r="K15" t="b">
        <f>IF(Data!K15="","",Data!K15=Data!K$84)</f>
        <v>1</v>
      </c>
      <c r="L15" t="b">
        <f>IF(Data!L15="","",Data!L15=Data!L$84)</f>
        <v>1</v>
      </c>
      <c r="M15" t="b">
        <f>IF(Data!M15="","",Data!M15=Data!M$84)</f>
        <v>0</v>
      </c>
      <c r="N15" t="b">
        <f>IF(Data!N15="","",Data!N15=Data!N$84)</f>
        <v>1</v>
      </c>
      <c r="O15" t="b">
        <f>IF(Data!O15="","",Data!O15=Data!O$84)</f>
        <v>1</v>
      </c>
      <c r="P15" t="b">
        <f>IF(Data!P15="","",Data!P15=Data!P$84)</f>
        <v>1</v>
      </c>
      <c r="Q15" t="b">
        <f>IF(Data!Q15="","",Data!Q15=Data!Q$84)</f>
        <v>0</v>
      </c>
      <c r="R15" t="b">
        <f>IF(Data!R15="","",Data!R15=Data!R$84)</f>
        <v>1</v>
      </c>
      <c r="S15" t="b">
        <f>IF(Data!S15="","",Data!S15=Data!S$84)</f>
        <v>1</v>
      </c>
      <c r="T15" t="b">
        <f>IF(Data!T15="","",Data!T15=Data!T$84)</f>
        <v>1</v>
      </c>
      <c r="U15" t="b">
        <f>IF(Data!U15="","",Data!U15=Data!U$84)</f>
        <v>0</v>
      </c>
      <c r="V15" t="b">
        <f>IF(Data!V15="","",Data!V15=Data!V$84)</f>
        <v>0</v>
      </c>
      <c r="W15" t="b">
        <f>IF(Data!W15="","",Data!W15=Data!W$84)</f>
        <v>1</v>
      </c>
      <c r="X15" t="b">
        <f>IF(Data!X15="","",Data!X15=Data!X$84)</f>
        <v>1</v>
      </c>
      <c r="Y15" t="b">
        <f>IF(Data!Y15="","",Data!Y15=Data!Y$84)</f>
        <v>1</v>
      </c>
      <c r="Z15" t="b">
        <f>IF(Data!Z15="","",Data!Z15=Data!Z$84)</f>
        <v>1</v>
      </c>
      <c r="AA15" t="b">
        <f>IF(Data!AA15="","",Data!AA15=Data!AA$84)</f>
        <v>1</v>
      </c>
      <c r="AB15" t="b">
        <f>IF(Data!AB15="","",Data!AB15=Data!AB$84)</f>
        <v>0</v>
      </c>
      <c r="AC15" t="b">
        <f>IF(Data!AC15="","",Data!AC15=Data!AC$84)</f>
        <v>1</v>
      </c>
      <c r="AD15" t="b">
        <f>IF(Data!AD15="","",Data!AD15=Data!AD$84)</f>
        <v>1</v>
      </c>
      <c r="AE15" t="b">
        <f>IF(Data!AE15="","",Data!AE15=Data!AE$84)</f>
        <v>1</v>
      </c>
      <c r="AF15" t="b">
        <f>IF(Data!AF15="","",Data!AF15=Data!AF$84)</f>
        <v>1</v>
      </c>
      <c r="AG15" t="b">
        <f>IF(Data!AG15="","",Data!AG15=Data!AG$84)</f>
        <v>1</v>
      </c>
      <c r="AH15" t="b">
        <f>IF(Data!AH15="","",Data!AH15=Data!AH$84)</f>
        <v>1</v>
      </c>
      <c r="AI15" t="b">
        <f>IF(Data!AI15="","",Data!AI15=Data!AI$84)</f>
        <v>1</v>
      </c>
      <c r="AJ15" t="b">
        <f>IF(Data!AJ15="","",Data!AJ15=Data!AJ$84)</f>
        <v>0</v>
      </c>
      <c r="AK15" t="b">
        <f>IF(Data!AK15="","",Data!AK15=Data!AK$84)</f>
        <v>1</v>
      </c>
      <c r="AL15" t="b">
        <f>IF(Data!AL15="","",Data!AL15=Data!AL$84)</f>
        <v>1</v>
      </c>
      <c r="AM15" t="b">
        <f>IF(Data!AM15="","",Data!AM15=Data!AM$84)</f>
        <v>1</v>
      </c>
      <c r="AN15" t="b">
        <f>IF(Data!AN15="","",Data!AN15=Data!AN$84)</f>
        <v>1</v>
      </c>
      <c r="AO15" t="b">
        <f>IF(Data!AO15="","",Data!AO15=Data!AO$84)</f>
        <v>1</v>
      </c>
      <c r="AP15" t="b">
        <f>IF(Data!AP15="","",Data!AP15=Data!AP$84)</f>
        <v>1</v>
      </c>
      <c r="AQ15" t="b">
        <f>IF(Data!AQ15="","",Data!AQ15=Data!AQ$84)</f>
        <v>0</v>
      </c>
      <c r="AR15" t="b">
        <f>IF(Data!AR15="","",Data!AR15=Data!AR$84)</f>
        <v>1</v>
      </c>
      <c r="AS15" t="b">
        <f>IF(Data!AS15="","",Data!AS15=Data!AS$84)</f>
        <v>0</v>
      </c>
      <c r="AT15" t="str">
        <f>IF(Data!AT15="","",Data!AT15=Data!AT$84)</f>
        <v/>
      </c>
      <c r="AU15" t="str">
        <f>IF(Data!AU15="","",Data!AU15=Data!AU$84)</f>
        <v/>
      </c>
      <c r="AV15" t="str">
        <f>IF(Data!AV15="","",Data!AV15=Data!AV$84)</f>
        <v/>
      </c>
      <c r="AW15" t="str">
        <f>IF(Data!AW15="","",Data!AW15=Data!AW$84)</f>
        <v/>
      </c>
      <c r="AX15" t="str">
        <f>IF(Data!AX15="","",Data!AX15=Data!AX$84)</f>
        <v/>
      </c>
      <c r="AY15" t="str">
        <f>IF(Data!AY15="","",Data!AY15=Data!AY$84)</f>
        <v/>
      </c>
      <c r="AZ15" t="str">
        <f>IF(Data!AZ15="","",Data!AZ15=Data!AZ$84)</f>
        <v/>
      </c>
      <c r="BA15" t="str">
        <f>IF(Data!BA15="","",Data!BA15=Data!BA$84)</f>
        <v/>
      </c>
      <c r="BB15" t="str">
        <f>IF(Data!BB15="","",Data!BB15=Data!BB$84)</f>
        <v/>
      </c>
      <c r="BC15" t="str">
        <f>IF(Data!BC15="","",Data!BC15=Data!BC$84)</f>
        <v/>
      </c>
      <c r="BD15" t="str">
        <f>IF(Data!BD15="","",Data!BD15=Data!BD$84)</f>
        <v/>
      </c>
      <c r="BE15" t="str">
        <f>IF(Data!BE15="","",Data!BE15=Data!BE$84)</f>
        <v/>
      </c>
      <c r="BF15" t="str">
        <f>IF(Data!BF15="","",Data!BF15=Data!BF$84)</f>
        <v/>
      </c>
      <c r="BG15" t="str">
        <f>IF(Data!BG15="","",Data!BG15=Data!BG$84)</f>
        <v/>
      </c>
      <c r="BH15" t="str">
        <f>IF(Data!BH15="","",Data!BH15=Data!BH$84)</f>
        <v/>
      </c>
      <c r="BI15">
        <f t="shared" si="0"/>
        <v>33</v>
      </c>
    </row>
    <row r="16" spans="1:61" x14ac:dyDescent="0.35">
      <c r="A16" t="s">
        <v>31</v>
      </c>
      <c r="B16" t="b">
        <f>IF(Data!B16="","",Data!B16=Data!B$84)</f>
        <v>1</v>
      </c>
      <c r="C16" t="b">
        <f>IF(Data!C16="","",Data!C16=Data!C$84)</f>
        <v>0</v>
      </c>
      <c r="D16" t="b">
        <f>IF(Data!D16="","",Data!D16=Data!D$84)</f>
        <v>1</v>
      </c>
      <c r="E16" t="b">
        <f>IF(Data!E16="","",Data!E16=Data!E$84)</f>
        <v>1</v>
      </c>
      <c r="F16" t="b">
        <f>IF(Data!F16="","",Data!F16=Data!F$84)</f>
        <v>0</v>
      </c>
      <c r="G16" t="b">
        <f>IF(Data!G16="","",Data!G16=Data!G$84)</f>
        <v>0</v>
      </c>
      <c r="H16" t="b">
        <f>IF(Data!H16="","",Data!H16=Data!H$84)</f>
        <v>1</v>
      </c>
      <c r="I16" t="b">
        <f>IF(Data!I16="","",Data!I16=Data!I$84)</f>
        <v>1</v>
      </c>
      <c r="J16" t="b">
        <f>IF(Data!J16="","",Data!J16=Data!J$84)</f>
        <v>1</v>
      </c>
      <c r="K16" t="b">
        <f>IF(Data!K16="","",Data!K16=Data!K$84)</f>
        <v>1</v>
      </c>
      <c r="L16" t="b">
        <f>IF(Data!L16="","",Data!L16=Data!L$84)</f>
        <v>1</v>
      </c>
      <c r="M16" t="b">
        <f>IF(Data!M16="","",Data!M16=Data!M$84)</f>
        <v>0</v>
      </c>
      <c r="N16" t="b">
        <f>IF(Data!N16="","",Data!N16=Data!N$84)</f>
        <v>1</v>
      </c>
      <c r="O16" t="b">
        <f>IF(Data!O16="","",Data!O16=Data!O$84)</f>
        <v>1</v>
      </c>
      <c r="P16" t="b">
        <f>IF(Data!P16="","",Data!P16=Data!P$84)</f>
        <v>1</v>
      </c>
      <c r="Q16" t="b">
        <f>IF(Data!Q16="","",Data!Q16=Data!Q$84)</f>
        <v>1</v>
      </c>
      <c r="R16" t="b">
        <f>IF(Data!R16="","",Data!R16=Data!R$84)</f>
        <v>1</v>
      </c>
      <c r="S16" t="b">
        <f>IF(Data!S16="","",Data!S16=Data!S$84)</f>
        <v>1</v>
      </c>
      <c r="T16" t="b">
        <f>IF(Data!T16="","",Data!T16=Data!T$84)</f>
        <v>1</v>
      </c>
      <c r="U16" t="b">
        <f>IF(Data!U16="","",Data!U16=Data!U$84)</f>
        <v>1</v>
      </c>
      <c r="V16" t="b">
        <f>IF(Data!V16="","",Data!V16=Data!V$84)</f>
        <v>1</v>
      </c>
      <c r="W16" t="b">
        <f>IF(Data!W16="","",Data!W16=Data!W$84)</f>
        <v>1</v>
      </c>
      <c r="X16" t="b">
        <f>IF(Data!X16="","",Data!X16=Data!X$84)</f>
        <v>1</v>
      </c>
      <c r="Y16" t="b">
        <f>IF(Data!Y16="","",Data!Y16=Data!Y$84)</f>
        <v>1</v>
      </c>
      <c r="Z16" t="b">
        <f>IF(Data!Z16="","",Data!Z16=Data!Z$84)</f>
        <v>1</v>
      </c>
      <c r="AA16" t="b">
        <f>IF(Data!AA16="","",Data!AA16=Data!AA$84)</f>
        <v>1</v>
      </c>
      <c r="AB16" t="b">
        <f>IF(Data!AB16="","",Data!AB16=Data!AB$84)</f>
        <v>0</v>
      </c>
      <c r="AC16" t="b">
        <f>IF(Data!AC16="","",Data!AC16=Data!AC$84)</f>
        <v>1</v>
      </c>
      <c r="AD16" t="b">
        <f>IF(Data!AD16="","",Data!AD16=Data!AD$84)</f>
        <v>1</v>
      </c>
      <c r="AE16" t="b">
        <f>IF(Data!AE16="","",Data!AE16=Data!AE$84)</f>
        <v>1</v>
      </c>
      <c r="AF16" t="b">
        <f>IF(Data!AF16="","",Data!AF16=Data!AF$84)</f>
        <v>1</v>
      </c>
      <c r="AG16" t="b">
        <f>IF(Data!AG16="","",Data!AG16=Data!AG$84)</f>
        <v>1</v>
      </c>
      <c r="AH16" t="b">
        <f>IF(Data!AH16="","",Data!AH16=Data!AH$84)</f>
        <v>1</v>
      </c>
      <c r="AI16" t="b">
        <f>IF(Data!AI16="","",Data!AI16=Data!AI$84)</f>
        <v>1</v>
      </c>
      <c r="AJ16" t="b">
        <f>IF(Data!AJ16="","",Data!AJ16=Data!AJ$84)</f>
        <v>0</v>
      </c>
      <c r="AK16" t="b">
        <f>IF(Data!AK16="","",Data!AK16=Data!AK$84)</f>
        <v>1</v>
      </c>
      <c r="AL16" t="b">
        <f>IF(Data!AL16="","",Data!AL16=Data!AL$84)</f>
        <v>1</v>
      </c>
      <c r="AM16" t="b">
        <f>IF(Data!AM16="","",Data!AM16=Data!AM$84)</f>
        <v>1</v>
      </c>
      <c r="AN16" t="b">
        <f>IF(Data!AN16="","",Data!AN16=Data!AN$84)</f>
        <v>1</v>
      </c>
      <c r="AO16" t="b">
        <f>IF(Data!AO16="","",Data!AO16=Data!AO$84)</f>
        <v>1</v>
      </c>
      <c r="AP16" t="b">
        <f>IF(Data!AP16="","",Data!AP16=Data!AP$84)</f>
        <v>1</v>
      </c>
      <c r="AQ16" t="b">
        <f>IF(Data!AQ16="","",Data!AQ16=Data!AQ$84)</f>
        <v>1</v>
      </c>
      <c r="AR16" t="b">
        <f>IF(Data!AR16="","",Data!AR16=Data!AR$84)</f>
        <v>1</v>
      </c>
      <c r="AS16" t="b">
        <f>IF(Data!AS16="","",Data!AS16=Data!AS$84)</f>
        <v>0</v>
      </c>
      <c r="AT16" t="b">
        <f>IF(Data!AT16="","",Data!AT16=Data!AT$84)</f>
        <v>1</v>
      </c>
      <c r="AU16" t="b">
        <f>IF(Data!AU16="","",Data!AU16=Data!AU$84)</f>
        <v>0</v>
      </c>
      <c r="AV16" t="b">
        <f>IF(Data!AV16="","",Data!AV16=Data!AV$84)</f>
        <v>1</v>
      </c>
      <c r="AW16" t="b">
        <f>IF(Data!AW16="","",Data!AW16=Data!AW$84)</f>
        <v>1</v>
      </c>
      <c r="AX16" t="b">
        <f>IF(Data!AX16="","",Data!AX16=Data!AX$84)</f>
        <v>1</v>
      </c>
      <c r="AY16" t="b">
        <f>IF(Data!AY16="","",Data!AY16=Data!AY$84)</f>
        <v>0</v>
      </c>
      <c r="AZ16" t="b">
        <f>IF(Data!AZ16="","",Data!AZ16=Data!AZ$84)</f>
        <v>1</v>
      </c>
      <c r="BA16" t="str">
        <f>IF(Data!BA16="","",Data!BA16=Data!BA$84)</f>
        <v/>
      </c>
      <c r="BB16" t="str">
        <f>IF(Data!BB16="","",Data!BB16=Data!BB$84)</f>
        <v/>
      </c>
      <c r="BC16" t="str">
        <f>IF(Data!BC16="","",Data!BC16=Data!BC$84)</f>
        <v/>
      </c>
      <c r="BD16" t="str">
        <f>IF(Data!BD16="","",Data!BD16=Data!BD$84)</f>
        <v/>
      </c>
      <c r="BE16" t="str">
        <f>IF(Data!BE16="","",Data!BE16=Data!BE$84)</f>
        <v/>
      </c>
      <c r="BF16" t="str">
        <f>IF(Data!BF16="","",Data!BF16=Data!BF$84)</f>
        <v/>
      </c>
      <c r="BG16" t="str">
        <f>IF(Data!BG16="","",Data!BG16=Data!BG$84)</f>
        <v/>
      </c>
      <c r="BH16" t="str">
        <f>IF(Data!BH16="","",Data!BH16=Data!BH$84)</f>
        <v/>
      </c>
      <c r="BI16">
        <f t="shared" si="0"/>
        <v>42</v>
      </c>
    </row>
    <row r="17" spans="1:61" x14ac:dyDescent="0.35">
      <c r="A17" t="s">
        <v>32</v>
      </c>
      <c r="B17" t="b">
        <f>IF(Data!B17="","",Data!B17=Data!B$84)</f>
        <v>0</v>
      </c>
      <c r="C17" t="b">
        <f>IF(Data!C17="","",Data!C17=Data!C$84)</f>
        <v>1</v>
      </c>
      <c r="D17" t="b">
        <f>IF(Data!D17="","",Data!D17=Data!D$84)</f>
        <v>0</v>
      </c>
      <c r="E17" t="b">
        <f>IF(Data!E17="","",Data!E17=Data!E$84)</f>
        <v>1</v>
      </c>
      <c r="F17" t="b">
        <f>IF(Data!F17="","",Data!F17=Data!F$84)</f>
        <v>1</v>
      </c>
      <c r="G17" t="b">
        <f>IF(Data!G17="","",Data!G17=Data!G$84)</f>
        <v>1</v>
      </c>
      <c r="H17" t="b">
        <f>IF(Data!H17="","",Data!H17=Data!H$84)</f>
        <v>0</v>
      </c>
      <c r="I17" t="b">
        <f>IF(Data!I17="","",Data!I17=Data!I$84)</f>
        <v>0</v>
      </c>
      <c r="J17" t="b">
        <f>IF(Data!J17="","",Data!J17=Data!J$84)</f>
        <v>1</v>
      </c>
      <c r="K17" t="b">
        <f>IF(Data!K17="","",Data!K17=Data!K$84)</f>
        <v>1</v>
      </c>
      <c r="L17" t="b">
        <f>IF(Data!L17="","",Data!L17=Data!L$84)</f>
        <v>1</v>
      </c>
      <c r="M17" t="b">
        <f>IF(Data!M17="","",Data!M17=Data!M$84)</f>
        <v>0</v>
      </c>
      <c r="N17" t="b">
        <f>IF(Data!N17="","",Data!N17=Data!N$84)</f>
        <v>1</v>
      </c>
      <c r="O17" t="b">
        <f>IF(Data!O17="","",Data!O17=Data!O$84)</f>
        <v>1</v>
      </c>
      <c r="P17" t="b">
        <f>IF(Data!P17="","",Data!P17=Data!P$84)</f>
        <v>1</v>
      </c>
      <c r="Q17" t="b">
        <f>IF(Data!Q17="","",Data!Q17=Data!Q$84)</f>
        <v>0</v>
      </c>
      <c r="R17" t="b">
        <f>IF(Data!R17="","",Data!R17=Data!R$84)</f>
        <v>1</v>
      </c>
      <c r="S17" t="b">
        <f>IF(Data!S17="","",Data!S17=Data!S$84)</f>
        <v>1</v>
      </c>
      <c r="T17" t="b">
        <f>IF(Data!T17="","",Data!T17=Data!T$84)</f>
        <v>0</v>
      </c>
      <c r="U17" t="b">
        <f>IF(Data!U17="","",Data!U17=Data!U$84)</f>
        <v>0</v>
      </c>
      <c r="V17" t="b">
        <f>IF(Data!V17="","",Data!V17=Data!V$84)</f>
        <v>0</v>
      </c>
      <c r="W17" t="b">
        <f>IF(Data!W17="","",Data!W17=Data!W$84)</f>
        <v>1</v>
      </c>
      <c r="X17" t="b">
        <f>IF(Data!X17="","",Data!X17=Data!X$84)</f>
        <v>1</v>
      </c>
      <c r="Y17" t="b">
        <f>IF(Data!Y17="","",Data!Y17=Data!Y$84)</f>
        <v>1</v>
      </c>
      <c r="Z17" t="b">
        <f>IF(Data!Z17="","",Data!Z17=Data!Z$84)</f>
        <v>1</v>
      </c>
      <c r="AA17" t="b">
        <f>IF(Data!AA17="","",Data!AA17=Data!AA$84)</f>
        <v>1</v>
      </c>
      <c r="AB17" t="b">
        <f>IF(Data!AB17="","",Data!AB17=Data!AB$84)</f>
        <v>0</v>
      </c>
      <c r="AC17" t="b">
        <f>IF(Data!AC17="","",Data!AC17=Data!AC$84)</f>
        <v>1</v>
      </c>
      <c r="AD17" t="b">
        <f>IF(Data!AD17="","",Data!AD17=Data!AD$84)</f>
        <v>1</v>
      </c>
      <c r="AE17" t="b">
        <f>IF(Data!AE17="","",Data!AE17=Data!AE$84)</f>
        <v>1</v>
      </c>
      <c r="AF17" t="b">
        <f>IF(Data!AF17="","",Data!AF17=Data!AF$84)</f>
        <v>1</v>
      </c>
      <c r="AG17" t="b">
        <f>IF(Data!AG17="","",Data!AG17=Data!AG$84)</f>
        <v>1</v>
      </c>
      <c r="AH17" t="b">
        <f>IF(Data!AH17="","",Data!AH17=Data!AH$84)</f>
        <v>1</v>
      </c>
      <c r="AI17" t="b">
        <f>IF(Data!AI17="","",Data!AI17=Data!AI$84)</f>
        <v>1</v>
      </c>
      <c r="AJ17" t="b">
        <f>IF(Data!AJ17="","",Data!AJ17=Data!AJ$84)</f>
        <v>1</v>
      </c>
      <c r="AK17" t="b">
        <f>IF(Data!AK17="","",Data!AK17=Data!AK$84)</f>
        <v>1</v>
      </c>
      <c r="AL17" t="b">
        <f>IF(Data!AL17="","",Data!AL17=Data!AL$84)</f>
        <v>0</v>
      </c>
      <c r="AM17" t="b">
        <f>IF(Data!AM17="","",Data!AM17=Data!AM$84)</f>
        <v>1</v>
      </c>
      <c r="AN17" t="b">
        <f>IF(Data!AN17="","",Data!AN17=Data!AN$84)</f>
        <v>1</v>
      </c>
      <c r="AO17" t="b">
        <f>IF(Data!AO17="","",Data!AO17=Data!AO$84)</f>
        <v>1</v>
      </c>
      <c r="AP17" t="b">
        <f>IF(Data!AP17="","",Data!AP17=Data!AP$84)</f>
        <v>1</v>
      </c>
      <c r="AQ17" t="b">
        <f>IF(Data!AQ17="","",Data!AQ17=Data!AQ$84)</f>
        <v>1</v>
      </c>
      <c r="AR17" t="b">
        <f>IF(Data!AR17="","",Data!AR17=Data!AR$84)</f>
        <v>1</v>
      </c>
      <c r="AS17" t="b">
        <f>IF(Data!AS17="","",Data!AS17=Data!AS$84)</f>
        <v>0</v>
      </c>
      <c r="AT17" t="b">
        <f>IF(Data!AT17="","",Data!AT17=Data!AT$84)</f>
        <v>1</v>
      </c>
      <c r="AU17" t="b">
        <f>IF(Data!AU17="","",Data!AU17=Data!AU$84)</f>
        <v>1</v>
      </c>
      <c r="AV17" t="b">
        <f>IF(Data!AV17="","",Data!AV17=Data!AV$84)</f>
        <v>0</v>
      </c>
      <c r="AW17" t="b">
        <f>IF(Data!AW17="","",Data!AW17=Data!AW$84)</f>
        <v>1</v>
      </c>
      <c r="AX17" t="b">
        <f>IF(Data!AX17="","",Data!AX17=Data!AX$84)</f>
        <v>1</v>
      </c>
      <c r="AY17" t="b">
        <f>IF(Data!AY17="","",Data!AY17=Data!AY$84)</f>
        <v>0</v>
      </c>
      <c r="AZ17" t="b">
        <f>IF(Data!AZ17="","",Data!AZ17=Data!AZ$84)</f>
        <v>1</v>
      </c>
      <c r="BA17" t="b">
        <f>IF(Data!BA17="","",Data!BA17=Data!BA$84)</f>
        <v>1</v>
      </c>
      <c r="BB17" t="str">
        <f>IF(Data!BB17="","",Data!BB17=Data!BB$84)</f>
        <v/>
      </c>
      <c r="BC17" t="str">
        <f>IF(Data!BC17="","",Data!BC17=Data!BC$84)</f>
        <v/>
      </c>
      <c r="BD17" t="str">
        <f>IF(Data!BD17="","",Data!BD17=Data!BD$84)</f>
        <v/>
      </c>
      <c r="BE17" t="str">
        <f>IF(Data!BE17="","",Data!BE17=Data!BE$84)</f>
        <v/>
      </c>
      <c r="BF17" t="str">
        <f>IF(Data!BF17="","",Data!BF17=Data!BF$84)</f>
        <v/>
      </c>
      <c r="BG17" t="str">
        <f>IF(Data!BG17="","",Data!BG17=Data!BG$84)</f>
        <v/>
      </c>
      <c r="BH17" t="str">
        <f>IF(Data!BH17="","",Data!BH17=Data!BH$84)</f>
        <v/>
      </c>
      <c r="BI17">
        <f t="shared" si="0"/>
        <v>38</v>
      </c>
    </row>
    <row r="18" spans="1:61" x14ac:dyDescent="0.35">
      <c r="A18" t="s">
        <v>33</v>
      </c>
      <c r="B18" t="b">
        <f>IF(Data!B18="","",Data!B18=Data!B$84)</f>
        <v>0</v>
      </c>
      <c r="C18" t="b">
        <f>IF(Data!C18="","",Data!C18=Data!C$84)</f>
        <v>1</v>
      </c>
      <c r="D18" t="b">
        <f>IF(Data!D18="","",Data!D18=Data!D$84)</f>
        <v>0</v>
      </c>
      <c r="E18" t="b">
        <f>IF(Data!E18="","",Data!E18=Data!E$84)</f>
        <v>0</v>
      </c>
      <c r="F18" t="b">
        <f>IF(Data!F18="","",Data!F18=Data!F$84)</f>
        <v>1</v>
      </c>
      <c r="G18" t="b">
        <f>IF(Data!G18="","",Data!G18=Data!G$84)</f>
        <v>1</v>
      </c>
      <c r="H18" t="b">
        <f>IF(Data!H18="","",Data!H18=Data!H$84)</f>
        <v>0</v>
      </c>
      <c r="I18" t="b">
        <f>IF(Data!I18="","",Data!I18=Data!I$84)</f>
        <v>0</v>
      </c>
      <c r="J18" t="b">
        <f>IF(Data!J18="","",Data!J18=Data!J$84)</f>
        <v>1</v>
      </c>
      <c r="K18" t="b">
        <f>IF(Data!K18="","",Data!K18=Data!K$84)</f>
        <v>1</v>
      </c>
      <c r="L18" t="b">
        <f>IF(Data!L18="","",Data!L18=Data!L$84)</f>
        <v>1</v>
      </c>
      <c r="M18" t="b">
        <f>IF(Data!M18="","",Data!M18=Data!M$84)</f>
        <v>0</v>
      </c>
      <c r="N18" t="b">
        <f>IF(Data!N18="","",Data!N18=Data!N$84)</f>
        <v>1</v>
      </c>
      <c r="O18" t="b">
        <f>IF(Data!O18="","",Data!O18=Data!O$84)</f>
        <v>1</v>
      </c>
      <c r="P18" t="b">
        <f>IF(Data!P18="","",Data!P18=Data!P$84)</f>
        <v>1</v>
      </c>
      <c r="Q18" t="b">
        <f>IF(Data!Q18="","",Data!Q18=Data!Q$84)</f>
        <v>0</v>
      </c>
      <c r="R18" t="b">
        <f>IF(Data!R18="","",Data!R18=Data!R$84)</f>
        <v>1</v>
      </c>
      <c r="S18" t="b">
        <f>IF(Data!S18="","",Data!S18=Data!S$84)</f>
        <v>1</v>
      </c>
      <c r="T18" t="b">
        <f>IF(Data!T18="","",Data!T18=Data!T$84)</f>
        <v>0</v>
      </c>
      <c r="U18" t="b">
        <f>IF(Data!U18="","",Data!U18=Data!U$84)</f>
        <v>0</v>
      </c>
      <c r="V18" t="b">
        <f>IF(Data!V18="","",Data!V18=Data!V$84)</f>
        <v>0</v>
      </c>
      <c r="W18" t="b">
        <f>IF(Data!W18="","",Data!W18=Data!W$84)</f>
        <v>1</v>
      </c>
      <c r="X18" t="b">
        <f>IF(Data!X18="","",Data!X18=Data!X$84)</f>
        <v>1</v>
      </c>
      <c r="Y18" t="b">
        <f>IF(Data!Y18="","",Data!Y18=Data!Y$84)</f>
        <v>1</v>
      </c>
      <c r="Z18" t="b">
        <f>IF(Data!Z18="","",Data!Z18=Data!Z$84)</f>
        <v>1</v>
      </c>
      <c r="AA18" t="b">
        <f>IF(Data!AA18="","",Data!AA18=Data!AA$84)</f>
        <v>1</v>
      </c>
      <c r="AB18" t="b">
        <f>IF(Data!AB18="","",Data!AB18=Data!AB$84)</f>
        <v>1</v>
      </c>
      <c r="AC18" t="b">
        <f>IF(Data!AC18="","",Data!AC18=Data!AC$84)</f>
        <v>1</v>
      </c>
      <c r="AD18" t="b">
        <f>IF(Data!AD18="","",Data!AD18=Data!AD$84)</f>
        <v>1</v>
      </c>
      <c r="AE18" t="b">
        <f>IF(Data!AE18="","",Data!AE18=Data!AE$84)</f>
        <v>1</v>
      </c>
      <c r="AF18" t="b">
        <f>IF(Data!AF18="","",Data!AF18=Data!AF$84)</f>
        <v>1</v>
      </c>
      <c r="AG18" t="b">
        <f>IF(Data!AG18="","",Data!AG18=Data!AG$84)</f>
        <v>0</v>
      </c>
      <c r="AH18" t="b">
        <f>IF(Data!AH18="","",Data!AH18=Data!AH$84)</f>
        <v>0</v>
      </c>
      <c r="AI18" t="b">
        <f>IF(Data!AI18="","",Data!AI18=Data!AI$84)</f>
        <v>1</v>
      </c>
      <c r="AJ18" t="b">
        <f>IF(Data!AJ18="","",Data!AJ18=Data!AJ$84)</f>
        <v>0</v>
      </c>
      <c r="AK18" t="b">
        <f>IF(Data!AK18="","",Data!AK18=Data!AK$84)</f>
        <v>1</v>
      </c>
      <c r="AL18" t="b">
        <f>IF(Data!AL18="","",Data!AL18=Data!AL$84)</f>
        <v>1</v>
      </c>
      <c r="AM18" t="b">
        <f>IF(Data!AM18="","",Data!AM18=Data!AM$84)</f>
        <v>1</v>
      </c>
      <c r="AN18" t="b">
        <f>IF(Data!AN18="","",Data!AN18=Data!AN$84)</f>
        <v>1</v>
      </c>
      <c r="AO18" t="b">
        <f>IF(Data!AO18="","",Data!AO18=Data!AO$84)</f>
        <v>1</v>
      </c>
      <c r="AP18" t="str">
        <f>IF(Data!AP18="","",Data!AP18=Data!AP$84)</f>
        <v/>
      </c>
      <c r="AQ18" t="str">
        <f>IF(Data!AQ18="","",Data!AQ18=Data!AQ$84)</f>
        <v/>
      </c>
      <c r="AR18" t="str">
        <f>IF(Data!AR18="","",Data!AR18=Data!AR$84)</f>
        <v/>
      </c>
      <c r="AS18" t="str">
        <f>IF(Data!AS18="","",Data!AS18=Data!AS$84)</f>
        <v/>
      </c>
      <c r="AT18" t="str">
        <f>IF(Data!AT18="","",Data!AT18=Data!AT$84)</f>
        <v/>
      </c>
      <c r="AU18" t="str">
        <f>IF(Data!AU18="","",Data!AU18=Data!AU$84)</f>
        <v/>
      </c>
      <c r="AV18" t="str">
        <f>IF(Data!AV18="","",Data!AV18=Data!AV$84)</f>
        <v/>
      </c>
      <c r="AW18" t="str">
        <f>IF(Data!AW18="","",Data!AW18=Data!AW$84)</f>
        <v/>
      </c>
      <c r="AX18" t="str">
        <f>IF(Data!AX18="","",Data!AX18=Data!AX$84)</f>
        <v/>
      </c>
      <c r="AY18" t="str">
        <f>IF(Data!AY18="","",Data!AY18=Data!AY$84)</f>
        <v/>
      </c>
      <c r="AZ18" t="str">
        <f>IF(Data!AZ18="","",Data!AZ18=Data!AZ$84)</f>
        <v/>
      </c>
      <c r="BA18" t="str">
        <f>IF(Data!BA18="","",Data!BA18=Data!BA$84)</f>
        <v/>
      </c>
      <c r="BB18" t="str">
        <f>IF(Data!BB18="","",Data!BB18=Data!BB$84)</f>
        <v/>
      </c>
      <c r="BC18" t="str">
        <f>IF(Data!BC18="","",Data!BC18=Data!BC$84)</f>
        <v/>
      </c>
      <c r="BD18" t="str">
        <f>IF(Data!BD18="","",Data!BD18=Data!BD$84)</f>
        <v/>
      </c>
      <c r="BE18" t="str">
        <f>IF(Data!BE18="","",Data!BE18=Data!BE$84)</f>
        <v/>
      </c>
      <c r="BF18" t="str">
        <f>IF(Data!BF18="","",Data!BF18=Data!BF$84)</f>
        <v/>
      </c>
      <c r="BG18" t="str">
        <f>IF(Data!BG18="","",Data!BG18=Data!BG$84)</f>
        <v/>
      </c>
      <c r="BH18" t="str">
        <f>IF(Data!BH18="","",Data!BH18=Data!BH$84)</f>
        <v/>
      </c>
      <c r="BI18">
        <f t="shared" si="0"/>
        <v>27</v>
      </c>
    </row>
    <row r="19" spans="1:61" x14ac:dyDescent="0.35">
      <c r="A19" t="s">
        <v>34</v>
      </c>
      <c r="B19" t="b">
        <f>IF(Data!B19="","",Data!B19=Data!B$84)</f>
        <v>0</v>
      </c>
      <c r="C19" t="b">
        <f>IF(Data!C19="","",Data!C19=Data!C$84)</f>
        <v>1</v>
      </c>
      <c r="D19" t="b">
        <f>IF(Data!D19="","",Data!D19=Data!D$84)</f>
        <v>0</v>
      </c>
      <c r="E19" t="b">
        <f>IF(Data!E19="","",Data!E19=Data!E$84)</f>
        <v>0</v>
      </c>
      <c r="F19" t="b">
        <f>IF(Data!F19="","",Data!F19=Data!F$84)</f>
        <v>1</v>
      </c>
      <c r="G19" t="b">
        <f>IF(Data!G19="","",Data!G19=Data!G$84)</f>
        <v>1</v>
      </c>
      <c r="H19" t="b">
        <f>IF(Data!H19="","",Data!H19=Data!H$84)</f>
        <v>1</v>
      </c>
      <c r="I19" t="b">
        <f>IF(Data!I19="","",Data!I19=Data!I$84)</f>
        <v>1</v>
      </c>
      <c r="J19" t="b">
        <f>IF(Data!J19="","",Data!J19=Data!J$84)</f>
        <v>1</v>
      </c>
      <c r="K19" t="b">
        <f>IF(Data!K19="","",Data!K19=Data!K$84)</f>
        <v>1</v>
      </c>
      <c r="L19" t="b">
        <f>IF(Data!L19="","",Data!L19=Data!L$84)</f>
        <v>1</v>
      </c>
      <c r="M19" t="b">
        <f>IF(Data!M19="","",Data!M19=Data!M$84)</f>
        <v>1</v>
      </c>
      <c r="N19" t="b">
        <f>IF(Data!N19="","",Data!N19=Data!N$84)</f>
        <v>1</v>
      </c>
      <c r="O19" t="b">
        <f>IF(Data!O19="","",Data!O19=Data!O$84)</f>
        <v>1</v>
      </c>
      <c r="P19" t="b">
        <f>IF(Data!P19="","",Data!P19=Data!P$84)</f>
        <v>1</v>
      </c>
      <c r="Q19" t="b">
        <f>IF(Data!Q19="","",Data!Q19=Data!Q$84)</f>
        <v>0</v>
      </c>
      <c r="R19" t="b">
        <f>IF(Data!R19="","",Data!R19=Data!R$84)</f>
        <v>1</v>
      </c>
      <c r="S19" t="b">
        <f>IF(Data!S19="","",Data!S19=Data!S$84)</f>
        <v>0</v>
      </c>
      <c r="T19" t="b">
        <f>IF(Data!T19="","",Data!T19=Data!T$84)</f>
        <v>1</v>
      </c>
      <c r="U19" t="b">
        <f>IF(Data!U19="","",Data!U19=Data!U$84)</f>
        <v>1</v>
      </c>
      <c r="V19" t="b">
        <f>IF(Data!V19="","",Data!V19=Data!V$84)</f>
        <v>1</v>
      </c>
      <c r="W19" t="b">
        <f>IF(Data!W19="","",Data!W19=Data!W$84)</f>
        <v>1</v>
      </c>
      <c r="X19" t="b">
        <f>IF(Data!X19="","",Data!X19=Data!X$84)</f>
        <v>1</v>
      </c>
      <c r="Y19" t="b">
        <f>IF(Data!Y19="","",Data!Y19=Data!Y$84)</f>
        <v>1</v>
      </c>
      <c r="Z19" t="b">
        <f>IF(Data!Z19="","",Data!Z19=Data!Z$84)</f>
        <v>1</v>
      </c>
      <c r="AA19" t="b">
        <f>IF(Data!AA19="","",Data!AA19=Data!AA$84)</f>
        <v>0</v>
      </c>
      <c r="AB19" t="b">
        <f>IF(Data!AB19="","",Data!AB19=Data!AB$84)</f>
        <v>1</v>
      </c>
      <c r="AC19" t="b">
        <f>IF(Data!AC19="","",Data!AC19=Data!AC$84)</f>
        <v>1</v>
      </c>
      <c r="AD19" t="b">
        <f>IF(Data!AD19="","",Data!AD19=Data!AD$84)</f>
        <v>0</v>
      </c>
      <c r="AE19" t="b">
        <f>IF(Data!AE19="","",Data!AE19=Data!AE$84)</f>
        <v>0</v>
      </c>
      <c r="AF19" t="b">
        <f>IF(Data!AF19="","",Data!AF19=Data!AF$84)</f>
        <v>0</v>
      </c>
      <c r="AG19" t="b">
        <f>IF(Data!AG19="","",Data!AG19=Data!AG$84)</f>
        <v>1</v>
      </c>
      <c r="AH19" t="b">
        <f>IF(Data!AH19="","",Data!AH19=Data!AH$84)</f>
        <v>1</v>
      </c>
      <c r="AI19" t="b">
        <f>IF(Data!AI19="","",Data!AI19=Data!AI$84)</f>
        <v>0</v>
      </c>
      <c r="AJ19" t="b">
        <f>IF(Data!AJ19="","",Data!AJ19=Data!AJ$84)</f>
        <v>1</v>
      </c>
      <c r="AK19" t="b">
        <f>IF(Data!AK19="","",Data!AK19=Data!AK$84)</f>
        <v>0</v>
      </c>
      <c r="AL19" t="b">
        <f>IF(Data!AL19="","",Data!AL19=Data!AL$84)</f>
        <v>0</v>
      </c>
      <c r="AM19" t="b">
        <f>IF(Data!AM19="","",Data!AM19=Data!AM$84)</f>
        <v>0</v>
      </c>
      <c r="AN19" t="b">
        <f>IF(Data!AN19="","",Data!AN19=Data!AN$84)</f>
        <v>0</v>
      </c>
      <c r="AO19" t="b">
        <f>IF(Data!AO19="","",Data!AO19=Data!AO$84)</f>
        <v>0</v>
      </c>
      <c r="AP19" t="b">
        <f>IF(Data!AP19="","",Data!AP19=Data!AP$84)</f>
        <v>0</v>
      </c>
      <c r="AQ19" t="b">
        <f>IF(Data!AQ19="","",Data!AQ19=Data!AQ$84)</f>
        <v>1</v>
      </c>
      <c r="AR19" t="b">
        <f>IF(Data!AR19="","",Data!AR19=Data!AR$84)</f>
        <v>0</v>
      </c>
      <c r="AS19" t="b">
        <f>IF(Data!AS19="","",Data!AS19=Data!AS$84)</f>
        <v>1</v>
      </c>
      <c r="AT19" t="b">
        <f>IF(Data!AT19="","",Data!AT19=Data!AT$84)</f>
        <v>0</v>
      </c>
      <c r="AU19" t="b">
        <f>IF(Data!AU19="","",Data!AU19=Data!AU$84)</f>
        <v>1</v>
      </c>
      <c r="AV19" t="b">
        <f>IF(Data!AV19="","",Data!AV19=Data!AV$84)</f>
        <v>0</v>
      </c>
      <c r="AW19" t="b">
        <f>IF(Data!AW19="","",Data!AW19=Data!AW$84)</f>
        <v>0</v>
      </c>
      <c r="AX19" t="b">
        <f>IF(Data!AX19="","",Data!AX19=Data!AX$84)</f>
        <v>1</v>
      </c>
      <c r="AY19" t="b">
        <f>IF(Data!AY19="","",Data!AY19=Data!AY$84)</f>
        <v>0</v>
      </c>
      <c r="AZ19" t="b">
        <f>IF(Data!AZ19="","",Data!AZ19=Data!AZ$84)</f>
        <v>1</v>
      </c>
      <c r="BA19" t="b">
        <f>IF(Data!BA19="","",Data!BA19=Data!BA$84)</f>
        <v>1</v>
      </c>
      <c r="BB19" t="b">
        <f>IF(Data!BB19="","",Data!BB19=Data!BB$84)</f>
        <v>0</v>
      </c>
      <c r="BC19" t="b">
        <f>IF(Data!BC19="","",Data!BC19=Data!BC$84)</f>
        <v>1</v>
      </c>
      <c r="BD19" t="b">
        <f>IF(Data!BD19="","",Data!BD19=Data!BD$84)</f>
        <v>1</v>
      </c>
      <c r="BE19" t="b">
        <f>IF(Data!BE19="","",Data!BE19=Data!BE$84)</f>
        <v>1</v>
      </c>
      <c r="BF19" t="b">
        <f>IF(Data!BF19="","",Data!BF19=Data!BF$84)</f>
        <v>0</v>
      </c>
      <c r="BG19" t="b">
        <f>IF(Data!BG19="","",Data!BG19=Data!BG$84)</f>
        <v>1</v>
      </c>
      <c r="BH19" t="str">
        <f>IF(Data!BH19="","",Data!BH19=Data!BH$84)</f>
        <v/>
      </c>
      <c r="BI19">
        <f t="shared" si="0"/>
        <v>35</v>
      </c>
    </row>
    <row r="20" spans="1:61" x14ac:dyDescent="0.35">
      <c r="A20" t="s">
        <v>37</v>
      </c>
      <c r="B20" t="b">
        <f>IF(Data!B20="","",Data!B20=Data!B$84)</f>
        <v>0</v>
      </c>
      <c r="C20" t="b">
        <f>IF(Data!C20="","",Data!C20=Data!C$84)</f>
        <v>1</v>
      </c>
      <c r="D20" t="b">
        <f>IF(Data!D20="","",Data!D20=Data!D$84)</f>
        <v>0</v>
      </c>
      <c r="E20" t="b">
        <f>IF(Data!E20="","",Data!E20=Data!E$84)</f>
        <v>0</v>
      </c>
      <c r="F20" t="b">
        <f>IF(Data!F20="","",Data!F20=Data!F$84)</f>
        <v>1</v>
      </c>
      <c r="G20" t="b">
        <f>IF(Data!G20="","",Data!G20=Data!G$84)</f>
        <v>1</v>
      </c>
      <c r="H20" t="b">
        <f>IF(Data!H20="","",Data!H20=Data!H$84)</f>
        <v>1</v>
      </c>
      <c r="I20" t="b">
        <f>IF(Data!I20="","",Data!I20=Data!I$84)</f>
        <v>1</v>
      </c>
      <c r="J20" t="b">
        <f>IF(Data!J20="","",Data!J20=Data!J$84)</f>
        <v>1</v>
      </c>
      <c r="K20" t="b">
        <f>IF(Data!K20="","",Data!K20=Data!K$84)</f>
        <v>1</v>
      </c>
      <c r="L20" t="b">
        <f>IF(Data!L20="","",Data!L20=Data!L$84)</f>
        <v>1</v>
      </c>
      <c r="M20" t="b">
        <f>IF(Data!M20="","",Data!M20=Data!M$84)</f>
        <v>1</v>
      </c>
      <c r="N20" t="b">
        <f>IF(Data!N20="","",Data!N20=Data!N$84)</f>
        <v>1</v>
      </c>
      <c r="O20" t="b">
        <f>IF(Data!O20="","",Data!O20=Data!O$84)</f>
        <v>0</v>
      </c>
      <c r="P20" t="b">
        <f>IF(Data!P20="","",Data!P20=Data!P$84)</f>
        <v>0</v>
      </c>
      <c r="Q20" t="b">
        <f>IF(Data!Q20="","",Data!Q20=Data!Q$84)</f>
        <v>1</v>
      </c>
      <c r="R20" t="b">
        <f>IF(Data!R20="","",Data!R20=Data!R$84)</f>
        <v>1</v>
      </c>
      <c r="S20" t="b">
        <f>IF(Data!S20="","",Data!S20=Data!S$84)</f>
        <v>0</v>
      </c>
      <c r="T20" t="b">
        <f>IF(Data!T20="","",Data!T20=Data!T$84)</f>
        <v>0</v>
      </c>
      <c r="U20" t="b">
        <f>IF(Data!U20="","",Data!U20=Data!U$84)</f>
        <v>1</v>
      </c>
      <c r="V20" t="b">
        <f>IF(Data!V20="","",Data!V20=Data!V$84)</f>
        <v>1</v>
      </c>
      <c r="W20" t="b">
        <f>IF(Data!W20="","",Data!W20=Data!W$84)</f>
        <v>1</v>
      </c>
      <c r="X20" t="b">
        <f>IF(Data!X20="","",Data!X20=Data!X$84)</f>
        <v>1</v>
      </c>
      <c r="Y20" t="b">
        <f>IF(Data!Y20="","",Data!Y20=Data!Y$84)</f>
        <v>0</v>
      </c>
      <c r="Z20" t="b">
        <f>IF(Data!Z20="","",Data!Z20=Data!Z$84)</f>
        <v>0</v>
      </c>
      <c r="AA20" t="b">
        <f>IF(Data!AA20="","",Data!AA20=Data!AA$84)</f>
        <v>0</v>
      </c>
      <c r="AB20" t="b">
        <f>IF(Data!AB20="","",Data!AB20=Data!AB$84)</f>
        <v>1</v>
      </c>
      <c r="AC20" t="b">
        <f>IF(Data!AC20="","",Data!AC20=Data!AC$84)</f>
        <v>1</v>
      </c>
      <c r="AD20" t="b">
        <f>IF(Data!AD20="","",Data!AD20=Data!AD$84)</f>
        <v>0</v>
      </c>
      <c r="AE20" t="b">
        <f>IF(Data!AE20="","",Data!AE20=Data!AE$84)</f>
        <v>0</v>
      </c>
      <c r="AF20" t="b">
        <f>IF(Data!AF20="","",Data!AF20=Data!AF$84)</f>
        <v>0</v>
      </c>
      <c r="AG20" t="b">
        <f>IF(Data!AG20="","",Data!AG20=Data!AG$84)</f>
        <v>0</v>
      </c>
      <c r="AH20" t="b">
        <f>IF(Data!AH20="","",Data!AH20=Data!AH$84)</f>
        <v>1</v>
      </c>
      <c r="AI20" t="b">
        <f>IF(Data!AI20="","",Data!AI20=Data!AI$84)</f>
        <v>0</v>
      </c>
      <c r="AJ20" t="b">
        <f>IF(Data!AJ20="","",Data!AJ20=Data!AJ$84)</f>
        <v>1</v>
      </c>
      <c r="AK20" t="b">
        <f>IF(Data!AK20="","",Data!AK20=Data!AK$84)</f>
        <v>0</v>
      </c>
      <c r="AL20" t="b">
        <f>IF(Data!AL20="","",Data!AL20=Data!AL$84)</f>
        <v>1</v>
      </c>
      <c r="AM20" t="b">
        <f>IF(Data!AM20="","",Data!AM20=Data!AM$84)</f>
        <v>1</v>
      </c>
      <c r="AN20" t="b">
        <f>IF(Data!AN20="","",Data!AN20=Data!AN$84)</f>
        <v>0</v>
      </c>
      <c r="AO20" t="b">
        <f>IF(Data!AO20="","",Data!AO20=Data!AO$84)</f>
        <v>1</v>
      </c>
      <c r="AP20" t="b">
        <f>IF(Data!AP20="","",Data!AP20=Data!AP$84)</f>
        <v>0</v>
      </c>
      <c r="AQ20" t="b">
        <f>IF(Data!AQ20="","",Data!AQ20=Data!AQ$84)</f>
        <v>1</v>
      </c>
      <c r="AR20" t="b">
        <f>IF(Data!AR20="","",Data!AR20=Data!AR$84)</f>
        <v>1</v>
      </c>
      <c r="AS20" t="b">
        <f>IF(Data!AS20="","",Data!AS20=Data!AS$84)</f>
        <v>1</v>
      </c>
      <c r="AT20" t="b">
        <f>IF(Data!AT20="","",Data!AT20=Data!AT$84)</f>
        <v>1</v>
      </c>
      <c r="AU20" t="b">
        <f>IF(Data!AU20="","",Data!AU20=Data!AU$84)</f>
        <v>1</v>
      </c>
      <c r="AV20" t="b">
        <f>IF(Data!AV20="","",Data!AV20=Data!AV$84)</f>
        <v>1</v>
      </c>
      <c r="AW20" t="b">
        <f>IF(Data!AW20="","",Data!AW20=Data!AW$84)</f>
        <v>1</v>
      </c>
      <c r="AX20" t="b">
        <f>IF(Data!AX20="","",Data!AX20=Data!AX$84)</f>
        <v>1</v>
      </c>
      <c r="AY20" t="b">
        <f>IF(Data!AY20="","",Data!AY20=Data!AY$84)</f>
        <v>0</v>
      </c>
      <c r="AZ20" t="b">
        <f>IF(Data!AZ20="","",Data!AZ20=Data!AZ$84)</f>
        <v>1</v>
      </c>
      <c r="BA20" t="b">
        <f>IF(Data!BA20="","",Data!BA20=Data!BA$84)</f>
        <v>1</v>
      </c>
      <c r="BB20" t="b">
        <f>IF(Data!BB20="","",Data!BB20=Data!BB$84)</f>
        <v>0</v>
      </c>
      <c r="BC20" t="str">
        <f>IF(Data!BC20="","",Data!BC20=Data!BC$84)</f>
        <v/>
      </c>
      <c r="BD20" t="str">
        <f>IF(Data!BD20="","",Data!BD20=Data!BD$84)</f>
        <v/>
      </c>
      <c r="BE20" t="str">
        <f>IF(Data!BE20="","",Data!BE20=Data!BE$84)</f>
        <v/>
      </c>
      <c r="BF20" t="str">
        <f>IF(Data!BF20="","",Data!BF20=Data!BF$84)</f>
        <v/>
      </c>
      <c r="BG20" t="str">
        <f>IF(Data!BG20="","",Data!BG20=Data!BG$84)</f>
        <v/>
      </c>
      <c r="BH20" t="str">
        <f>IF(Data!BH20="","",Data!BH20=Data!BH$84)</f>
        <v/>
      </c>
      <c r="BI20">
        <f t="shared" si="0"/>
        <v>33</v>
      </c>
    </row>
    <row r="21" spans="1:61" x14ac:dyDescent="0.35">
      <c r="A21" t="s">
        <v>38</v>
      </c>
      <c r="B21" t="b">
        <f>IF(Data!B21="","",Data!B21=Data!B$84)</f>
        <v>1</v>
      </c>
      <c r="C21" t="b">
        <f>IF(Data!C21="","",Data!C21=Data!C$84)</f>
        <v>0</v>
      </c>
      <c r="D21" t="b">
        <f>IF(Data!D21="","",Data!D21=Data!D$84)</f>
        <v>1</v>
      </c>
      <c r="E21" t="b">
        <f>IF(Data!E21="","",Data!E21=Data!E$84)</f>
        <v>1</v>
      </c>
      <c r="F21" t="b">
        <f>IF(Data!F21="","",Data!F21=Data!F$84)</f>
        <v>0</v>
      </c>
      <c r="G21" t="b">
        <f>IF(Data!G21="","",Data!G21=Data!G$84)</f>
        <v>0</v>
      </c>
      <c r="H21" t="b">
        <f>IF(Data!H21="","",Data!H21=Data!H$84)</f>
        <v>1</v>
      </c>
      <c r="I21" t="b">
        <f>IF(Data!I21="","",Data!I21=Data!I$84)</f>
        <v>1</v>
      </c>
      <c r="J21" t="b">
        <f>IF(Data!J21="","",Data!J21=Data!J$84)</f>
        <v>1</v>
      </c>
      <c r="K21" t="b">
        <f>IF(Data!K21="","",Data!K21=Data!K$84)</f>
        <v>1</v>
      </c>
      <c r="L21" t="b">
        <f>IF(Data!L21="","",Data!L21=Data!L$84)</f>
        <v>1</v>
      </c>
      <c r="M21" t="b">
        <f>IF(Data!M21="","",Data!M21=Data!M$84)</f>
        <v>0</v>
      </c>
      <c r="N21" t="b">
        <f>IF(Data!N21="","",Data!N21=Data!N$84)</f>
        <v>1</v>
      </c>
      <c r="O21" t="b">
        <f>IF(Data!O21="","",Data!O21=Data!O$84)</f>
        <v>0</v>
      </c>
      <c r="P21" t="b">
        <f>IF(Data!P21="","",Data!P21=Data!P$84)</f>
        <v>1</v>
      </c>
      <c r="Q21" t="b">
        <f>IF(Data!Q21="","",Data!Q21=Data!Q$84)</f>
        <v>0</v>
      </c>
      <c r="R21" t="b">
        <f>IF(Data!R21="","",Data!R21=Data!R$84)</f>
        <v>1</v>
      </c>
      <c r="S21" t="b">
        <f>IF(Data!S21="","",Data!S21=Data!S$84)</f>
        <v>1</v>
      </c>
      <c r="T21" t="b">
        <f>IF(Data!T21="","",Data!T21=Data!T$84)</f>
        <v>0</v>
      </c>
      <c r="U21" t="b">
        <f>IF(Data!U21="","",Data!U21=Data!U$84)</f>
        <v>0</v>
      </c>
      <c r="V21" t="b">
        <f>IF(Data!V21="","",Data!V21=Data!V$84)</f>
        <v>0</v>
      </c>
      <c r="W21" t="b">
        <f>IF(Data!W21="","",Data!W21=Data!W$84)</f>
        <v>0</v>
      </c>
      <c r="X21" t="b">
        <f>IF(Data!X21="","",Data!X21=Data!X$84)</f>
        <v>0</v>
      </c>
      <c r="Y21" t="b">
        <f>IF(Data!Y21="","",Data!Y21=Data!Y$84)</f>
        <v>1</v>
      </c>
      <c r="Z21" t="b">
        <f>IF(Data!Z21="","",Data!Z21=Data!Z$84)</f>
        <v>1</v>
      </c>
      <c r="AA21" t="b">
        <f>IF(Data!AA21="","",Data!AA21=Data!AA$84)</f>
        <v>1</v>
      </c>
      <c r="AB21" t="b">
        <f>IF(Data!AB21="","",Data!AB21=Data!AB$84)</f>
        <v>0</v>
      </c>
      <c r="AC21" t="b">
        <f>IF(Data!AC21="","",Data!AC21=Data!AC$84)</f>
        <v>1</v>
      </c>
      <c r="AD21" t="b">
        <f>IF(Data!AD21="","",Data!AD21=Data!AD$84)</f>
        <v>1</v>
      </c>
      <c r="AE21" t="b">
        <f>IF(Data!AE21="","",Data!AE21=Data!AE$84)</f>
        <v>1</v>
      </c>
      <c r="AF21" t="b">
        <f>IF(Data!AF21="","",Data!AF21=Data!AF$84)</f>
        <v>1</v>
      </c>
      <c r="AG21" t="b">
        <f>IF(Data!AG21="","",Data!AG21=Data!AG$84)</f>
        <v>1</v>
      </c>
      <c r="AH21" t="b">
        <f>IF(Data!AH21="","",Data!AH21=Data!AH$84)</f>
        <v>0</v>
      </c>
      <c r="AI21" t="b">
        <f>IF(Data!AI21="","",Data!AI21=Data!AI$84)</f>
        <v>1</v>
      </c>
      <c r="AJ21" t="b">
        <f>IF(Data!AJ21="","",Data!AJ21=Data!AJ$84)</f>
        <v>0</v>
      </c>
      <c r="AK21" t="b">
        <f>IF(Data!AK21="","",Data!AK21=Data!AK$84)</f>
        <v>1</v>
      </c>
      <c r="AL21" t="b">
        <f>IF(Data!AL21="","",Data!AL21=Data!AL$84)</f>
        <v>1</v>
      </c>
      <c r="AM21" t="b">
        <f>IF(Data!AM21="","",Data!AM21=Data!AM$84)</f>
        <v>1</v>
      </c>
      <c r="AN21" t="b">
        <f>IF(Data!AN21="","",Data!AN21=Data!AN$84)</f>
        <v>1</v>
      </c>
      <c r="AO21" t="b">
        <f>IF(Data!AO21="","",Data!AO21=Data!AO$84)</f>
        <v>1</v>
      </c>
      <c r="AP21" t="b">
        <f>IF(Data!AP21="","",Data!AP21=Data!AP$84)</f>
        <v>1</v>
      </c>
      <c r="AQ21" t="b">
        <f>IF(Data!AQ21="","",Data!AQ21=Data!AQ$84)</f>
        <v>0</v>
      </c>
      <c r="AR21" t="b">
        <f>IF(Data!AR21="","",Data!AR21=Data!AR$84)</f>
        <v>1</v>
      </c>
      <c r="AS21" t="b">
        <f>IF(Data!AS21="","",Data!AS21=Data!AS$84)</f>
        <v>0</v>
      </c>
      <c r="AT21" t="b">
        <f>IF(Data!AT21="","",Data!AT21=Data!AT$84)</f>
        <v>1</v>
      </c>
      <c r="AU21" t="b">
        <f>IF(Data!AU21="","",Data!AU21=Data!AU$84)</f>
        <v>1</v>
      </c>
      <c r="AV21" t="b">
        <f>IF(Data!AV21="","",Data!AV21=Data!AV$84)</f>
        <v>1</v>
      </c>
      <c r="AW21" t="b">
        <f>IF(Data!AW21="","",Data!AW21=Data!AW$84)</f>
        <v>1</v>
      </c>
      <c r="AX21" t="b">
        <f>IF(Data!AX21="","",Data!AX21=Data!AX$84)</f>
        <v>0</v>
      </c>
      <c r="AY21" t="b">
        <f>IF(Data!AY21="","",Data!AY21=Data!AY$84)</f>
        <v>1</v>
      </c>
      <c r="AZ21" t="b">
        <f>IF(Data!AZ21="","",Data!AZ21=Data!AZ$84)</f>
        <v>1</v>
      </c>
      <c r="BA21" t="str">
        <f>IF(Data!BA21="","",Data!BA21=Data!BA$84)</f>
        <v/>
      </c>
      <c r="BB21" t="str">
        <f>IF(Data!BB21="","",Data!BB21=Data!BB$84)</f>
        <v/>
      </c>
      <c r="BC21" t="str">
        <f>IF(Data!BC21="","",Data!BC21=Data!BC$84)</f>
        <v/>
      </c>
      <c r="BD21" t="str">
        <f>IF(Data!BD21="","",Data!BD21=Data!BD$84)</f>
        <v/>
      </c>
      <c r="BE21" t="str">
        <f>IF(Data!BE21="","",Data!BE21=Data!BE$84)</f>
        <v/>
      </c>
      <c r="BF21" t="str">
        <f>IF(Data!BF21="","",Data!BF21=Data!BF$84)</f>
        <v/>
      </c>
      <c r="BG21" t="str">
        <f>IF(Data!BG21="","",Data!BG21=Data!BG$84)</f>
        <v/>
      </c>
      <c r="BH21" t="str">
        <f>IF(Data!BH21="","",Data!BH21=Data!BH$84)</f>
        <v/>
      </c>
      <c r="BI21">
        <f t="shared" si="0"/>
        <v>34</v>
      </c>
    </row>
    <row r="22" spans="1:61" x14ac:dyDescent="0.35">
      <c r="A22" t="s">
        <v>39</v>
      </c>
      <c r="B22" t="b">
        <f>IF(Data!B22="","",Data!B22=Data!B$84)</f>
        <v>1</v>
      </c>
      <c r="C22" t="b">
        <f>IF(Data!C22="","",Data!C22=Data!C$84)</f>
        <v>0</v>
      </c>
      <c r="D22" t="b">
        <f>IF(Data!D22="","",Data!D22=Data!D$84)</f>
        <v>1</v>
      </c>
      <c r="E22" t="b">
        <f>IF(Data!E22="","",Data!E22=Data!E$84)</f>
        <v>1</v>
      </c>
      <c r="F22" t="b">
        <f>IF(Data!F22="","",Data!F22=Data!F$84)</f>
        <v>0</v>
      </c>
      <c r="G22" t="b">
        <f>IF(Data!G22="","",Data!G22=Data!G$84)</f>
        <v>0</v>
      </c>
      <c r="H22" t="b">
        <f>IF(Data!H22="","",Data!H22=Data!H$84)</f>
        <v>1</v>
      </c>
      <c r="I22" t="b">
        <f>IF(Data!I22="","",Data!I22=Data!I$84)</f>
        <v>1</v>
      </c>
      <c r="J22" t="b">
        <f>IF(Data!J22="","",Data!J22=Data!J$84)</f>
        <v>1</v>
      </c>
      <c r="K22" t="b">
        <f>IF(Data!K22="","",Data!K22=Data!K$84)</f>
        <v>1</v>
      </c>
      <c r="L22" t="b">
        <f>IF(Data!L22="","",Data!L22=Data!L$84)</f>
        <v>0</v>
      </c>
      <c r="M22" t="b">
        <f>IF(Data!M22="","",Data!M22=Data!M$84)</f>
        <v>1</v>
      </c>
      <c r="N22" t="b">
        <f>IF(Data!N22="","",Data!N22=Data!N$84)</f>
        <v>1</v>
      </c>
      <c r="O22" t="b">
        <f>IF(Data!O22="","",Data!O22=Data!O$84)</f>
        <v>0</v>
      </c>
      <c r="P22" t="b">
        <f>IF(Data!P22="","",Data!P22=Data!P$84)</f>
        <v>1</v>
      </c>
      <c r="Q22" t="b">
        <f>IF(Data!Q22="","",Data!Q22=Data!Q$84)</f>
        <v>1</v>
      </c>
      <c r="R22" t="b">
        <f>IF(Data!R22="","",Data!R22=Data!R$84)</f>
        <v>1</v>
      </c>
      <c r="S22" t="b">
        <f>IF(Data!S22="","",Data!S22=Data!S$84)</f>
        <v>1</v>
      </c>
      <c r="T22" t="b">
        <f>IF(Data!T22="","",Data!T22=Data!T$84)</f>
        <v>0</v>
      </c>
      <c r="U22" t="b">
        <f>IF(Data!U22="","",Data!U22=Data!U$84)</f>
        <v>1</v>
      </c>
      <c r="V22" t="b">
        <f>IF(Data!V22="","",Data!V22=Data!V$84)</f>
        <v>1</v>
      </c>
      <c r="W22" t="b">
        <f>IF(Data!W22="","",Data!W22=Data!W$84)</f>
        <v>1</v>
      </c>
      <c r="X22" t="b">
        <f>IF(Data!X22="","",Data!X22=Data!X$84)</f>
        <v>1</v>
      </c>
      <c r="Y22" t="b">
        <f>IF(Data!Y22="","",Data!Y22=Data!Y$84)</f>
        <v>1</v>
      </c>
      <c r="Z22" t="b">
        <f>IF(Data!Z22="","",Data!Z22=Data!Z$84)</f>
        <v>1</v>
      </c>
      <c r="AA22" t="b">
        <f>IF(Data!AA22="","",Data!AA22=Data!AA$84)</f>
        <v>1</v>
      </c>
      <c r="AB22" t="b">
        <f>IF(Data!AB22="","",Data!AB22=Data!AB$84)</f>
        <v>1</v>
      </c>
      <c r="AC22" t="b">
        <f>IF(Data!AC22="","",Data!AC22=Data!AC$84)</f>
        <v>1</v>
      </c>
      <c r="AD22" t="b">
        <f>IF(Data!AD22="","",Data!AD22=Data!AD$84)</f>
        <v>0</v>
      </c>
      <c r="AE22" t="b">
        <f>IF(Data!AE22="","",Data!AE22=Data!AE$84)</f>
        <v>0</v>
      </c>
      <c r="AF22" t="b">
        <f>IF(Data!AF22="","",Data!AF22=Data!AF$84)</f>
        <v>1</v>
      </c>
      <c r="AG22" t="b">
        <f>IF(Data!AG22="","",Data!AG22=Data!AG$84)</f>
        <v>1</v>
      </c>
      <c r="AH22" t="b">
        <f>IF(Data!AH22="","",Data!AH22=Data!AH$84)</f>
        <v>1</v>
      </c>
      <c r="AI22" t="b">
        <f>IF(Data!AI22="","",Data!AI22=Data!AI$84)</f>
        <v>0</v>
      </c>
      <c r="AJ22" t="b">
        <f>IF(Data!AJ22="","",Data!AJ22=Data!AJ$84)</f>
        <v>1</v>
      </c>
      <c r="AK22" t="b">
        <f>IF(Data!AK22="","",Data!AK22=Data!AK$84)</f>
        <v>0</v>
      </c>
      <c r="AL22" t="b">
        <f>IF(Data!AL22="","",Data!AL22=Data!AL$84)</f>
        <v>0</v>
      </c>
      <c r="AM22" t="b">
        <f>IF(Data!AM22="","",Data!AM22=Data!AM$84)</f>
        <v>0</v>
      </c>
      <c r="AN22" t="b">
        <f>IF(Data!AN22="","",Data!AN22=Data!AN$84)</f>
        <v>0</v>
      </c>
      <c r="AO22" t="b">
        <f>IF(Data!AO22="","",Data!AO22=Data!AO$84)</f>
        <v>1</v>
      </c>
      <c r="AP22" t="b">
        <f>IF(Data!AP22="","",Data!AP22=Data!AP$84)</f>
        <v>0</v>
      </c>
      <c r="AQ22" t="b">
        <f>IF(Data!AQ22="","",Data!AQ22=Data!AQ$84)</f>
        <v>0</v>
      </c>
      <c r="AR22" t="b">
        <f>IF(Data!AR22="","",Data!AR22=Data!AR$84)</f>
        <v>1</v>
      </c>
      <c r="AS22" t="b">
        <f>IF(Data!AS22="","",Data!AS22=Data!AS$84)</f>
        <v>1</v>
      </c>
      <c r="AT22" t="b">
        <f>IF(Data!AT22="","",Data!AT22=Data!AT$84)</f>
        <v>0</v>
      </c>
      <c r="AU22" t="b">
        <f>IF(Data!AU22="","",Data!AU22=Data!AU$84)</f>
        <v>1</v>
      </c>
      <c r="AV22" t="b">
        <f>IF(Data!AV22="","",Data!AV22=Data!AV$84)</f>
        <v>0</v>
      </c>
      <c r="AW22" t="b">
        <f>IF(Data!AW22="","",Data!AW22=Data!AW$84)</f>
        <v>0</v>
      </c>
      <c r="AX22" t="b">
        <f>IF(Data!AX22="","",Data!AX22=Data!AX$84)</f>
        <v>0</v>
      </c>
      <c r="AY22" t="b">
        <f>IF(Data!AY22="","",Data!AY22=Data!AY$84)</f>
        <v>0</v>
      </c>
      <c r="AZ22" t="b">
        <f>IF(Data!AZ22="","",Data!AZ22=Data!AZ$84)</f>
        <v>1</v>
      </c>
      <c r="BA22" t="b">
        <f>IF(Data!BA22="","",Data!BA22=Data!BA$84)</f>
        <v>1</v>
      </c>
      <c r="BB22" t="b">
        <f>IF(Data!BB22="","",Data!BB22=Data!BB$84)</f>
        <v>0</v>
      </c>
      <c r="BC22" t="b">
        <f>IF(Data!BC22="","",Data!BC22=Data!BC$84)</f>
        <v>1</v>
      </c>
      <c r="BD22" t="b">
        <f>IF(Data!BD22="","",Data!BD22=Data!BD$84)</f>
        <v>1</v>
      </c>
      <c r="BE22" t="b">
        <f>IF(Data!BE22="","",Data!BE22=Data!BE$84)</f>
        <v>1</v>
      </c>
      <c r="BF22" t="b">
        <f>IF(Data!BF22="","",Data!BF22=Data!BF$84)</f>
        <v>1</v>
      </c>
      <c r="BG22" t="b">
        <f>IF(Data!BG22="","",Data!BG22=Data!BG$84)</f>
        <v>1</v>
      </c>
      <c r="BH22" t="b">
        <f>IF(Data!BH22="","",Data!BH22=Data!BH$84)</f>
        <v>1</v>
      </c>
      <c r="BI22">
        <f t="shared" si="0"/>
        <v>38</v>
      </c>
    </row>
    <row r="23" spans="1:61" x14ac:dyDescent="0.35">
      <c r="A23" t="s">
        <v>41</v>
      </c>
      <c r="B23" t="b">
        <f>IF(Data!B23="","",Data!B23=Data!B$84)</f>
        <v>1</v>
      </c>
      <c r="C23" t="b">
        <f>IF(Data!C23="","",Data!C23=Data!C$84)</f>
        <v>0</v>
      </c>
      <c r="D23" t="b">
        <f>IF(Data!D23="","",Data!D23=Data!D$84)</f>
        <v>1</v>
      </c>
      <c r="E23" t="b">
        <f>IF(Data!E23="","",Data!E23=Data!E$84)</f>
        <v>1</v>
      </c>
      <c r="F23" t="b">
        <f>IF(Data!F23="","",Data!F23=Data!F$84)</f>
        <v>0</v>
      </c>
      <c r="G23" t="b">
        <f>IF(Data!G23="","",Data!G23=Data!G$84)</f>
        <v>0</v>
      </c>
      <c r="H23" t="b">
        <f>IF(Data!H23="","",Data!H23=Data!H$84)</f>
        <v>1</v>
      </c>
      <c r="I23" t="b">
        <f>IF(Data!I23="","",Data!I23=Data!I$84)</f>
        <v>1</v>
      </c>
      <c r="J23" t="b">
        <f>IF(Data!J23="","",Data!J23=Data!J$84)</f>
        <v>0</v>
      </c>
      <c r="K23" t="b">
        <f>IF(Data!K23="","",Data!K23=Data!K$84)</f>
        <v>1</v>
      </c>
      <c r="L23" t="b">
        <f>IF(Data!L23="","",Data!L23=Data!L$84)</f>
        <v>1</v>
      </c>
      <c r="M23" t="b">
        <f>IF(Data!M23="","",Data!M23=Data!M$84)</f>
        <v>1</v>
      </c>
      <c r="N23" t="b">
        <f>IF(Data!N23="","",Data!N23=Data!N$84)</f>
        <v>0</v>
      </c>
      <c r="O23" t="b">
        <f>IF(Data!O23="","",Data!O23=Data!O$84)</f>
        <v>0</v>
      </c>
      <c r="P23" t="b">
        <f>IF(Data!P23="","",Data!P23=Data!P$84)</f>
        <v>1</v>
      </c>
      <c r="Q23" t="b">
        <f>IF(Data!Q23="","",Data!Q23=Data!Q$84)</f>
        <v>1</v>
      </c>
      <c r="R23" t="b">
        <f>IF(Data!R23="","",Data!R23=Data!R$84)</f>
        <v>1</v>
      </c>
      <c r="S23" t="b">
        <f>IF(Data!S23="","",Data!S23=Data!S$84)</f>
        <v>1</v>
      </c>
      <c r="T23" t="b">
        <f>IF(Data!T23="","",Data!T23=Data!T$84)</f>
        <v>1</v>
      </c>
      <c r="U23" t="b">
        <f>IF(Data!U23="","",Data!U23=Data!U$84)</f>
        <v>1</v>
      </c>
      <c r="V23" t="b">
        <f>IF(Data!V23="","",Data!V23=Data!V$84)</f>
        <v>1</v>
      </c>
      <c r="W23" t="b">
        <f>IF(Data!W23="","",Data!W23=Data!W$84)</f>
        <v>1</v>
      </c>
      <c r="X23" t="b">
        <f>IF(Data!X23="","",Data!X23=Data!X$84)</f>
        <v>1</v>
      </c>
      <c r="Y23" t="b">
        <f>IF(Data!Y23="","",Data!Y23=Data!Y$84)</f>
        <v>0</v>
      </c>
      <c r="Z23" t="b">
        <f>IF(Data!Z23="","",Data!Z23=Data!Z$84)</f>
        <v>1</v>
      </c>
      <c r="AA23" t="b">
        <f>IF(Data!AA23="","",Data!AA23=Data!AA$84)</f>
        <v>1</v>
      </c>
      <c r="AB23" t="b">
        <f>IF(Data!AB23="","",Data!AB23=Data!AB$84)</f>
        <v>0</v>
      </c>
      <c r="AC23" t="b">
        <f>IF(Data!AC23="","",Data!AC23=Data!AC$84)</f>
        <v>1</v>
      </c>
      <c r="AD23" t="b">
        <f>IF(Data!AD23="","",Data!AD23=Data!AD$84)</f>
        <v>1</v>
      </c>
      <c r="AE23" t="b">
        <f>IF(Data!AE23="","",Data!AE23=Data!AE$84)</f>
        <v>1</v>
      </c>
      <c r="AF23" t="b">
        <f>IF(Data!AF23="","",Data!AF23=Data!AF$84)</f>
        <v>1</v>
      </c>
      <c r="AG23" t="b">
        <f>IF(Data!AG23="","",Data!AG23=Data!AG$84)</f>
        <v>1</v>
      </c>
      <c r="AH23" t="b">
        <f>IF(Data!AH23="","",Data!AH23=Data!AH$84)</f>
        <v>0</v>
      </c>
      <c r="AI23" t="b">
        <f>IF(Data!AI23="","",Data!AI23=Data!AI$84)</f>
        <v>1</v>
      </c>
      <c r="AJ23" t="b">
        <f>IF(Data!AJ23="","",Data!AJ23=Data!AJ$84)</f>
        <v>0</v>
      </c>
      <c r="AK23" t="b">
        <f>IF(Data!AK23="","",Data!AK23=Data!AK$84)</f>
        <v>1</v>
      </c>
      <c r="AL23" t="b">
        <f>IF(Data!AL23="","",Data!AL23=Data!AL$84)</f>
        <v>1</v>
      </c>
      <c r="AM23" t="b">
        <f>IF(Data!AM23="","",Data!AM23=Data!AM$84)</f>
        <v>1</v>
      </c>
      <c r="AN23" t="b">
        <f>IF(Data!AN23="","",Data!AN23=Data!AN$84)</f>
        <v>1</v>
      </c>
      <c r="AO23" t="b">
        <f>IF(Data!AO23="","",Data!AO23=Data!AO$84)</f>
        <v>1</v>
      </c>
      <c r="AP23" t="b">
        <f>IF(Data!AP23="","",Data!AP23=Data!AP$84)</f>
        <v>1</v>
      </c>
      <c r="AQ23" t="b">
        <f>IF(Data!AQ23="","",Data!AQ23=Data!AQ$84)</f>
        <v>0</v>
      </c>
      <c r="AR23" t="b">
        <f>IF(Data!AR23="","",Data!AR23=Data!AR$84)</f>
        <v>0</v>
      </c>
      <c r="AS23" t="b">
        <f>IF(Data!AS23="","",Data!AS23=Data!AS$84)</f>
        <v>1</v>
      </c>
      <c r="AT23" t="b">
        <f>IF(Data!AT23="","",Data!AT23=Data!AT$84)</f>
        <v>0</v>
      </c>
      <c r="AU23" t="b">
        <f>IF(Data!AU23="","",Data!AU23=Data!AU$84)</f>
        <v>1</v>
      </c>
      <c r="AV23" t="b">
        <f>IF(Data!AV23="","",Data!AV23=Data!AV$84)</f>
        <v>0</v>
      </c>
      <c r="AW23" t="b">
        <f>IF(Data!AW23="","",Data!AW23=Data!AW$84)</f>
        <v>0</v>
      </c>
      <c r="AX23" t="b">
        <f>IF(Data!AX23="","",Data!AX23=Data!AX$84)</f>
        <v>0</v>
      </c>
      <c r="AY23" t="b">
        <f>IF(Data!AY23="","",Data!AY23=Data!AY$84)</f>
        <v>1</v>
      </c>
      <c r="AZ23" t="b">
        <f>IF(Data!AZ23="","",Data!AZ23=Data!AZ$84)</f>
        <v>1</v>
      </c>
      <c r="BA23" t="b">
        <f>IF(Data!BA23="","",Data!BA23=Data!BA$84)</f>
        <v>0</v>
      </c>
      <c r="BB23" t="b">
        <f>IF(Data!BB23="","",Data!BB23=Data!BB$84)</f>
        <v>0</v>
      </c>
      <c r="BC23" t="b">
        <f>IF(Data!BC23="","",Data!BC23=Data!BC$84)</f>
        <v>0</v>
      </c>
      <c r="BD23" t="b">
        <f>IF(Data!BD23="","",Data!BD23=Data!BD$84)</f>
        <v>1</v>
      </c>
      <c r="BE23" t="b">
        <f>IF(Data!BE23="","",Data!BE23=Data!BE$84)</f>
        <v>0</v>
      </c>
      <c r="BF23" t="b">
        <f>IF(Data!BF23="","",Data!BF23=Data!BF$84)</f>
        <v>1</v>
      </c>
      <c r="BG23" t="b">
        <f>IF(Data!BG23="","",Data!BG23=Data!BG$84)</f>
        <v>1</v>
      </c>
      <c r="BH23" t="b">
        <f>IF(Data!BH23="","",Data!BH23=Data!BH$84)</f>
        <v>1</v>
      </c>
      <c r="BI23">
        <f t="shared" si="0"/>
        <v>39</v>
      </c>
    </row>
    <row r="24" spans="1:61" x14ac:dyDescent="0.35">
      <c r="A24" t="s">
        <v>43</v>
      </c>
      <c r="B24" t="b">
        <f>IF(Data!B24="","",Data!B24=Data!B$84)</f>
        <v>1</v>
      </c>
      <c r="C24" t="b">
        <f>IF(Data!C24="","",Data!C24=Data!C$84)</f>
        <v>1</v>
      </c>
      <c r="D24" t="b">
        <f>IF(Data!D24="","",Data!D24=Data!D$84)</f>
        <v>1</v>
      </c>
      <c r="E24" t="b">
        <f>IF(Data!E24="","",Data!E24=Data!E$84)</f>
        <v>1</v>
      </c>
      <c r="F24" t="b">
        <f>IF(Data!F24="","",Data!F24=Data!F$84)</f>
        <v>0</v>
      </c>
      <c r="G24" t="b">
        <f>IF(Data!G24="","",Data!G24=Data!G$84)</f>
        <v>0</v>
      </c>
      <c r="H24" t="b">
        <f>IF(Data!H24="","",Data!H24=Data!H$84)</f>
        <v>1</v>
      </c>
      <c r="I24" t="b">
        <f>IF(Data!I24="","",Data!I24=Data!I$84)</f>
        <v>1</v>
      </c>
      <c r="J24" t="b">
        <f>IF(Data!J24="","",Data!J24=Data!J$84)</f>
        <v>1</v>
      </c>
      <c r="K24" t="b">
        <f>IF(Data!K24="","",Data!K24=Data!K$84)</f>
        <v>1</v>
      </c>
      <c r="L24" t="b">
        <f>IF(Data!L24="","",Data!L24=Data!L$84)</f>
        <v>1</v>
      </c>
      <c r="M24" t="b">
        <f>IF(Data!M24="","",Data!M24=Data!M$84)</f>
        <v>0</v>
      </c>
      <c r="N24" t="b">
        <f>IF(Data!N24="","",Data!N24=Data!N$84)</f>
        <v>1</v>
      </c>
      <c r="O24" t="b">
        <f>IF(Data!O24="","",Data!O24=Data!O$84)</f>
        <v>0</v>
      </c>
      <c r="P24" t="b">
        <f>IF(Data!P24="","",Data!P24=Data!P$84)</f>
        <v>1</v>
      </c>
      <c r="Q24" t="b">
        <f>IF(Data!Q24="","",Data!Q24=Data!Q$84)</f>
        <v>1</v>
      </c>
      <c r="R24" t="b">
        <f>IF(Data!R24="","",Data!R24=Data!R$84)</f>
        <v>1</v>
      </c>
      <c r="S24" t="b">
        <f>IF(Data!S24="","",Data!S24=Data!S$84)</f>
        <v>1</v>
      </c>
      <c r="T24" t="b">
        <f>IF(Data!T24="","",Data!T24=Data!T$84)</f>
        <v>0</v>
      </c>
      <c r="U24" t="b">
        <f>IF(Data!U24="","",Data!U24=Data!U$84)</f>
        <v>1</v>
      </c>
      <c r="V24" t="b">
        <f>IF(Data!V24="","",Data!V24=Data!V$84)</f>
        <v>0</v>
      </c>
      <c r="W24" t="b">
        <f>IF(Data!W24="","",Data!W24=Data!W$84)</f>
        <v>1</v>
      </c>
      <c r="X24" t="b">
        <f>IF(Data!X24="","",Data!X24=Data!X$84)</f>
        <v>1</v>
      </c>
      <c r="Y24" t="b">
        <f>IF(Data!Y24="","",Data!Y24=Data!Y$84)</f>
        <v>1</v>
      </c>
      <c r="Z24" t="b">
        <f>IF(Data!Z24="","",Data!Z24=Data!Z$84)</f>
        <v>1</v>
      </c>
      <c r="AA24" t="b">
        <f>IF(Data!AA24="","",Data!AA24=Data!AA$84)</f>
        <v>1</v>
      </c>
      <c r="AB24" t="b">
        <f>IF(Data!AB24="","",Data!AB24=Data!AB$84)</f>
        <v>0</v>
      </c>
      <c r="AC24" t="b">
        <f>IF(Data!AC24="","",Data!AC24=Data!AC$84)</f>
        <v>0</v>
      </c>
      <c r="AD24" t="b">
        <f>IF(Data!AD24="","",Data!AD24=Data!AD$84)</f>
        <v>1</v>
      </c>
      <c r="AE24" t="b">
        <f>IF(Data!AE24="","",Data!AE24=Data!AE$84)</f>
        <v>1</v>
      </c>
      <c r="AF24" t="b">
        <f>IF(Data!AF24="","",Data!AF24=Data!AF$84)</f>
        <v>1</v>
      </c>
      <c r="AG24" t="b">
        <f>IF(Data!AG24="","",Data!AG24=Data!AG$84)</f>
        <v>1</v>
      </c>
      <c r="AH24" t="b">
        <f>IF(Data!AH24="","",Data!AH24=Data!AH$84)</f>
        <v>0</v>
      </c>
      <c r="AI24" t="b">
        <f>IF(Data!AI24="","",Data!AI24=Data!AI$84)</f>
        <v>1</v>
      </c>
      <c r="AJ24" t="b">
        <f>IF(Data!AJ24="","",Data!AJ24=Data!AJ$84)</f>
        <v>0</v>
      </c>
      <c r="AK24" t="b">
        <f>IF(Data!AK24="","",Data!AK24=Data!AK$84)</f>
        <v>1</v>
      </c>
      <c r="AL24" t="b">
        <f>IF(Data!AL24="","",Data!AL24=Data!AL$84)</f>
        <v>1</v>
      </c>
      <c r="AM24" t="b">
        <f>IF(Data!AM24="","",Data!AM24=Data!AM$84)</f>
        <v>1</v>
      </c>
      <c r="AN24" t="b">
        <f>IF(Data!AN24="","",Data!AN24=Data!AN$84)</f>
        <v>1</v>
      </c>
      <c r="AO24" t="b">
        <f>IF(Data!AO24="","",Data!AO24=Data!AO$84)</f>
        <v>1</v>
      </c>
      <c r="AP24" t="b">
        <f>IF(Data!AP24="","",Data!AP24=Data!AP$84)</f>
        <v>1</v>
      </c>
      <c r="AQ24" t="b">
        <f>IF(Data!AQ24="","",Data!AQ24=Data!AQ$84)</f>
        <v>0</v>
      </c>
      <c r="AR24" t="b">
        <f>IF(Data!AR24="","",Data!AR24=Data!AR$84)</f>
        <v>1</v>
      </c>
      <c r="AS24" t="b">
        <f>IF(Data!AS24="","",Data!AS24=Data!AS$84)</f>
        <v>0</v>
      </c>
      <c r="AT24" t="b">
        <f>IF(Data!AT24="","",Data!AT24=Data!AT$84)</f>
        <v>1</v>
      </c>
      <c r="AU24" t="b">
        <f>IF(Data!AU24="","",Data!AU24=Data!AU$84)</f>
        <v>1</v>
      </c>
      <c r="AV24" t="b">
        <f>IF(Data!AV24="","",Data!AV24=Data!AV$84)</f>
        <v>1</v>
      </c>
      <c r="AW24" t="str">
        <f>IF(Data!AW24="","",Data!AW24=Data!AW$84)</f>
        <v/>
      </c>
      <c r="AX24" t="str">
        <f>IF(Data!AX24="","",Data!AX24=Data!AX$84)</f>
        <v/>
      </c>
      <c r="AY24" t="str">
        <f>IF(Data!AY24="","",Data!AY24=Data!AY$84)</f>
        <v/>
      </c>
      <c r="AZ24" t="str">
        <f>IF(Data!AZ24="","",Data!AZ24=Data!AZ$84)</f>
        <v/>
      </c>
      <c r="BA24" t="str">
        <f>IF(Data!BA24="","",Data!BA24=Data!BA$84)</f>
        <v/>
      </c>
      <c r="BB24" t="str">
        <f>IF(Data!BB24="","",Data!BB24=Data!BB$84)</f>
        <v/>
      </c>
      <c r="BC24" t="str">
        <f>IF(Data!BC24="","",Data!BC24=Data!BC$84)</f>
        <v/>
      </c>
      <c r="BD24" t="str">
        <f>IF(Data!BD24="","",Data!BD24=Data!BD$84)</f>
        <v/>
      </c>
      <c r="BE24" t="str">
        <f>IF(Data!BE24="","",Data!BE24=Data!BE$84)</f>
        <v/>
      </c>
      <c r="BF24" t="str">
        <f>IF(Data!BF24="","",Data!BF24=Data!BF$84)</f>
        <v/>
      </c>
      <c r="BG24" t="str">
        <f>IF(Data!BG24="","",Data!BG24=Data!BG$84)</f>
        <v/>
      </c>
      <c r="BH24" t="str">
        <f>IF(Data!BH24="","",Data!BH24=Data!BH$84)</f>
        <v/>
      </c>
      <c r="BI24">
        <f t="shared" si="0"/>
        <v>35</v>
      </c>
    </row>
    <row r="25" spans="1:61" x14ac:dyDescent="0.35">
      <c r="A25" t="s">
        <v>44</v>
      </c>
      <c r="B25" t="b">
        <f>IF(Data!B25="","",Data!B25=Data!B$84)</f>
        <v>1</v>
      </c>
      <c r="C25" t="b">
        <f>IF(Data!C25="","",Data!C25=Data!C$84)</f>
        <v>0</v>
      </c>
      <c r="D25" t="b">
        <f>IF(Data!D25="","",Data!D25=Data!D$84)</f>
        <v>1</v>
      </c>
      <c r="E25" t="b">
        <f>IF(Data!E25="","",Data!E25=Data!E$84)</f>
        <v>1</v>
      </c>
      <c r="F25" t="b">
        <f>IF(Data!F25="","",Data!F25=Data!F$84)</f>
        <v>0</v>
      </c>
      <c r="G25" t="b">
        <f>IF(Data!G25="","",Data!G25=Data!G$84)</f>
        <v>0</v>
      </c>
      <c r="H25" t="b">
        <f>IF(Data!H25="","",Data!H25=Data!H$84)</f>
        <v>1</v>
      </c>
      <c r="I25" t="b">
        <f>IF(Data!I25="","",Data!I25=Data!I$84)</f>
        <v>1</v>
      </c>
      <c r="J25" t="b">
        <f>IF(Data!J25="","",Data!J25=Data!J$84)</f>
        <v>0</v>
      </c>
      <c r="K25" t="b">
        <f>IF(Data!K25="","",Data!K25=Data!K$84)</f>
        <v>0</v>
      </c>
      <c r="L25" t="b">
        <f>IF(Data!L25="","",Data!L25=Data!L$84)</f>
        <v>0</v>
      </c>
      <c r="M25" t="b">
        <f>IF(Data!M25="","",Data!M25=Data!M$84)</f>
        <v>1</v>
      </c>
      <c r="N25" t="b">
        <f>IF(Data!N25="","",Data!N25=Data!N$84)</f>
        <v>1</v>
      </c>
      <c r="O25" t="b">
        <f>IF(Data!O25="","",Data!O25=Data!O$84)</f>
        <v>0</v>
      </c>
      <c r="P25" t="b">
        <f>IF(Data!P25="","",Data!P25=Data!P$84)</f>
        <v>1</v>
      </c>
      <c r="Q25" t="b">
        <f>IF(Data!Q25="","",Data!Q25=Data!Q$84)</f>
        <v>1</v>
      </c>
      <c r="R25" t="b">
        <f>IF(Data!R25="","",Data!R25=Data!R$84)</f>
        <v>1</v>
      </c>
      <c r="S25" t="b">
        <f>IF(Data!S25="","",Data!S25=Data!S$84)</f>
        <v>1</v>
      </c>
      <c r="T25" t="b">
        <f>IF(Data!T25="","",Data!T25=Data!T$84)</f>
        <v>1</v>
      </c>
      <c r="U25" t="b">
        <f>IF(Data!U25="","",Data!U25=Data!U$84)</f>
        <v>1</v>
      </c>
      <c r="V25" t="b">
        <f>IF(Data!V25="","",Data!V25=Data!V$84)</f>
        <v>1</v>
      </c>
      <c r="W25" t="b">
        <f>IF(Data!W25="","",Data!W25=Data!W$84)</f>
        <v>1</v>
      </c>
      <c r="X25" t="b">
        <f>IF(Data!X25="","",Data!X25=Data!X$84)</f>
        <v>1</v>
      </c>
      <c r="Y25" t="b">
        <f>IF(Data!Y25="","",Data!Y25=Data!Y$84)</f>
        <v>1</v>
      </c>
      <c r="Z25" t="b">
        <f>IF(Data!Z25="","",Data!Z25=Data!Z$84)</f>
        <v>1</v>
      </c>
      <c r="AA25" t="b">
        <f>IF(Data!AA25="","",Data!AA25=Data!AA$84)</f>
        <v>1</v>
      </c>
      <c r="AB25" t="b">
        <f>IF(Data!AB25="","",Data!AB25=Data!AB$84)</f>
        <v>0</v>
      </c>
      <c r="AC25" t="b">
        <f>IF(Data!AC25="","",Data!AC25=Data!AC$84)</f>
        <v>0</v>
      </c>
      <c r="AD25" t="b">
        <f>IF(Data!AD25="","",Data!AD25=Data!AD$84)</f>
        <v>1</v>
      </c>
      <c r="AE25" t="b">
        <f>IF(Data!AE25="","",Data!AE25=Data!AE$84)</f>
        <v>1</v>
      </c>
      <c r="AF25" t="b">
        <f>IF(Data!AF25="","",Data!AF25=Data!AF$84)</f>
        <v>1</v>
      </c>
      <c r="AG25" t="b">
        <f>IF(Data!AG25="","",Data!AG25=Data!AG$84)</f>
        <v>1</v>
      </c>
      <c r="AH25" t="b">
        <f>IF(Data!AH25="","",Data!AH25=Data!AH$84)</f>
        <v>0</v>
      </c>
      <c r="AI25" t="b">
        <f>IF(Data!AI25="","",Data!AI25=Data!AI$84)</f>
        <v>1</v>
      </c>
      <c r="AJ25" t="b">
        <f>IF(Data!AJ25="","",Data!AJ25=Data!AJ$84)</f>
        <v>0</v>
      </c>
      <c r="AK25" t="b">
        <f>IF(Data!AK25="","",Data!AK25=Data!AK$84)</f>
        <v>1</v>
      </c>
      <c r="AL25" t="b">
        <f>IF(Data!AL25="","",Data!AL25=Data!AL$84)</f>
        <v>1</v>
      </c>
      <c r="AM25" t="b">
        <f>IF(Data!AM25="","",Data!AM25=Data!AM$84)</f>
        <v>1</v>
      </c>
      <c r="AN25" t="b">
        <f>IF(Data!AN25="","",Data!AN25=Data!AN$84)</f>
        <v>1</v>
      </c>
      <c r="AO25" t="b">
        <f>IF(Data!AO25="","",Data!AO25=Data!AO$84)</f>
        <v>1</v>
      </c>
      <c r="AP25" t="b">
        <f>IF(Data!AP25="","",Data!AP25=Data!AP$84)</f>
        <v>1</v>
      </c>
      <c r="AQ25" t="str">
        <f>IF(Data!AQ25="","",Data!AQ25=Data!AQ$84)</f>
        <v/>
      </c>
      <c r="AR25" t="str">
        <f>IF(Data!AR25="","",Data!AR25=Data!AR$84)</f>
        <v/>
      </c>
      <c r="AS25" t="str">
        <f>IF(Data!AS25="","",Data!AS25=Data!AS$84)</f>
        <v/>
      </c>
      <c r="AT25" t="str">
        <f>IF(Data!AT25="","",Data!AT25=Data!AT$84)</f>
        <v/>
      </c>
      <c r="AU25" t="str">
        <f>IF(Data!AU25="","",Data!AU25=Data!AU$84)</f>
        <v/>
      </c>
      <c r="AV25" t="str">
        <f>IF(Data!AV25="","",Data!AV25=Data!AV$84)</f>
        <v/>
      </c>
      <c r="AW25" t="str">
        <f>IF(Data!AW25="","",Data!AW25=Data!AW$84)</f>
        <v/>
      </c>
      <c r="AX25" t="str">
        <f>IF(Data!AX25="","",Data!AX25=Data!AX$84)</f>
        <v/>
      </c>
      <c r="AY25" t="str">
        <f>IF(Data!AY25="","",Data!AY25=Data!AY$84)</f>
        <v/>
      </c>
      <c r="AZ25" t="str">
        <f>IF(Data!AZ25="","",Data!AZ25=Data!AZ$84)</f>
        <v/>
      </c>
      <c r="BA25" t="str">
        <f>IF(Data!BA25="","",Data!BA25=Data!BA$84)</f>
        <v/>
      </c>
      <c r="BB25" t="str">
        <f>IF(Data!BB25="","",Data!BB25=Data!BB$84)</f>
        <v/>
      </c>
      <c r="BC25" t="str">
        <f>IF(Data!BC25="","",Data!BC25=Data!BC$84)</f>
        <v/>
      </c>
      <c r="BD25" t="str">
        <f>IF(Data!BD25="","",Data!BD25=Data!BD$84)</f>
        <v/>
      </c>
      <c r="BE25" t="str">
        <f>IF(Data!BE25="","",Data!BE25=Data!BE$84)</f>
        <v/>
      </c>
      <c r="BF25" t="str">
        <f>IF(Data!BF25="","",Data!BF25=Data!BF$84)</f>
        <v/>
      </c>
      <c r="BG25" t="str">
        <f>IF(Data!BG25="","",Data!BG25=Data!BG$84)</f>
        <v/>
      </c>
      <c r="BH25" t="str">
        <f>IF(Data!BH25="","",Data!BH25=Data!BH$84)</f>
        <v/>
      </c>
      <c r="BI25">
        <f t="shared" si="0"/>
        <v>30</v>
      </c>
    </row>
    <row r="26" spans="1:61" x14ac:dyDescent="0.35">
      <c r="A26" t="s">
        <v>45</v>
      </c>
      <c r="B26" t="b">
        <f>IF(Data!B26="","",Data!B26=Data!B$84)</f>
        <v>0</v>
      </c>
      <c r="C26" t="b">
        <f>IF(Data!C26="","",Data!C26=Data!C$84)</f>
        <v>1</v>
      </c>
      <c r="D26" t="b">
        <f>IF(Data!D26="","",Data!D26=Data!D$84)</f>
        <v>0</v>
      </c>
      <c r="E26" t="b">
        <f>IF(Data!E26="","",Data!E26=Data!E$84)</f>
        <v>0</v>
      </c>
      <c r="F26" t="b">
        <f>IF(Data!F26="","",Data!F26=Data!F$84)</f>
        <v>1</v>
      </c>
      <c r="G26" t="b">
        <f>IF(Data!G26="","",Data!G26=Data!G$84)</f>
        <v>1</v>
      </c>
      <c r="H26" t="b">
        <f>IF(Data!H26="","",Data!H26=Data!H$84)</f>
        <v>0</v>
      </c>
      <c r="I26" t="b">
        <f>IF(Data!I26="","",Data!I26=Data!I$84)</f>
        <v>0</v>
      </c>
      <c r="J26" t="b">
        <f>IF(Data!J26="","",Data!J26=Data!J$84)</f>
        <v>1</v>
      </c>
      <c r="K26" t="b">
        <f>IF(Data!K26="","",Data!K26=Data!K$84)</f>
        <v>1</v>
      </c>
      <c r="L26" t="b">
        <f>IF(Data!L26="","",Data!L26=Data!L$84)</f>
        <v>1</v>
      </c>
      <c r="M26" t="b">
        <f>IF(Data!M26="","",Data!M26=Data!M$84)</f>
        <v>1</v>
      </c>
      <c r="N26" t="b">
        <f>IF(Data!N26="","",Data!N26=Data!N$84)</f>
        <v>1</v>
      </c>
      <c r="O26" t="b">
        <f>IF(Data!O26="","",Data!O26=Data!O$84)</f>
        <v>0</v>
      </c>
      <c r="P26" t="b">
        <f>IF(Data!P26="","",Data!P26=Data!P$84)</f>
        <v>0</v>
      </c>
      <c r="Q26" t="b">
        <f>IF(Data!Q26="","",Data!Q26=Data!Q$84)</f>
        <v>0</v>
      </c>
      <c r="R26" t="b">
        <f>IF(Data!R26="","",Data!R26=Data!R$84)</f>
        <v>0</v>
      </c>
      <c r="S26" t="b">
        <f>IF(Data!S26="","",Data!S26=Data!S$84)</f>
        <v>0</v>
      </c>
      <c r="T26" t="b">
        <f>IF(Data!T26="","",Data!T26=Data!T$84)</f>
        <v>0</v>
      </c>
      <c r="U26" t="b">
        <f>IF(Data!U26="","",Data!U26=Data!U$84)</f>
        <v>1</v>
      </c>
      <c r="V26" t="b">
        <f>IF(Data!V26="","",Data!V26=Data!V$84)</f>
        <v>1</v>
      </c>
      <c r="W26" t="b">
        <f>IF(Data!W26="","",Data!W26=Data!W$84)</f>
        <v>1</v>
      </c>
      <c r="X26" t="b">
        <f>IF(Data!X26="","",Data!X26=Data!X$84)</f>
        <v>1</v>
      </c>
      <c r="Y26" t="b">
        <f>IF(Data!Y26="","",Data!Y26=Data!Y$84)</f>
        <v>0</v>
      </c>
      <c r="Z26" t="b">
        <f>IF(Data!Z26="","",Data!Z26=Data!Z$84)</f>
        <v>0</v>
      </c>
      <c r="AA26" t="b">
        <f>IF(Data!AA26="","",Data!AA26=Data!AA$84)</f>
        <v>0</v>
      </c>
      <c r="AB26" t="b">
        <f>IF(Data!AB26="","",Data!AB26=Data!AB$84)</f>
        <v>1</v>
      </c>
      <c r="AC26" t="b">
        <f>IF(Data!AC26="","",Data!AC26=Data!AC$84)</f>
        <v>1</v>
      </c>
      <c r="AD26" t="b">
        <f>IF(Data!AD26="","",Data!AD26=Data!AD$84)</f>
        <v>0</v>
      </c>
      <c r="AE26" t="b">
        <f>IF(Data!AE26="","",Data!AE26=Data!AE$84)</f>
        <v>0</v>
      </c>
      <c r="AF26" t="b">
        <f>IF(Data!AF26="","",Data!AF26=Data!AF$84)</f>
        <v>0</v>
      </c>
      <c r="AG26" t="b">
        <f>IF(Data!AG26="","",Data!AG26=Data!AG$84)</f>
        <v>0</v>
      </c>
      <c r="AH26" t="b">
        <f>IF(Data!AH26="","",Data!AH26=Data!AH$84)</f>
        <v>1</v>
      </c>
      <c r="AI26" t="b">
        <f>IF(Data!AI26="","",Data!AI26=Data!AI$84)</f>
        <v>0</v>
      </c>
      <c r="AJ26" t="b">
        <f>IF(Data!AJ26="","",Data!AJ26=Data!AJ$84)</f>
        <v>1</v>
      </c>
      <c r="AK26" t="b">
        <f>IF(Data!AK26="","",Data!AK26=Data!AK$84)</f>
        <v>0</v>
      </c>
      <c r="AL26" t="b">
        <f>IF(Data!AL26="","",Data!AL26=Data!AL$84)</f>
        <v>0</v>
      </c>
      <c r="AM26" t="b">
        <f>IF(Data!AM26="","",Data!AM26=Data!AM$84)</f>
        <v>1</v>
      </c>
      <c r="AN26" t="str">
        <f>IF(Data!AN26="","",Data!AN26=Data!AN$84)</f>
        <v/>
      </c>
      <c r="AO26" t="str">
        <f>IF(Data!AO26="","",Data!AO26=Data!AO$84)</f>
        <v/>
      </c>
      <c r="AP26" t="b">
        <f>IF(Data!AP26="","",Data!AP26=Data!AP$84)</f>
        <v>0</v>
      </c>
      <c r="AQ26" t="b">
        <f>IF(Data!AQ26="","",Data!AQ26=Data!AQ$84)</f>
        <v>1</v>
      </c>
      <c r="AR26" t="b">
        <f>IF(Data!AR26="","",Data!AR26=Data!AR$84)</f>
        <v>1</v>
      </c>
      <c r="AS26" t="b">
        <f>IF(Data!AS26="","",Data!AS26=Data!AS$84)</f>
        <v>0</v>
      </c>
      <c r="AT26" t="b">
        <f>IF(Data!AT26="","",Data!AT26=Data!AT$84)</f>
        <v>1</v>
      </c>
      <c r="AU26" t="b">
        <f>IF(Data!AU26="","",Data!AU26=Data!AU$84)</f>
        <v>1</v>
      </c>
      <c r="AV26" t="b">
        <f>IF(Data!AV26="","",Data!AV26=Data!AV$84)</f>
        <v>1</v>
      </c>
      <c r="AW26" t="b">
        <f>IF(Data!AW26="","",Data!AW26=Data!AW$84)</f>
        <v>1</v>
      </c>
      <c r="AX26" t="b">
        <f>IF(Data!AX26="","",Data!AX26=Data!AX$84)</f>
        <v>1</v>
      </c>
      <c r="AY26" t="b">
        <f>IF(Data!AY26="","",Data!AY26=Data!AY$84)</f>
        <v>0</v>
      </c>
      <c r="AZ26" t="b">
        <f>IF(Data!AZ26="","",Data!AZ26=Data!AZ$84)</f>
        <v>1</v>
      </c>
      <c r="BA26" t="str">
        <f>IF(Data!BA26="","",Data!BA26=Data!BA$84)</f>
        <v/>
      </c>
      <c r="BB26" t="str">
        <f>IF(Data!BB26="","",Data!BB26=Data!BB$84)</f>
        <v/>
      </c>
      <c r="BC26" t="str">
        <f>IF(Data!BC26="","",Data!BC26=Data!BC$84)</f>
        <v/>
      </c>
      <c r="BD26" t="str">
        <f>IF(Data!BD26="","",Data!BD26=Data!BD$84)</f>
        <v/>
      </c>
      <c r="BE26" t="str">
        <f>IF(Data!BE26="","",Data!BE26=Data!BE$84)</f>
        <v/>
      </c>
      <c r="BF26" t="str">
        <f>IF(Data!BF26="","",Data!BF26=Data!BF$84)</f>
        <v/>
      </c>
      <c r="BG26" t="str">
        <f>IF(Data!BG26="","",Data!BG26=Data!BG$84)</f>
        <v/>
      </c>
      <c r="BH26" t="str">
        <f>IF(Data!BH26="","",Data!BH26=Data!BH$84)</f>
        <v/>
      </c>
      <c r="BI26">
        <f t="shared" si="0"/>
        <v>25</v>
      </c>
    </row>
    <row r="27" spans="1:61" x14ac:dyDescent="0.35">
      <c r="A27" t="s">
        <v>46</v>
      </c>
      <c r="B27" t="b">
        <f>IF(Data!B27="","",Data!B27=Data!B$84)</f>
        <v>0</v>
      </c>
      <c r="C27" t="b">
        <f>IF(Data!C27="","",Data!C27=Data!C$84)</f>
        <v>1</v>
      </c>
      <c r="D27" t="b">
        <f>IF(Data!D27="","",Data!D27=Data!D$84)</f>
        <v>0</v>
      </c>
      <c r="E27" t="b">
        <f>IF(Data!E27="","",Data!E27=Data!E$84)</f>
        <v>0</v>
      </c>
      <c r="F27" t="b">
        <f>IF(Data!F27="","",Data!F27=Data!F$84)</f>
        <v>1</v>
      </c>
      <c r="G27" t="b">
        <f>IF(Data!G27="","",Data!G27=Data!G$84)</f>
        <v>1</v>
      </c>
      <c r="H27" t="b">
        <f>IF(Data!H27="","",Data!H27=Data!H$84)</f>
        <v>1</v>
      </c>
      <c r="I27" t="b">
        <f>IF(Data!I27="","",Data!I27=Data!I$84)</f>
        <v>1</v>
      </c>
      <c r="J27" t="b">
        <f>IF(Data!J27="","",Data!J27=Data!J$84)</f>
        <v>1</v>
      </c>
      <c r="K27" t="b">
        <f>IF(Data!K27="","",Data!K27=Data!K$84)</f>
        <v>1</v>
      </c>
      <c r="L27" t="b">
        <f>IF(Data!L27="","",Data!L27=Data!L$84)</f>
        <v>1</v>
      </c>
      <c r="M27" t="b">
        <f>IF(Data!M27="","",Data!M27=Data!M$84)</f>
        <v>1</v>
      </c>
      <c r="N27" t="b">
        <f>IF(Data!N27="","",Data!N27=Data!N$84)</f>
        <v>1</v>
      </c>
      <c r="O27" t="b">
        <f>IF(Data!O27="","",Data!O27=Data!O$84)</f>
        <v>1</v>
      </c>
      <c r="P27" t="b">
        <f>IF(Data!P27="","",Data!P27=Data!P$84)</f>
        <v>1</v>
      </c>
      <c r="Q27" t="b">
        <f>IF(Data!Q27="","",Data!Q27=Data!Q$84)</f>
        <v>1</v>
      </c>
      <c r="R27" t="b">
        <f>IF(Data!R27="","",Data!R27=Data!R$84)</f>
        <v>0</v>
      </c>
      <c r="S27" t="b">
        <f>IF(Data!S27="","",Data!S27=Data!S$84)</f>
        <v>1</v>
      </c>
      <c r="T27" t="b">
        <f>IF(Data!T27="","",Data!T27=Data!T$84)</f>
        <v>1</v>
      </c>
      <c r="U27" t="b">
        <f>IF(Data!U27="","",Data!U27=Data!U$84)</f>
        <v>1</v>
      </c>
      <c r="V27" t="b">
        <f>IF(Data!V27="","",Data!V27=Data!V$84)</f>
        <v>1</v>
      </c>
      <c r="W27" t="b">
        <f>IF(Data!W27="","",Data!W27=Data!W$84)</f>
        <v>1</v>
      </c>
      <c r="X27" t="b">
        <f>IF(Data!X27="","",Data!X27=Data!X$84)</f>
        <v>1</v>
      </c>
      <c r="Y27" t="b">
        <f>IF(Data!Y27="","",Data!Y27=Data!Y$84)</f>
        <v>1</v>
      </c>
      <c r="Z27" t="b">
        <f>IF(Data!Z27="","",Data!Z27=Data!Z$84)</f>
        <v>1</v>
      </c>
      <c r="AA27" t="b">
        <f>IF(Data!AA27="","",Data!AA27=Data!AA$84)</f>
        <v>1</v>
      </c>
      <c r="AB27" t="b">
        <f>IF(Data!AB27="","",Data!AB27=Data!AB$84)</f>
        <v>1</v>
      </c>
      <c r="AC27" t="b">
        <f>IF(Data!AC27="","",Data!AC27=Data!AC$84)</f>
        <v>1</v>
      </c>
      <c r="AD27" t="b">
        <f>IF(Data!AD27="","",Data!AD27=Data!AD$84)</f>
        <v>1</v>
      </c>
      <c r="AE27" t="b">
        <f>IF(Data!AE27="","",Data!AE27=Data!AE$84)</f>
        <v>1</v>
      </c>
      <c r="AF27" t="b">
        <f>IF(Data!AF27="","",Data!AF27=Data!AF$84)</f>
        <v>0</v>
      </c>
      <c r="AG27" t="b">
        <f>IF(Data!AG27="","",Data!AG27=Data!AG$84)</f>
        <v>0</v>
      </c>
      <c r="AH27" t="b">
        <f>IF(Data!AH27="","",Data!AH27=Data!AH$84)</f>
        <v>1</v>
      </c>
      <c r="AI27" t="b">
        <f>IF(Data!AI27="","",Data!AI27=Data!AI$84)</f>
        <v>0</v>
      </c>
      <c r="AJ27" t="b">
        <f>IF(Data!AJ27="","",Data!AJ27=Data!AJ$84)</f>
        <v>1</v>
      </c>
      <c r="AK27" t="b">
        <f>IF(Data!AK27="","",Data!AK27=Data!AK$84)</f>
        <v>0</v>
      </c>
      <c r="AL27" t="b">
        <f>IF(Data!AL27="","",Data!AL27=Data!AL$84)</f>
        <v>0</v>
      </c>
      <c r="AM27" t="b">
        <f>IF(Data!AM27="","",Data!AM27=Data!AM$84)</f>
        <v>0</v>
      </c>
      <c r="AN27" t="b">
        <f>IF(Data!AN27="","",Data!AN27=Data!AN$84)</f>
        <v>1</v>
      </c>
      <c r="AO27" t="b">
        <f>IF(Data!AO27="","",Data!AO27=Data!AO$84)</f>
        <v>1</v>
      </c>
      <c r="AP27" t="b">
        <f>IF(Data!AP27="","",Data!AP27=Data!AP$84)</f>
        <v>0</v>
      </c>
      <c r="AQ27" t="b">
        <f>IF(Data!AQ27="","",Data!AQ27=Data!AQ$84)</f>
        <v>1</v>
      </c>
      <c r="AR27" t="b">
        <f>IF(Data!AR27="","",Data!AR27=Data!AR$84)</f>
        <v>1</v>
      </c>
      <c r="AS27" t="b">
        <f>IF(Data!AS27="","",Data!AS27=Data!AS$84)</f>
        <v>0</v>
      </c>
      <c r="AT27" t="b">
        <f>IF(Data!AT27="","",Data!AT27=Data!AT$84)</f>
        <v>1</v>
      </c>
      <c r="AU27" t="b">
        <f>IF(Data!AU27="","",Data!AU27=Data!AU$84)</f>
        <v>0</v>
      </c>
      <c r="AV27" t="b">
        <f>IF(Data!AV27="","",Data!AV27=Data!AV$84)</f>
        <v>1</v>
      </c>
      <c r="AW27" t="b">
        <f>IF(Data!AW27="","",Data!AW27=Data!AW$84)</f>
        <v>1</v>
      </c>
      <c r="AX27" t="b">
        <f>IF(Data!AX27="","",Data!AX27=Data!AX$84)</f>
        <v>1</v>
      </c>
      <c r="AY27" t="b">
        <f>IF(Data!AY27="","",Data!AY27=Data!AY$84)</f>
        <v>0</v>
      </c>
      <c r="AZ27" t="b">
        <f>IF(Data!AZ27="","",Data!AZ27=Data!AZ$84)</f>
        <v>1</v>
      </c>
      <c r="BA27" t="str">
        <f>IF(Data!BA27="","",Data!BA27=Data!BA$84)</f>
        <v/>
      </c>
      <c r="BB27" t="str">
        <f>IF(Data!BB27="","",Data!BB27=Data!BB$84)</f>
        <v/>
      </c>
      <c r="BC27" t="str">
        <f>IF(Data!BC27="","",Data!BC27=Data!BC$84)</f>
        <v/>
      </c>
      <c r="BD27" t="str">
        <f>IF(Data!BD27="","",Data!BD27=Data!BD$84)</f>
        <v/>
      </c>
      <c r="BE27" t="str">
        <f>IF(Data!BE27="","",Data!BE27=Data!BE$84)</f>
        <v/>
      </c>
      <c r="BF27" t="str">
        <f>IF(Data!BF27="","",Data!BF27=Data!BF$84)</f>
        <v/>
      </c>
      <c r="BG27" t="str">
        <f>IF(Data!BG27="","",Data!BG27=Data!BG$84)</f>
        <v/>
      </c>
      <c r="BH27" t="str">
        <f>IF(Data!BH27="","",Data!BH27=Data!BH$84)</f>
        <v/>
      </c>
      <c r="BI27">
        <f t="shared" si="0"/>
        <v>37</v>
      </c>
    </row>
    <row r="28" spans="1:61" x14ac:dyDescent="0.35">
      <c r="A28" t="s">
        <v>47</v>
      </c>
      <c r="B28" t="b">
        <f>IF(Data!B28="","",Data!B28=Data!B$84)</f>
        <v>0</v>
      </c>
      <c r="C28" t="b">
        <f>IF(Data!C28="","",Data!C28=Data!C$84)</f>
        <v>1</v>
      </c>
      <c r="D28" t="b">
        <f>IF(Data!D28="","",Data!D28=Data!D$84)</f>
        <v>0</v>
      </c>
      <c r="E28" t="b">
        <f>IF(Data!E28="","",Data!E28=Data!E$84)</f>
        <v>0</v>
      </c>
      <c r="F28" t="b">
        <f>IF(Data!F28="","",Data!F28=Data!F$84)</f>
        <v>1</v>
      </c>
      <c r="G28" t="b">
        <f>IF(Data!G28="","",Data!G28=Data!G$84)</f>
        <v>1</v>
      </c>
      <c r="H28" t="b">
        <f>IF(Data!H28="","",Data!H28=Data!H$84)</f>
        <v>0</v>
      </c>
      <c r="I28" t="b">
        <f>IF(Data!I28="","",Data!I28=Data!I$84)</f>
        <v>1</v>
      </c>
      <c r="J28" t="b">
        <f>IF(Data!J28="","",Data!J28=Data!J$84)</f>
        <v>1</v>
      </c>
      <c r="K28" t="b">
        <f>IF(Data!K28="","",Data!K28=Data!K$84)</f>
        <v>1</v>
      </c>
      <c r="L28" t="b">
        <f>IF(Data!L28="","",Data!L28=Data!L$84)</f>
        <v>1</v>
      </c>
      <c r="M28" t="b">
        <f>IF(Data!M28="","",Data!M28=Data!M$84)</f>
        <v>0</v>
      </c>
      <c r="N28" t="b">
        <f>IF(Data!N28="","",Data!N28=Data!N$84)</f>
        <v>1</v>
      </c>
      <c r="O28" t="b">
        <f>IF(Data!O28="","",Data!O28=Data!O$84)</f>
        <v>1</v>
      </c>
      <c r="P28" t="b">
        <f>IF(Data!P28="","",Data!P28=Data!P$84)</f>
        <v>1</v>
      </c>
      <c r="Q28" t="b">
        <f>IF(Data!Q28="","",Data!Q28=Data!Q$84)</f>
        <v>0</v>
      </c>
      <c r="R28" t="b">
        <f>IF(Data!R28="","",Data!R28=Data!R$84)</f>
        <v>1</v>
      </c>
      <c r="S28" t="b">
        <f>IF(Data!S28="","",Data!S28=Data!S$84)</f>
        <v>1</v>
      </c>
      <c r="T28" t="b">
        <f>IF(Data!T28="","",Data!T28=Data!T$84)</f>
        <v>1</v>
      </c>
      <c r="U28" t="b">
        <f>IF(Data!U28="","",Data!U28=Data!U$84)</f>
        <v>1</v>
      </c>
      <c r="V28" t="b">
        <f>IF(Data!V28="","",Data!V28=Data!V$84)</f>
        <v>1</v>
      </c>
      <c r="W28" t="b">
        <f>IF(Data!W28="","",Data!W28=Data!W$84)</f>
        <v>1</v>
      </c>
      <c r="X28" t="b">
        <f>IF(Data!X28="","",Data!X28=Data!X$84)</f>
        <v>1</v>
      </c>
      <c r="Y28" t="b">
        <f>IF(Data!Y28="","",Data!Y28=Data!Y$84)</f>
        <v>1</v>
      </c>
      <c r="Z28" t="b">
        <f>IF(Data!Z28="","",Data!Z28=Data!Z$84)</f>
        <v>1</v>
      </c>
      <c r="AA28" t="b">
        <f>IF(Data!AA28="","",Data!AA28=Data!AA$84)</f>
        <v>1</v>
      </c>
      <c r="AB28" t="b">
        <f>IF(Data!AB28="","",Data!AB28=Data!AB$84)</f>
        <v>1</v>
      </c>
      <c r="AC28" t="b">
        <f>IF(Data!AC28="","",Data!AC28=Data!AC$84)</f>
        <v>1</v>
      </c>
      <c r="AD28" t="b">
        <f>IF(Data!AD28="","",Data!AD28=Data!AD$84)</f>
        <v>1</v>
      </c>
      <c r="AE28" t="b">
        <f>IF(Data!AE28="","",Data!AE28=Data!AE$84)</f>
        <v>1</v>
      </c>
      <c r="AF28" t="b">
        <f>IF(Data!AF28="","",Data!AF28=Data!AF$84)</f>
        <v>0</v>
      </c>
      <c r="AG28" t="b">
        <f>IF(Data!AG28="","",Data!AG28=Data!AG$84)</f>
        <v>0</v>
      </c>
      <c r="AH28" t="b">
        <f>IF(Data!AH28="","",Data!AH28=Data!AH$84)</f>
        <v>0</v>
      </c>
      <c r="AI28" t="str">
        <f>IF(Data!AI28="","",Data!AI28=Data!AI$84)</f>
        <v/>
      </c>
      <c r="AJ28" t="str">
        <f>IF(Data!AJ28="","",Data!AJ28=Data!AJ$84)</f>
        <v/>
      </c>
      <c r="AK28" t="str">
        <f>IF(Data!AK28="","",Data!AK28=Data!AK$84)</f>
        <v/>
      </c>
      <c r="AL28" t="str">
        <f>IF(Data!AL28="","",Data!AL28=Data!AL$84)</f>
        <v/>
      </c>
      <c r="AM28" t="str">
        <f>IF(Data!AM28="","",Data!AM28=Data!AM$84)</f>
        <v/>
      </c>
      <c r="AN28" t="str">
        <f>IF(Data!AN28="","",Data!AN28=Data!AN$84)</f>
        <v/>
      </c>
      <c r="AO28" t="str">
        <f>IF(Data!AO28="","",Data!AO28=Data!AO$84)</f>
        <v/>
      </c>
      <c r="AP28" t="str">
        <f>IF(Data!AP28="","",Data!AP28=Data!AP$84)</f>
        <v/>
      </c>
      <c r="AQ28" t="str">
        <f>IF(Data!AQ28="","",Data!AQ28=Data!AQ$84)</f>
        <v/>
      </c>
      <c r="AR28" t="str">
        <f>IF(Data!AR28="","",Data!AR28=Data!AR$84)</f>
        <v/>
      </c>
      <c r="AS28" t="str">
        <f>IF(Data!AS28="","",Data!AS28=Data!AS$84)</f>
        <v/>
      </c>
      <c r="AT28" t="str">
        <f>IF(Data!AT28="","",Data!AT28=Data!AT$84)</f>
        <v/>
      </c>
      <c r="AU28" t="str">
        <f>IF(Data!AU28="","",Data!AU28=Data!AU$84)</f>
        <v/>
      </c>
      <c r="AV28" t="str">
        <f>IF(Data!AV28="","",Data!AV28=Data!AV$84)</f>
        <v/>
      </c>
      <c r="AW28" t="str">
        <f>IF(Data!AW28="","",Data!AW28=Data!AW$84)</f>
        <v/>
      </c>
      <c r="AX28" t="str">
        <f>IF(Data!AX28="","",Data!AX28=Data!AX$84)</f>
        <v/>
      </c>
      <c r="AY28" t="str">
        <f>IF(Data!AY28="","",Data!AY28=Data!AY$84)</f>
        <v/>
      </c>
      <c r="AZ28" t="str">
        <f>IF(Data!AZ28="","",Data!AZ28=Data!AZ$84)</f>
        <v/>
      </c>
      <c r="BA28" t="str">
        <f>IF(Data!BA28="","",Data!BA28=Data!BA$84)</f>
        <v/>
      </c>
      <c r="BB28" t="str">
        <f>IF(Data!BB28="","",Data!BB28=Data!BB$84)</f>
        <v/>
      </c>
      <c r="BC28" t="str">
        <f>IF(Data!BC28="","",Data!BC28=Data!BC$84)</f>
        <v/>
      </c>
      <c r="BD28" t="str">
        <f>IF(Data!BD28="","",Data!BD28=Data!BD$84)</f>
        <v/>
      </c>
      <c r="BE28" t="str">
        <f>IF(Data!BE28="","",Data!BE28=Data!BE$84)</f>
        <v/>
      </c>
      <c r="BF28" t="str">
        <f>IF(Data!BF28="","",Data!BF28=Data!BF$84)</f>
        <v/>
      </c>
      <c r="BG28" t="str">
        <f>IF(Data!BG28="","",Data!BG28=Data!BG$84)</f>
        <v/>
      </c>
      <c r="BH28" t="str">
        <f>IF(Data!BH28="","",Data!BH28=Data!BH$84)</f>
        <v/>
      </c>
      <c r="BI28">
        <f t="shared" si="0"/>
        <v>24</v>
      </c>
    </row>
    <row r="29" spans="1:61" x14ac:dyDescent="0.35">
      <c r="A29" t="s">
        <v>48</v>
      </c>
      <c r="B29" t="b">
        <f>IF(Data!B29="","",Data!B29=Data!B$84)</f>
        <v>0</v>
      </c>
      <c r="C29" t="b">
        <f>IF(Data!C29="","",Data!C29=Data!C$84)</f>
        <v>1</v>
      </c>
      <c r="D29" t="b">
        <f>IF(Data!D29="","",Data!D29=Data!D$84)</f>
        <v>0</v>
      </c>
      <c r="E29" t="b">
        <f>IF(Data!E29="","",Data!E29=Data!E$84)</f>
        <v>0</v>
      </c>
      <c r="F29" t="b">
        <f>IF(Data!F29="","",Data!F29=Data!F$84)</f>
        <v>1</v>
      </c>
      <c r="G29" t="b">
        <f>IF(Data!G29="","",Data!G29=Data!G$84)</f>
        <v>1</v>
      </c>
      <c r="H29" t="b">
        <f>IF(Data!H29="","",Data!H29=Data!H$84)</f>
        <v>0</v>
      </c>
      <c r="I29" t="b">
        <f>IF(Data!I29="","",Data!I29=Data!I$84)</f>
        <v>0</v>
      </c>
      <c r="J29" t="b">
        <f>IF(Data!J29="","",Data!J29=Data!J$84)</f>
        <v>1</v>
      </c>
      <c r="K29" t="b">
        <f>IF(Data!K29="","",Data!K29=Data!K$84)</f>
        <v>1</v>
      </c>
      <c r="L29" t="b">
        <f>IF(Data!L29="","",Data!L29=Data!L$84)</f>
        <v>1</v>
      </c>
      <c r="M29" t="b">
        <f>IF(Data!M29="","",Data!M29=Data!M$84)</f>
        <v>0</v>
      </c>
      <c r="N29" t="b">
        <f>IF(Data!N29="","",Data!N29=Data!N$84)</f>
        <v>1</v>
      </c>
      <c r="O29" t="b">
        <f>IF(Data!O29="","",Data!O29=Data!O$84)</f>
        <v>1</v>
      </c>
      <c r="P29" t="b">
        <f>IF(Data!P29="","",Data!P29=Data!P$84)</f>
        <v>1</v>
      </c>
      <c r="Q29" t="b">
        <f>IF(Data!Q29="","",Data!Q29=Data!Q$84)</f>
        <v>0</v>
      </c>
      <c r="R29" t="b">
        <f>IF(Data!R29="","",Data!R29=Data!R$84)</f>
        <v>1</v>
      </c>
      <c r="S29" t="b">
        <f>IF(Data!S29="","",Data!S29=Data!S$84)</f>
        <v>1</v>
      </c>
      <c r="T29" t="b">
        <f>IF(Data!T29="","",Data!T29=Data!T$84)</f>
        <v>0</v>
      </c>
      <c r="U29" t="b">
        <f>IF(Data!U29="","",Data!U29=Data!U$84)</f>
        <v>0</v>
      </c>
      <c r="V29" t="b">
        <f>IF(Data!V29="","",Data!V29=Data!V$84)</f>
        <v>0</v>
      </c>
      <c r="W29" t="b">
        <f>IF(Data!W29="","",Data!W29=Data!W$84)</f>
        <v>1</v>
      </c>
      <c r="X29" t="b">
        <f>IF(Data!X29="","",Data!X29=Data!X$84)</f>
        <v>1</v>
      </c>
      <c r="Y29" t="b">
        <f>IF(Data!Y29="","",Data!Y29=Data!Y$84)</f>
        <v>1</v>
      </c>
      <c r="Z29" t="b">
        <f>IF(Data!Z29="","",Data!Z29=Data!Z$84)</f>
        <v>1</v>
      </c>
      <c r="AA29" t="b">
        <f>IF(Data!AA29="","",Data!AA29=Data!AA$84)</f>
        <v>1</v>
      </c>
      <c r="AB29" t="b">
        <f>IF(Data!AB29="","",Data!AB29=Data!AB$84)</f>
        <v>1</v>
      </c>
      <c r="AC29" t="b">
        <f>IF(Data!AC29="","",Data!AC29=Data!AC$84)</f>
        <v>1</v>
      </c>
      <c r="AD29" t="b">
        <f>IF(Data!AD29="","",Data!AD29=Data!AD$84)</f>
        <v>0</v>
      </c>
      <c r="AE29" t="b">
        <f>IF(Data!AE29="","",Data!AE29=Data!AE$84)</f>
        <v>1</v>
      </c>
      <c r="AF29" t="b">
        <f>IF(Data!AF29="","",Data!AF29=Data!AF$84)</f>
        <v>1</v>
      </c>
      <c r="AG29" t="b">
        <f>IF(Data!AG29="","",Data!AG29=Data!AG$84)</f>
        <v>0</v>
      </c>
      <c r="AH29" t="b">
        <f>IF(Data!AH29="","",Data!AH29=Data!AH$84)</f>
        <v>0</v>
      </c>
      <c r="AI29" t="b">
        <f>IF(Data!AI29="","",Data!AI29=Data!AI$84)</f>
        <v>1</v>
      </c>
      <c r="AJ29" t="b">
        <f>IF(Data!AJ29="","",Data!AJ29=Data!AJ$84)</f>
        <v>0</v>
      </c>
      <c r="AK29" t="b">
        <f>IF(Data!AK29="","",Data!AK29=Data!AK$84)</f>
        <v>1</v>
      </c>
      <c r="AL29" t="b">
        <f>IF(Data!AL29="","",Data!AL29=Data!AL$84)</f>
        <v>1</v>
      </c>
      <c r="AM29" t="b">
        <f>IF(Data!AM29="","",Data!AM29=Data!AM$84)</f>
        <v>1</v>
      </c>
      <c r="AN29" t="b">
        <f>IF(Data!AN29="","",Data!AN29=Data!AN$84)</f>
        <v>1</v>
      </c>
      <c r="AO29" t="str">
        <f>IF(Data!AO29="","",Data!AO29=Data!AO$84)</f>
        <v/>
      </c>
      <c r="AP29" t="str">
        <f>IF(Data!AP29="","",Data!AP29=Data!AP$84)</f>
        <v/>
      </c>
      <c r="AQ29" t="str">
        <f>IF(Data!AQ29="","",Data!AQ29=Data!AQ$84)</f>
        <v/>
      </c>
      <c r="AR29" t="str">
        <f>IF(Data!AR29="","",Data!AR29=Data!AR$84)</f>
        <v/>
      </c>
      <c r="AS29" t="str">
        <f>IF(Data!AS29="","",Data!AS29=Data!AS$84)</f>
        <v/>
      </c>
      <c r="AT29" t="str">
        <f>IF(Data!AT29="","",Data!AT29=Data!AT$84)</f>
        <v/>
      </c>
      <c r="AU29" t="str">
        <f>IF(Data!AU29="","",Data!AU29=Data!AU$84)</f>
        <v/>
      </c>
      <c r="AV29" t="str">
        <f>IF(Data!AV29="","",Data!AV29=Data!AV$84)</f>
        <v/>
      </c>
      <c r="AW29" t="str">
        <f>IF(Data!AW29="","",Data!AW29=Data!AW$84)</f>
        <v/>
      </c>
      <c r="AX29" t="str">
        <f>IF(Data!AX29="","",Data!AX29=Data!AX$84)</f>
        <v/>
      </c>
      <c r="AY29" t="str">
        <f>IF(Data!AY29="","",Data!AY29=Data!AY$84)</f>
        <v/>
      </c>
      <c r="AZ29" t="str">
        <f>IF(Data!AZ29="","",Data!AZ29=Data!AZ$84)</f>
        <v/>
      </c>
      <c r="BA29" t="str">
        <f>IF(Data!BA29="","",Data!BA29=Data!BA$84)</f>
        <v/>
      </c>
      <c r="BB29" t="str">
        <f>IF(Data!BB29="","",Data!BB29=Data!BB$84)</f>
        <v/>
      </c>
      <c r="BC29" t="str">
        <f>IF(Data!BC29="","",Data!BC29=Data!BC$84)</f>
        <v/>
      </c>
      <c r="BD29" t="str">
        <f>IF(Data!BD29="","",Data!BD29=Data!BD$84)</f>
        <v/>
      </c>
      <c r="BE29" t="str">
        <f>IF(Data!BE29="","",Data!BE29=Data!BE$84)</f>
        <v/>
      </c>
      <c r="BF29" t="str">
        <f>IF(Data!BF29="","",Data!BF29=Data!BF$84)</f>
        <v/>
      </c>
      <c r="BG29" t="str">
        <f>IF(Data!BG29="","",Data!BG29=Data!BG$84)</f>
        <v/>
      </c>
      <c r="BH29" t="str">
        <f>IF(Data!BH29="","",Data!BH29=Data!BH$84)</f>
        <v/>
      </c>
      <c r="BI29">
        <f t="shared" si="0"/>
        <v>25</v>
      </c>
    </row>
    <row r="30" spans="1:61" x14ac:dyDescent="0.35">
      <c r="A30" t="s">
        <v>49</v>
      </c>
      <c r="B30" t="b">
        <f>IF(Data!B30="","",Data!B30=Data!B$84)</f>
        <v>1</v>
      </c>
      <c r="C30" t="b">
        <f>IF(Data!C30="","",Data!C30=Data!C$84)</f>
        <v>0</v>
      </c>
      <c r="D30" t="b">
        <f>IF(Data!D30="","",Data!D30=Data!D$84)</f>
        <v>1</v>
      </c>
      <c r="E30" t="b">
        <f>IF(Data!E30="","",Data!E30=Data!E$84)</f>
        <v>1</v>
      </c>
      <c r="F30" t="b">
        <f>IF(Data!F30="","",Data!F30=Data!F$84)</f>
        <v>1</v>
      </c>
      <c r="G30" t="b">
        <f>IF(Data!G30="","",Data!G30=Data!G$84)</f>
        <v>1</v>
      </c>
      <c r="H30" t="b">
        <f>IF(Data!H30="","",Data!H30=Data!H$84)</f>
        <v>1</v>
      </c>
      <c r="I30" t="b">
        <f>IF(Data!I30="","",Data!I30=Data!I$84)</f>
        <v>1</v>
      </c>
      <c r="J30" t="b">
        <f>IF(Data!J30="","",Data!J30=Data!J$84)</f>
        <v>1</v>
      </c>
      <c r="K30" t="b">
        <f>IF(Data!K30="","",Data!K30=Data!K$84)</f>
        <v>1</v>
      </c>
      <c r="L30" t="b">
        <f>IF(Data!L30="","",Data!L30=Data!L$84)</f>
        <v>1</v>
      </c>
      <c r="M30" t="b">
        <f>IF(Data!M30="","",Data!M30=Data!M$84)</f>
        <v>0</v>
      </c>
      <c r="N30" t="b">
        <f>IF(Data!N30="","",Data!N30=Data!N$84)</f>
        <v>1</v>
      </c>
      <c r="O30" t="b">
        <f>IF(Data!O30="","",Data!O30=Data!O$84)</f>
        <v>1</v>
      </c>
      <c r="P30" t="b">
        <f>IF(Data!P30="","",Data!P30=Data!P$84)</f>
        <v>1</v>
      </c>
      <c r="Q30" t="b">
        <f>IF(Data!Q30="","",Data!Q30=Data!Q$84)</f>
        <v>1</v>
      </c>
      <c r="R30" t="b">
        <f>IF(Data!R30="","",Data!R30=Data!R$84)</f>
        <v>1</v>
      </c>
      <c r="S30" t="b">
        <f>IF(Data!S30="","",Data!S30=Data!S$84)</f>
        <v>1</v>
      </c>
      <c r="T30" t="b">
        <f>IF(Data!T30="","",Data!T30=Data!T$84)</f>
        <v>1</v>
      </c>
      <c r="U30" t="b">
        <f>IF(Data!U30="","",Data!U30=Data!U$84)</f>
        <v>1</v>
      </c>
      <c r="V30" t="b">
        <f>IF(Data!V30="","",Data!V30=Data!V$84)</f>
        <v>1</v>
      </c>
      <c r="W30" t="b">
        <f>IF(Data!W30="","",Data!W30=Data!W$84)</f>
        <v>1</v>
      </c>
      <c r="X30" t="b">
        <f>IF(Data!X30="","",Data!X30=Data!X$84)</f>
        <v>1</v>
      </c>
      <c r="Y30" t="b">
        <f>IF(Data!Y30="","",Data!Y30=Data!Y$84)</f>
        <v>1</v>
      </c>
      <c r="Z30" t="b">
        <f>IF(Data!Z30="","",Data!Z30=Data!Z$84)</f>
        <v>1</v>
      </c>
      <c r="AA30" t="b">
        <f>IF(Data!AA30="","",Data!AA30=Data!AA$84)</f>
        <v>1</v>
      </c>
      <c r="AB30" t="b">
        <f>IF(Data!AB30="","",Data!AB30=Data!AB$84)</f>
        <v>1</v>
      </c>
      <c r="AC30" t="b">
        <f>IF(Data!AC30="","",Data!AC30=Data!AC$84)</f>
        <v>1</v>
      </c>
      <c r="AD30" t="b">
        <f>IF(Data!AD30="","",Data!AD30=Data!AD$84)</f>
        <v>0</v>
      </c>
      <c r="AE30" t="b">
        <f>IF(Data!AE30="","",Data!AE30=Data!AE$84)</f>
        <v>1</v>
      </c>
      <c r="AF30" t="b">
        <f>IF(Data!AF30="","",Data!AF30=Data!AF$84)</f>
        <v>0</v>
      </c>
      <c r="AG30" t="b">
        <f>IF(Data!AG30="","",Data!AG30=Data!AG$84)</f>
        <v>0</v>
      </c>
      <c r="AH30" t="b">
        <f>IF(Data!AH30="","",Data!AH30=Data!AH$84)</f>
        <v>0</v>
      </c>
      <c r="AI30" t="b">
        <f>IF(Data!AI30="","",Data!AI30=Data!AI$84)</f>
        <v>1</v>
      </c>
      <c r="AJ30" t="b">
        <f>IF(Data!AJ30="","",Data!AJ30=Data!AJ$84)</f>
        <v>0</v>
      </c>
      <c r="AK30" t="b">
        <f>IF(Data!AK30="","",Data!AK30=Data!AK$84)</f>
        <v>0</v>
      </c>
      <c r="AL30" t="b">
        <f>IF(Data!AL30="","",Data!AL30=Data!AL$84)</f>
        <v>1</v>
      </c>
      <c r="AM30" t="b">
        <f>IF(Data!AM30="","",Data!AM30=Data!AM$84)</f>
        <v>1</v>
      </c>
      <c r="AN30" t="b">
        <f>IF(Data!AN30="","",Data!AN30=Data!AN$84)</f>
        <v>1</v>
      </c>
      <c r="AO30" t="b">
        <f>IF(Data!AO30="","",Data!AO30=Data!AO$84)</f>
        <v>1</v>
      </c>
      <c r="AP30" t="str">
        <f>IF(Data!AP30="","",Data!AP30=Data!AP$84)</f>
        <v/>
      </c>
      <c r="AQ30" t="str">
        <f>IF(Data!AQ30="","",Data!AQ30=Data!AQ$84)</f>
        <v/>
      </c>
      <c r="AR30" t="str">
        <f>IF(Data!AR30="","",Data!AR30=Data!AR$84)</f>
        <v/>
      </c>
      <c r="AS30" t="str">
        <f>IF(Data!AS30="","",Data!AS30=Data!AS$84)</f>
        <v/>
      </c>
      <c r="AT30" t="str">
        <f>IF(Data!AT30="","",Data!AT30=Data!AT$84)</f>
        <v/>
      </c>
      <c r="AU30" t="str">
        <f>IF(Data!AU30="","",Data!AU30=Data!AU$84)</f>
        <v/>
      </c>
      <c r="AV30" t="str">
        <f>IF(Data!AV30="","",Data!AV30=Data!AV$84)</f>
        <v/>
      </c>
      <c r="AW30" t="str">
        <f>IF(Data!AW30="","",Data!AW30=Data!AW$84)</f>
        <v/>
      </c>
      <c r="AX30" t="str">
        <f>IF(Data!AX30="","",Data!AX30=Data!AX$84)</f>
        <v/>
      </c>
      <c r="AY30" t="str">
        <f>IF(Data!AY30="","",Data!AY30=Data!AY$84)</f>
        <v/>
      </c>
      <c r="AZ30" t="str">
        <f>IF(Data!AZ30="","",Data!AZ30=Data!AZ$84)</f>
        <v/>
      </c>
      <c r="BA30" t="str">
        <f>IF(Data!BA30="","",Data!BA30=Data!BA$84)</f>
        <v/>
      </c>
      <c r="BB30" t="str">
        <f>IF(Data!BB30="","",Data!BB30=Data!BB$84)</f>
        <v/>
      </c>
      <c r="BC30" t="str">
        <f>IF(Data!BC30="","",Data!BC30=Data!BC$84)</f>
        <v/>
      </c>
      <c r="BD30" t="str">
        <f>IF(Data!BD30="","",Data!BD30=Data!BD$84)</f>
        <v/>
      </c>
      <c r="BE30" t="str">
        <f>IF(Data!BE30="","",Data!BE30=Data!BE$84)</f>
        <v/>
      </c>
      <c r="BF30" t="str">
        <f>IF(Data!BF30="","",Data!BF30=Data!BF$84)</f>
        <v/>
      </c>
      <c r="BG30" t="str">
        <f>IF(Data!BG30="","",Data!BG30=Data!BG$84)</f>
        <v/>
      </c>
      <c r="BH30" t="str">
        <f>IF(Data!BH30="","",Data!BH30=Data!BH$84)</f>
        <v/>
      </c>
      <c r="BI30">
        <f t="shared" si="0"/>
        <v>32</v>
      </c>
    </row>
    <row r="31" spans="1:61" x14ac:dyDescent="0.35">
      <c r="A31" t="s">
        <v>50</v>
      </c>
      <c r="B31" t="b">
        <f>IF(Data!B31="","",Data!B31=Data!B$84)</f>
        <v>0</v>
      </c>
      <c r="C31" t="b">
        <f>IF(Data!C31="","",Data!C31=Data!C$84)</f>
        <v>1</v>
      </c>
      <c r="D31" t="b">
        <f>IF(Data!D31="","",Data!D31=Data!D$84)</f>
        <v>0</v>
      </c>
      <c r="E31" t="b">
        <f>IF(Data!E31="","",Data!E31=Data!E$84)</f>
        <v>1</v>
      </c>
      <c r="F31" t="b">
        <f>IF(Data!F31="","",Data!F31=Data!F$84)</f>
        <v>1</v>
      </c>
      <c r="G31" t="b">
        <f>IF(Data!G31="","",Data!G31=Data!G$84)</f>
        <v>1</v>
      </c>
      <c r="H31" t="b">
        <f>IF(Data!H31="","",Data!H31=Data!H$84)</f>
        <v>0</v>
      </c>
      <c r="I31" t="b">
        <f>IF(Data!I31="","",Data!I31=Data!I$84)</f>
        <v>0</v>
      </c>
      <c r="J31" t="b">
        <f>IF(Data!J31="","",Data!J31=Data!J$84)</f>
        <v>1</v>
      </c>
      <c r="K31" t="b">
        <f>IF(Data!K31="","",Data!K31=Data!K$84)</f>
        <v>1</v>
      </c>
      <c r="L31" t="b">
        <f>IF(Data!L31="","",Data!L31=Data!L$84)</f>
        <v>1</v>
      </c>
      <c r="M31" t="b">
        <f>IF(Data!M31="","",Data!M31=Data!M$84)</f>
        <v>1</v>
      </c>
      <c r="N31" t="b">
        <f>IF(Data!N31="","",Data!N31=Data!N$84)</f>
        <v>1</v>
      </c>
      <c r="O31" t="b">
        <f>IF(Data!O31="","",Data!O31=Data!O$84)</f>
        <v>1</v>
      </c>
      <c r="P31" t="b">
        <f>IF(Data!P31="","",Data!P31=Data!P$84)</f>
        <v>1</v>
      </c>
      <c r="Q31" t="b">
        <f>IF(Data!Q31="","",Data!Q31=Data!Q$84)</f>
        <v>1</v>
      </c>
      <c r="R31" t="b">
        <f>IF(Data!R31="","",Data!R31=Data!R$84)</f>
        <v>0</v>
      </c>
      <c r="S31" t="b">
        <f>IF(Data!S31="","",Data!S31=Data!S$84)</f>
        <v>0</v>
      </c>
      <c r="T31" t="b">
        <f>IF(Data!T31="","",Data!T31=Data!T$84)</f>
        <v>1</v>
      </c>
      <c r="U31" t="b">
        <f>IF(Data!U31="","",Data!U31=Data!U$84)</f>
        <v>1</v>
      </c>
      <c r="V31" t="b">
        <f>IF(Data!V31="","",Data!V31=Data!V$84)</f>
        <v>1</v>
      </c>
      <c r="W31" t="b">
        <f>IF(Data!W31="","",Data!W31=Data!W$84)</f>
        <v>1</v>
      </c>
      <c r="X31" t="b">
        <f>IF(Data!X31="","",Data!X31=Data!X$84)</f>
        <v>1</v>
      </c>
      <c r="Y31" t="b">
        <f>IF(Data!Y31="","",Data!Y31=Data!Y$84)</f>
        <v>1</v>
      </c>
      <c r="Z31" t="b">
        <f>IF(Data!Z31="","",Data!Z31=Data!Z$84)</f>
        <v>0</v>
      </c>
      <c r="AA31" t="b">
        <f>IF(Data!AA31="","",Data!AA31=Data!AA$84)</f>
        <v>0</v>
      </c>
      <c r="AB31" t="b">
        <f>IF(Data!AB31="","",Data!AB31=Data!AB$84)</f>
        <v>1</v>
      </c>
      <c r="AC31" t="b">
        <f>IF(Data!AC31="","",Data!AC31=Data!AC$84)</f>
        <v>1</v>
      </c>
      <c r="AD31" t="b">
        <f>IF(Data!AD31="","",Data!AD31=Data!AD$84)</f>
        <v>0</v>
      </c>
      <c r="AE31" t="b">
        <f>IF(Data!AE31="","",Data!AE31=Data!AE$84)</f>
        <v>0</v>
      </c>
      <c r="AF31" t="b">
        <f>IF(Data!AF31="","",Data!AF31=Data!AF$84)</f>
        <v>0</v>
      </c>
      <c r="AG31" t="b">
        <f>IF(Data!AG31="","",Data!AG31=Data!AG$84)</f>
        <v>0</v>
      </c>
      <c r="AH31" t="b">
        <f>IF(Data!AH31="","",Data!AH31=Data!AH$84)</f>
        <v>1</v>
      </c>
      <c r="AI31" t="b">
        <f>IF(Data!AI31="","",Data!AI31=Data!AI$84)</f>
        <v>0</v>
      </c>
      <c r="AJ31" t="b">
        <f>IF(Data!AJ31="","",Data!AJ31=Data!AJ$84)</f>
        <v>1</v>
      </c>
      <c r="AK31" t="b">
        <f>IF(Data!AK31="","",Data!AK31=Data!AK$84)</f>
        <v>0</v>
      </c>
      <c r="AL31" t="b">
        <f>IF(Data!AL31="","",Data!AL31=Data!AL$84)</f>
        <v>0</v>
      </c>
      <c r="AM31" t="b">
        <f>IF(Data!AM31="","",Data!AM31=Data!AM$84)</f>
        <v>1</v>
      </c>
      <c r="AN31" t="b">
        <f>IF(Data!AN31="","",Data!AN31=Data!AN$84)</f>
        <v>1</v>
      </c>
      <c r="AO31" t="str">
        <f>IF(Data!AO31="","",Data!AO31=Data!AO$84)</f>
        <v/>
      </c>
      <c r="AP31" t="b">
        <f>IF(Data!AP31="","",Data!AP31=Data!AP$84)</f>
        <v>0</v>
      </c>
      <c r="AQ31" t="b">
        <f>IF(Data!AQ31="","",Data!AQ31=Data!AQ$84)</f>
        <v>1</v>
      </c>
      <c r="AR31" t="b">
        <f>IF(Data!AR31="","",Data!AR31=Data!AR$84)</f>
        <v>1</v>
      </c>
      <c r="AS31" t="b">
        <f>IF(Data!AS31="","",Data!AS31=Data!AS$84)</f>
        <v>1</v>
      </c>
      <c r="AT31" t="b">
        <f>IF(Data!AT31="","",Data!AT31=Data!AT$84)</f>
        <v>0</v>
      </c>
      <c r="AU31" t="b">
        <f>IF(Data!AU31="","",Data!AU31=Data!AU$84)</f>
        <v>1</v>
      </c>
      <c r="AV31" t="b">
        <f>IF(Data!AV31="","",Data!AV31=Data!AV$84)</f>
        <v>1</v>
      </c>
      <c r="AW31" t="b">
        <f>IF(Data!AW31="","",Data!AW31=Data!AW$84)</f>
        <v>1</v>
      </c>
      <c r="AX31" t="b">
        <f>IF(Data!AX31="","",Data!AX31=Data!AX$84)</f>
        <v>1</v>
      </c>
      <c r="AY31" t="b">
        <f>IF(Data!AY31="","",Data!AY31=Data!AY$84)</f>
        <v>0</v>
      </c>
      <c r="AZ31" t="b">
        <f>IF(Data!AZ31="","",Data!AZ31=Data!AZ$84)</f>
        <v>1</v>
      </c>
      <c r="BA31" t="b">
        <f>IF(Data!BA31="","",Data!BA31=Data!BA$84)</f>
        <v>1</v>
      </c>
      <c r="BB31" t="b">
        <f>IF(Data!BB31="","",Data!BB31=Data!BB$84)</f>
        <v>0</v>
      </c>
      <c r="BC31" t="b">
        <f>IF(Data!BC31="","",Data!BC31=Data!BC$84)</f>
        <v>1</v>
      </c>
      <c r="BD31" t="b">
        <f>IF(Data!BD31="","",Data!BD31=Data!BD$84)</f>
        <v>1</v>
      </c>
      <c r="BE31" t="b">
        <f>IF(Data!BE31="","",Data!BE31=Data!BE$84)</f>
        <v>1</v>
      </c>
      <c r="BF31" t="b">
        <f>IF(Data!BF31="","",Data!BF31=Data!BF$84)</f>
        <v>0</v>
      </c>
      <c r="BG31" t="b">
        <f>IF(Data!BG31="","",Data!BG31=Data!BG$84)</f>
        <v>1</v>
      </c>
      <c r="BH31" t="str">
        <f>IF(Data!BH31="","",Data!BH31=Data!BH$84)</f>
        <v/>
      </c>
      <c r="BI31">
        <f t="shared" si="0"/>
        <v>37</v>
      </c>
    </row>
    <row r="32" spans="1:61" x14ac:dyDescent="0.35">
      <c r="A32" t="s">
        <v>51</v>
      </c>
      <c r="B32" t="b">
        <f>IF(Data!B32="","",Data!B32=Data!B$84)</f>
        <v>0</v>
      </c>
      <c r="C32" t="b">
        <f>IF(Data!C32="","",Data!C32=Data!C$84)</f>
        <v>1</v>
      </c>
      <c r="D32" t="b">
        <f>IF(Data!D32="","",Data!D32=Data!D$84)</f>
        <v>0</v>
      </c>
      <c r="E32" t="b">
        <f>IF(Data!E32="","",Data!E32=Data!E$84)</f>
        <v>0</v>
      </c>
      <c r="F32" t="b">
        <f>IF(Data!F32="","",Data!F32=Data!F$84)</f>
        <v>1</v>
      </c>
      <c r="G32" t="b">
        <f>IF(Data!G32="","",Data!G32=Data!G$84)</f>
        <v>1</v>
      </c>
      <c r="H32" t="b">
        <f>IF(Data!H32="","",Data!H32=Data!H$84)</f>
        <v>0</v>
      </c>
      <c r="I32" t="b">
        <f>IF(Data!I32="","",Data!I32=Data!I$84)</f>
        <v>0</v>
      </c>
      <c r="J32" t="b">
        <f>IF(Data!J32="","",Data!J32=Data!J$84)</f>
        <v>1</v>
      </c>
      <c r="K32" t="b">
        <f>IF(Data!K32="","",Data!K32=Data!K$84)</f>
        <v>1</v>
      </c>
      <c r="L32" t="b">
        <f>IF(Data!L32="","",Data!L32=Data!L$84)</f>
        <v>1</v>
      </c>
      <c r="M32" t="b">
        <f>IF(Data!M32="","",Data!M32=Data!M$84)</f>
        <v>0</v>
      </c>
      <c r="N32" t="b">
        <f>IF(Data!N32="","",Data!N32=Data!N$84)</f>
        <v>1</v>
      </c>
      <c r="O32" t="b">
        <f>IF(Data!O32="","",Data!O32=Data!O$84)</f>
        <v>1</v>
      </c>
      <c r="P32" t="b">
        <f>IF(Data!P32="","",Data!P32=Data!P$84)</f>
        <v>1</v>
      </c>
      <c r="Q32" t="b">
        <f>IF(Data!Q32="","",Data!Q32=Data!Q$84)</f>
        <v>0</v>
      </c>
      <c r="R32" t="b">
        <f>IF(Data!R32="","",Data!R32=Data!R$84)</f>
        <v>1</v>
      </c>
      <c r="S32" t="b">
        <f>IF(Data!S32="","",Data!S32=Data!S$84)</f>
        <v>1</v>
      </c>
      <c r="T32" t="b">
        <f>IF(Data!T32="","",Data!T32=Data!T$84)</f>
        <v>0</v>
      </c>
      <c r="U32" t="b">
        <f>IF(Data!U32="","",Data!U32=Data!U$84)</f>
        <v>0</v>
      </c>
      <c r="V32" t="b">
        <f>IF(Data!V32="","",Data!V32=Data!V$84)</f>
        <v>0</v>
      </c>
      <c r="W32" t="b">
        <f>IF(Data!W32="","",Data!W32=Data!W$84)</f>
        <v>1</v>
      </c>
      <c r="X32" t="b">
        <f>IF(Data!X32="","",Data!X32=Data!X$84)</f>
        <v>1</v>
      </c>
      <c r="Y32" t="b">
        <f>IF(Data!Y32="","",Data!Y32=Data!Y$84)</f>
        <v>1</v>
      </c>
      <c r="Z32" t="b">
        <f>IF(Data!Z32="","",Data!Z32=Data!Z$84)</f>
        <v>1</v>
      </c>
      <c r="AA32" t="b">
        <f>IF(Data!AA32="","",Data!AA32=Data!AA$84)</f>
        <v>1</v>
      </c>
      <c r="AB32" t="b">
        <f>IF(Data!AB32="","",Data!AB32=Data!AB$84)</f>
        <v>1</v>
      </c>
      <c r="AC32" t="b">
        <f>IF(Data!AC32="","",Data!AC32=Data!AC$84)</f>
        <v>1</v>
      </c>
      <c r="AD32" t="b">
        <f>IF(Data!AD32="","",Data!AD32=Data!AD$84)</f>
        <v>1</v>
      </c>
      <c r="AE32" t="b">
        <f>IF(Data!AE32="","",Data!AE32=Data!AE$84)</f>
        <v>1</v>
      </c>
      <c r="AF32" t="b">
        <f>IF(Data!AF32="","",Data!AF32=Data!AF$84)</f>
        <v>1</v>
      </c>
      <c r="AG32" t="b">
        <f>IF(Data!AG32="","",Data!AG32=Data!AG$84)</f>
        <v>1</v>
      </c>
      <c r="AH32" t="b">
        <f>IF(Data!AH32="","",Data!AH32=Data!AH$84)</f>
        <v>0</v>
      </c>
      <c r="AI32" t="str">
        <f>IF(Data!AI32="","",Data!AI32=Data!AI$84)</f>
        <v/>
      </c>
      <c r="AJ32" t="str">
        <f>IF(Data!AJ32="","",Data!AJ32=Data!AJ$84)</f>
        <v/>
      </c>
      <c r="AK32" t="str">
        <f>IF(Data!AK32="","",Data!AK32=Data!AK$84)</f>
        <v/>
      </c>
      <c r="AL32" t="str">
        <f>IF(Data!AL32="","",Data!AL32=Data!AL$84)</f>
        <v/>
      </c>
      <c r="AM32" t="str">
        <f>IF(Data!AM32="","",Data!AM32=Data!AM$84)</f>
        <v/>
      </c>
      <c r="AN32" t="str">
        <f>IF(Data!AN32="","",Data!AN32=Data!AN$84)</f>
        <v/>
      </c>
      <c r="AO32" t="str">
        <f>IF(Data!AO32="","",Data!AO32=Data!AO$84)</f>
        <v/>
      </c>
      <c r="AP32" t="str">
        <f>IF(Data!AP32="","",Data!AP32=Data!AP$84)</f>
        <v/>
      </c>
      <c r="AQ32" t="str">
        <f>IF(Data!AQ32="","",Data!AQ32=Data!AQ$84)</f>
        <v/>
      </c>
      <c r="AR32" t="str">
        <f>IF(Data!AR32="","",Data!AR32=Data!AR$84)</f>
        <v/>
      </c>
      <c r="AS32" t="str">
        <f>IF(Data!AS32="","",Data!AS32=Data!AS$84)</f>
        <v/>
      </c>
      <c r="AT32" t="str">
        <f>IF(Data!AT32="","",Data!AT32=Data!AT$84)</f>
        <v/>
      </c>
      <c r="AU32" t="str">
        <f>IF(Data!AU32="","",Data!AU32=Data!AU$84)</f>
        <v/>
      </c>
      <c r="AV32" t="str">
        <f>IF(Data!AV32="","",Data!AV32=Data!AV$84)</f>
        <v/>
      </c>
      <c r="AW32" t="str">
        <f>IF(Data!AW32="","",Data!AW32=Data!AW$84)</f>
        <v/>
      </c>
      <c r="AX32" t="str">
        <f>IF(Data!AX32="","",Data!AX32=Data!AX$84)</f>
        <v/>
      </c>
      <c r="AY32" t="str">
        <f>IF(Data!AY32="","",Data!AY32=Data!AY$84)</f>
        <v/>
      </c>
      <c r="AZ32" t="str">
        <f>IF(Data!AZ32="","",Data!AZ32=Data!AZ$84)</f>
        <v/>
      </c>
      <c r="BA32" t="str">
        <f>IF(Data!BA32="","",Data!BA32=Data!BA$84)</f>
        <v/>
      </c>
      <c r="BB32" t="str">
        <f>IF(Data!BB32="","",Data!BB32=Data!BB$84)</f>
        <v/>
      </c>
      <c r="BC32" t="str">
        <f>IF(Data!BC32="","",Data!BC32=Data!BC$84)</f>
        <v/>
      </c>
      <c r="BD32" t="str">
        <f>IF(Data!BD32="","",Data!BD32=Data!BD$84)</f>
        <v/>
      </c>
      <c r="BE32" t="str">
        <f>IF(Data!BE32="","",Data!BE32=Data!BE$84)</f>
        <v/>
      </c>
      <c r="BF32" t="str">
        <f>IF(Data!BF32="","",Data!BF32=Data!BF$84)</f>
        <v/>
      </c>
      <c r="BG32" t="str">
        <f>IF(Data!BG32="","",Data!BG32=Data!BG$84)</f>
        <v/>
      </c>
      <c r="BH32" t="str">
        <f>IF(Data!BH32="","",Data!BH32=Data!BH$84)</f>
        <v/>
      </c>
      <c r="BI32">
        <f t="shared" si="0"/>
        <v>22</v>
      </c>
    </row>
    <row r="33" spans="1:61" x14ac:dyDescent="0.35">
      <c r="A33" t="s">
        <v>52</v>
      </c>
      <c r="B33" t="b">
        <f>IF(Data!B33="","",Data!B33=Data!B$84)</f>
        <v>1</v>
      </c>
      <c r="C33" t="b">
        <f>IF(Data!C33="","",Data!C33=Data!C$84)</f>
        <v>0</v>
      </c>
      <c r="D33" t="b">
        <f>IF(Data!D33="","",Data!D33=Data!D$84)</f>
        <v>1</v>
      </c>
      <c r="E33" t="b">
        <f>IF(Data!E33="","",Data!E33=Data!E$84)</f>
        <v>1</v>
      </c>
      <c r="F33" t="b">
        <f>IF(Data!F33="","",Data!F33=Data!F$84)</f>
        <v>0</v>
      </c>
      <c r="G33" t="b">
        <f>IF(Data!G33="","",Data!G33=Data!G$84)</f>
        <v>1</v>
      </c>
      <c r="H33" t="b">
        <f>IF(Data!H33="","",Data!H33=Data!H$84)</f>
        <v>1</v>
      </c>
      <c r="I33" t="b">
        <f>IF(Data!I33="","",Data!I33=Data!I$84)</f>
        <v>1</v>
      </c>
      <c r="J33" t="b">
        <f>IF(Data!J33="","",Data!J33=Data!J$84)</f>
        <v>1</v>
      </c>
      <c r="K33" t="b">
        <f>IF(Data!K33="","",Data!K33=Data!K$84)</f>
        <v>1</v>
      </c>
      <c r="L33" t="b">
        <f>IF(Data!L33="","",Data!L33=Data!L$84)</f>
        <v>1</v>
      </c>
      <c r="M33" t="b">
        <f>IF(Data!M33="","",Data!M33=Data!M$84)</f>
        <v>0</v>
      </c>
      <c r="N33" t="b">
        <f>IF(Data!N33="","",Data!N33=Data!N$84)</f>
        <v>1</v>
      </c>
      <c r="O33" t="b">
        <f>IF(Data!O33="","",Data!O33=Data!O$84)</f>
        <v>1</v>
      </c>
      <c r="P33" t="b">
        <f>IF(Data!P33="","",Data!P33=Data!P$84)</f>
        <v>1</v>
      </c>
      <c r="Q33" t="b">
        <f>IF(Data!Q33="","",Data!Q33=Data!Q$84)</f>
        <v>0</v>
      </c>
      <c r="R33" t="b">
        <f>IF(Data!R33="","",Data!R33=Data!R$84)</f>
        <v>1</v>
      </c>
      <c r="S33" t="b">
        <f>IF(Data!S33="","",Data!S33=Data!S$84)</f>
        <v>1</v>
      </c>
      <c r="T33" t="b">
        <f>IF(Data!T33="","",Data!T33=Data!T$84)</f>
        <v>0</v>
      </c>
      <c r="U33" t="b">
        <f>IF(Data!U33="","",Data!U33=Data!U$84)</f>
        <v>1</v>
      </c>
      <c r="V33" t="b">
        <f>IF(Data!V33="","",Data!V33=Data!V$84)</f>
        <v>1</v>
      </c>
      <c r="W33" t="b">
        <f>IF(Data!W33="","",Data!W33=Data!W$84)</f>
        <v>1</v>
      </c>
      <c r="X33" t="b">
        <f>IF(Data!X33="","",Data!X33=Data!X$84)</f>
        <v>0</v>
      </c>
      <c r="Y33" t="b">
        <f>IF(Data!Y33="","",Data!Y33=Data!Y$84)</f>
        <v>1</v>
      </c>
      <c r="Z33" t="b">
        <f>IF(Data!Z33="","",Data!Z33=Data!Z$84)</f>
        <v>1</v>
      </c>
      <c r="AA33" t="b">
        <f>IF(Data!AA33="","",Data!AA33=Data!AA$84)</f>
        <v>1</v>
      </c>
      <c r="AB33" t="b">
        <f>IF(Data!AB33="","",Data!AB33=Data!AB$84)</f>
        <v>1</v>
      </c>
      <c r="AC33" t="b">
        <f>IF(Data!AC33="","",Data!AC33=Data!AC$84)</f>
        <v>1</v>
      </c>
      <c r="AD33" t="b">
        <f>IF(Data!AD33="","",Data!AD33=Data!AD$84)</f>
        <v>1</v>
      </c>
      <c r="AE33" t="b">
        <f>IF(Data!AE33="","",Data!AE33=Data!AE$84)</f>
        <v>1</v>
      </c>
      <c r="AF33" t="b">
        <f>IF(Data!AF33="","",Data!AF33=Data!AF$84)</f>
        <v>1</v>
      </c>
      <c r="AG33" t="b">
        <f>IF(Data!AG33="","",Data!AG33=Data!AG$84)</f>
        <v>1</v>
      </c>
      <c r="AH33" t="b">
        <f>IF(Data!AH33="","",Data!AH33=Data!AH$84)</f>
        <v>0</v>
      </c>
      <c r="AI33" t="b">
        <f>IF(Data!AI33="","",Data!AI33=Data!AI$84)</f>
        <v>1</v>
      </c>
      <c r="AJ33" t="b">
        <f>IF(Data!AJ33="","",Data!AJ33=Data!AJ$84)</f>
        <v>0</v>
      </c>
      <c r="AK33" t="b">
        <f>IF(Data!AK33="","",Data!AK33=Data!AK$84)</f>
        <v>1</v>
      </c>
      <c r="AL33" t="b">
        <f>IF(Data!AL33="","",Data!AL33=Data!AL$84)</f>
        <v>1</v>
      </c>
      <c r="AM33" t="b">
        <f>IF(Data!AM33="","",Data!AM33=Data!AM$84)</f>
        <v>1</v>
      </c>
      <c r="AN33" t="b">
        <f>IF(Data!AN33="","",Data!AN33=Data!AN$84)</f>
        <v>1</v>
      </c>
      <c r="AO33" t="b">
        <f>IF(Data!AO33="","",Data!AO33=Data!AO$84)</f>
        <v>1</v>
      </c>
      <c r="AP33" t="b">
        <f>IF(Data!AP33="","",Data!AP33=Data!AP$84)</f>
        <v>1</v>
      </c>
      <c r="AQ33" t="b">
        <f>IF(Data!AQ33="","",Data!AQ33=Data!AQ$84)</f>
        <v>0</v>
      </c>
      <c r="AR33" t="b">
        <f>IF(Data!AR33="","",Data!AR33=Data!AR$84)</f>
        <v>1</v>
      </c>
      <c r="AS33" t="b">
        <f>IF(Data!AS33="","",Data!AS33=Data!AS$84)</f>
        <v>0</v>
      </c>
      <c r="AT33" t="b">
        <f>IF(Data!AT33="","",Data!AT33=Data!AT$84)</f>
        <v>1</v>
      </c>
      <c r="AU33" t="b">
        <f>IF(Data!AU33="","",Data!AU33=Data!AU$84)</f>
        <v>0</v>
      </c>
      <c r="AV33" t="b">
        <f>IF(Data!AV33="","",Data!AV33=Data!AV$84)</f>
        <v>1</v>
      </c>
      <c r="AW33" t="b">
        <f>IF(Data!AW33="","",Data!AW33=Data!AW$84)</f>
        <v>1</v>
      </c>
      <c r="AX33" t="b">
        <f>IF(Data!AX33="","",Data!AX33=Data!AX$84)</f>
        <v>0</v>
      </c>
      <c r="AY33" t="b">
        <f>IF(Data!AY33="","",Data!AY33=Data!AY$84)</f>
        <v>1</v>
      </c>
      <c r="AZ33" t="b">
        <f>IF(Data!AZ33="","",Data!AZ33=Data!AZ$84)</f>
        <v>1</v>
      </c>
      <c r="BA33" t="b">
        <f>IF(Data!BA33="","",Data!BA33=Data!BA$84)</f>
        <v>1</v>
      </c>
      <c r="BB33" t="b">
        <f>IF(Data!BB33="","",Data!BB33=Data!BB$84)</f>
        <v>0</v>
      </c>
      <c r="BC33" t="b">
        <f>IF(Data!BC33="","",Data!BC33=Data!BC$84)</f>
        <v>0</v>
      </c>
      <c r="BD33" t="b">
        <f>IF(Data!BD33="","",Data!BD33=Data!BD$84)</f>
        <v>1</v>
      </c>
      <c r="BE33" t="b">
        <f>IF(Data!BE33="","",Data!BE33=Data!BE$84)</f>
        <v>0</v>
      </c>
      <c r="BF33" t="b">
        <f>IF(Data!BF33="","",Data!BF33=Data!BF$84)</f>
        <v>1</v>
      </c>
      <c r="BG33" t="b">
        <f>IF(Data!BG33="","",Data!BG33=Data!BG$84)</f>
        <v>1</v>
      </c>
      <c r="BH33" t="b">
        <f>IF(Data!BH33="","",Data!BH33=Data!BH$84)</f>
        <v>1</v>
      </c>
      <c r="BI33">
        <f t="shared" si="0"/>
        <v>44</v>
      </c>
    </row>
    <row r="34" spans="1:61" x14ac:dyDescent="0.35">
      <c r="A34" t="s">
        <v>53</v>
      </c>
      <c r="B34" t="b">
        <f>IF(Data!B34="","",Data!B34=Data!B$84)</f>
        <v>1</v>
      </c>
      <c r="C34" t="b">
        <f>IF(Data!C34="","",Data!C34=Data!C$84)</f>
        <v>0</v>
      </c>
      <c r="D34" t="b">
        <f>IF(Data!D34="","",Data!D34=Data!D$84)</f>
        <v>1</v>
      </c>
      <c r="E34" t="b">
        <f>IF(Data!E34="","",Data!E34=Data!E$84)</f>
        <v>1</v>
      </c>
      <c r="F34" t="b">
        <f>IF(Data!F34="","",Data!F34=Data!F$84)</f>
        <v>0</v>
      </c>
      <c r="G34" t="b">
        <f>IF(Data!G34="","",Data!G34=Data!G$84)</f>
        <v>0</v>
      </c>
      <c r="H34" t="b">
        <f>IF(Data!H34="","",Data!H34=Data!H$84)</f>
        <v>1</v>
      </c>
      <c r="I34" t="b">
        <f>IF(Data!I34="","",Data!I34=Data!I$84)</f>
        <v>1</v>
      </c>
      <c r="J34" t="b">
        <f>IF(Data!J34="","",Data!J34=Data!J$84)</f>
        <v>1</v>
      </c>
      <c r="K34" t="b">
        <f>IF(Data!K34="","",Data!K34=Data!K$84)</f>
        <v>1</v>
      </c>
      <c r="L34" t="b">
        <f>IF(Data!L34="","",Data!L34=Data!L$84)</f>
        <v>1</v>
      </c>
      <c r="M34" t="b">
        <f>IF(Data!M34="","",Data!M34=Data!M$84)</f>
        <v>0</v>
      </c>
      <c r="N34" t="b">
        <f>IF(Data!N34="","",Data!N34=Data!N$84)</f>
        <v>1</v>
      </c>
      <c r="O34" t="b">
        <f>IF(Data!O34="","",Data!O34=Data!O$84)</f>
        <v>1</v>
      </c>
      <c r="P34" t="b">
        <f>IF(Data!P34="","",Data!P34=Data!P$84)</f>
        <v>1</v>
      </c>
      <c r="Q34" t="b">
        <f>IF(Data!Q34="","",Data!Q34=Data!Q$84)</f>
        <v>1</v>
      </c>
      <c r="R34" t="b">
        <f>IF(Data!R34="","",Data!R34=Data!R$84)</f>
        <v>1</v>
      </c>
      <c r="S34" t="b">
        <f>IF(Data!S34="","",Data!S34=Data!S$84)</f>
        <v>1</v>
      </c>
      <c r="T34" t="b">
        <f>IF(Data!T34="","",Data!T34=Data!T$84)</f>
        <v>0</v>
      </c>
      <c r="U34" t="b">
        <f>IF(Data!U34="","",Data!U34=Data!U$84)</f>
        <v>1</v>
      </c>
      <c r="V34" t="b">
        <f>IF(Data!V34="","",Data!V34=Data!V$84)</f>
        <v>1</v>
      </c>
      <c r="W34" t="b">
        <f>IF(Data!W34="","",Data!W34=Data!W$84)</f>
        <v>1</v>
      </c>
      <c r="X34" t="b">
        <f>IF(Data!X34="","",Data!X34=Data!X$84)</f>
        <v>1</v>
      </c>
      <c r="Y34" t="b">
        <f>IF(Data!Y34="","",Data!Y34=Data!Y$84)</f>
        <v>1</v>
      </c>
      <c r="Z34" t="b">
        <f>IF(Data!Z34="","",Data!Z34=Data!Z$84)</f>
        <v>1</v>
      </c>
      <c r="AA34" t="b">
        <f>IF(Data!AA34="","",Data!AA34=Data!AA$84)</f>
        <v>1</v>
      </c>
      <c r="AB34" t="b">
        <f>IF(Data!AB34="","",Data!AB34=Data!AB$84)</f>
        <v>0</v>
      </c>
      <c r="AC34" t="b">
        <f>IF(Data!AC34="","",Data!AC34=Data!AC$84)</f>
        <v>1</v>
      </c>
      <c r="AD34" t="b">
        <f>IF(Data!AD34="","",Data!AD34=Data!AD$84)</f>
        <v>1</v>
      </c>
      <c r="AE34" t="b">
        <f>IF(Data!AE34="","",Data!AE34=Data!AE$84)</f>
        <v>1</v>
      </c>
      <c r="AF34" t="b">
        <f>IF(Data!AF34="","",Data!AF34=Data!AF$84)</f>
        <v>1</v>
      </c>
      <c r="AG34" t="b">
        <f>IF(Data!AG34="","",Data!AG34=Data!AG$84)</f>
        <v>1</v>
      </c>
      <c r="AH34" t="b">
        <f>IF(Data!AH34="","",Data!AH34=Data!AH$84)</f>
        <v>1</v>
      </c>
      <c r="AI34" t="b">
        <f>IF(Data!AI34="","",Data!AI34=Data!AI$84)</f>
        <v>0</v>
      </c>
      <c r="AJ34" t="b">
        <f>IF(Data!AJ34="","",Data!AJ34=Data!AJ$84)</f>
        <v>1</v>
      </c>
      <c r="AK34" t="b">
        <f>IF(Data!AK34="","",Data!AK34=Data!AK$84)</f>
        <v>0</v>
      </c>
      <c r="AL34" t="b">
        <f>IF(Data!AL34="","",Data!AL34=Data!AL$84)</f>
        <v>0</v>
      </c>
      <c r="AM34" t="b">
        <f>IF(Data!AM34="","",Data!AM34=Data!AM$84)</f>
        <v>1</v>
      </c>
      <c r="AN34" t="b">
        <f>IF(Data!AN34="","",Data!AN34=Data!AN$84)</f>
        <v>0</v>
      </c>
      <c r="AO34" t="b">
        <f>IF(Data!AO34="","",Data!AO34=Data!AO$84)</f>
        <v>0</v>
      </c>
      <c r="AP34" t="b">
        <f>IF(Data!AP34="","",Data!AP34=Data!AP$84)</f>
        <v>1</v>
      </c>
      <c r="AQ34" t="b">
        <f>IF(Data!AQ34="","",Data!AQ34=Data!AQ$84)</f>
        <v>1</v>
      </c>
      <c r="AR34" t="b">
        <f>IF(Data!AR34="","",Data!AR34=Data!AR$84)</f>
        <v>1</v>
      </c>
      <c r="AS34" t="b">
        <f>IF(Data!AS34="","",Data!AS34=Data!AS$84)</f>
        <v>1</v>
      </c>
      <c r="AT34" t="b">
        <f>IF(Data!AT34="","",Data!AT34=Data!AT$84)</f>
        <v>0</v>
      </c>
      <c r="AU34" t="b">
        <f>IF(Data!AU34="","",Data!AU34=Data!AU$84)</f>
        <v>1</v>
      </c>
      <c r="AV34" t="b">
        <f>IF(Data!AV34="","",Data!AV34=Data!AV$84)</f>
        <v>0</v>
      </c>
      <c r="AW34" t="b">
        <f>IF(Data!AW34="","",Data!AW34=Data!AW$84)</f>
        <v>1</v>
      </c>
      <c r="AX34" t="b">
        <f>IF(Data!AX34="","",Data!AX34=Data!AX$84)</f>
        <v>0</v>
      </c>
      <c r="AY34" t="b">
        <f>IF(Data!AY34="","",Data!AY34=Data!AY$84)</f>
        <v>0</v>
      </c>
      <c r="AZ34" t="b">
        <f>IF(Data!AZ34="","",Data!AZ34=Data!AZ$84)</f>
        <v>1</v>
      </c>
      <c r="BA34" t="b">
        <f>IF(Data!BA34="","",Data!BA34=Data!BA$84)</f>
        <v>1</v>
      </c>
      <c r="BB34" t="b">
        <f>IF(Data!BB34="","",Data!BB34=Data!BB$84)</f>
        <v>0</v>
      </c>
      <c r="BC34" t="b">
        <f>IF(Data!BC34="","",Data!BC34=Data!BC$84)</f>
        <v>1</v>
      </c>
      <c r="BD34" t="b">
        <f>IF(Data!BD34="","",Data!BD34=Data!BD$84)</f>
        <v>1</v>
      </c>
      <c r="BE34" t="b">
        <f>IF(Data!BE34="","",Data!BE34=Data!BE$84)</f>
        <v>0</v>
      </c>
      <c r="BF34" t="b">
        <f>IF(Data!BF34="","",Data!BF34=Data!BF$84)</f>
        <v>1</v>
      </c>
      <c r="BG34" t="b">
        <f>IF(Data!BG34="","",Data!BG34=Data!BG$84)</f>
        <v>1</v>
      </c>
      <c r="BH34" t="b">
        <f>IF(Data!BH34="","",Data!BH34=Data!BH$84)</f>
        <v>1</v>
      </c>
      <c r="BI34">
        <f t="shared" si="0"/>
        <v>42</v>
      </c>
    </row>
    <row r="35" spans="1:61" x14ac:dyDescent="0.35">
      <c r="A35" t="s">
        <v>54</v>
      </c>
      <c r="B35" t="b">
        <f>IF(Data!B35="","",Data!B35=Data!B$84)</f>
        <v>1</v>
      </c>
      <c r="C35" t="b">
        <f>IF(Data!C35="","",Data!C35=Data!C$84)</f>
        <v>0</v>
      </c>
      <c r="D35" t="b">
        <f>IF(Data!D35="","",Data!D35=Data!D$84)</f>
        <v>1</v>
      </c>
      <c r="E35" t="b">
        <f>IF(Data!E35="","",Data!E35=Data!E$84)</f>
        <v>1</v>
      </c>
      <c r="F35" t="b">
        <f>IF(Data!F35="","",Data!F35=Data!F$84)</f>
        <v>1</v>
      </c>
      <c r="G35" t="b">
        <f>IF(Data!G35="","",Data!G35=Data!G$84)</f>
        <v>0</v>
      </c>
      <c r="H35" t="b">
        <f>IF(Data!H35="","",Data!H35=Data!H$84)</f>
        <v>1</v>
      </c>
      <c r="I35" t="b">
        <f>IF(Data!I35="","",Data!I35=Data!I$84)</f>
        <v>1</v>
      </c>
      <c r="J35" t="b">
        <f>IF(Data!J35="","",Data!J35=Data!J$84)</f>
        <v>1</v>
      </c>
      <c r="K35" t="b">
        <f>IF(Data!K35="","",Data!K35=Data!K$84)</f>
        <v>1</v>
      </c>
      <c r="L35" t="b">
        <f>IF(Data!L35="","",Data!L35=Data!L$84)</f>
        <v>1</v>
      </c>
      <c r="M35" t="b">
        <f>IF(Data!M35="","",Data!M35=Data!M$84)</f>
        <v>0</v>
      </c>
      <c r="N35" t="b">
        <f>IF(Data!N35="","",Data!N35=Data!N$84)</f>
        <v>1</v>
      </c>
      <c r="O35" t="b">
        <f>IF(Data!O35="","",Data!O35=Data!O$84)</f>
        <v>1</v>
      </c>
      <c r="P35" t="b">
        <f>IF(Data!P35="","",Data!P35=Data!P$84)</f>
        <v>1</v>
      </c>
      <c r="Q35" t="b">
        <f>IF(Data!Q35="","",Data!Q35=Data!Q$84)</f>
        <v>1</v>
      </c>
      <c r="R35" t="b">
        <f>IF(Data!R35="","",Data!R35=Data!R$84)</f>
        <v>1</v>
      </c>
      <c r="S35" t="b">
        <f>IF(Data!S35="","",Data!S35=Data!S$84)</f>
        <v>1</v>
      </c>
      <c r="T35" t="b">
        <f>IF(Data!T35="","",Data!T35=Data!T$84)</f>
        <v>1</v>
      </c>
      <c r="U35" t="b">
        <f>IF(Data!U35="","",Data!U35=Data!U$84)</f>
        <v>1</v>
      </c>
      <c r="V35" t="b">
        <f>IF(Data!V35="","",Data!V35=Data!V$84)</f>
        <v>1</v>
      </c>
      <c r="W35" t="b">
        <f>IF(Data!W35="","",Data!W35=Data!W$84)</f>
        <v>1</v>
      </c>
      <c r="X35" t="b">
        <f>IF(Data!X35="","",Data!X35=Data!X$84)</f>
        <v>1</v>
      </c>
      <c r="Y35" t="b">
        <f>IF(Data!Y35="","",Data!Y35=Data!Y$84)</f>
        <v>1</v>
      </c>
      <c r="Z35" t="b">
        <f>IF(Data!Z35="","",Data!Z35=Data!Z$84)</f>
        <v>1</v>
      </c>
      <c r="AA35" t="b">
        <f>IF(Data!AA35="","",Data!AA35=Data!AA$84)</f>
        <v>1</v>
      </c>
      <c r="AB35" t="b">
        <f>IF(Data!AB35="","",Data!AB35=Data!AB$84)</f>
        <v>1</v>
      </c>
      <c r="AC35" t="b">
        <f>IF(Data!AC35="","",Data!AC35=Data!AC$84)</f>
        <v>1</v>
      </c>
      <c r="AD35" t="str">
        <f>IF(Data!AD35="","",Data!AD35=Data!AD$84)</f>
        <v/>
      </c>
      <c r="AE35" t="str">
        <f>IF(Data!AE35="","",Data!AE35=Data!AE$84)</f>
        <v/>
      </c>
      <c r="AF35" t="str">
        <f>IF(Data!AF35="","",Data!AF35=Data!AF$84)</f>
        <v/>
      </c>
      <c r="AG35" t="str">
        <f>IF(Data!AG35="","",Data!AG35=Data!AG$84)</f>
        <v/>
      </c>
      <c r="AH35" t="str">
        <f>IF(Data!AH35="","",Data!AH35=Data!AH$84)</f>
        <v/>
      </c>
      <c r="AI35" t="str">
        <f>IF(Data!AI35="","",Data!AI35=Data!AI$84)</f>
        <v/>
      </c>
      <c r="AJ35" t="str">
        <f>IF(Data!AJ35="","",Data!AJ35=Data!AJ$84)</f>
        <v/>
      </c>
      <c r="AK35" t="str">
        <f>IF(Data!AK35="","",Data!AK35=Data!AK$84)</f>
        <v/>
      </c>
      <c r="AL35" t="str">
        <f>IF(Data!AL35="","",Data!AL35=Data!AL$84)</f>
        <v/>
      </c>
      <c r="AM35" t="str">
        <f>IF(Data!AM35="","",Data!AM35=Data!AM$84)</f>
        <v/>
      </c>
      <c r="AN35" t="str">
        <f>IF(Data!AN35="","",Data!AN35=Data!AN$84)</f>
        <v/>
      </c>
      <c r="AO35" t="str">
        <f>IF(Data!AO35="","",Data!AO35=Data!AO$84)</f>
        <v/>
      </c>
      <c r="AP35" t="str">
        <f>IF(Data!AP35="","",Data!AP35=Data!AP$84)</f>
        <v/>
      </c>
      <c r="AQ35" t="str">
        <f>IF(Data!AQ35="","",Data!AQ35=Data!AQ$84)</f>
        <v/>
      </c>
      <c r="AR35" t="str">
        <f>IF(Data!AR35="","",Data!AR35=Data!AR$84)</f>
        <v/>
      </c>
      <c r="AS35" t="str">
        <f>IF(Data!AS35="","",Data!AS35=Data!AS$84)</f>
        <v/>
      </c>
      <c r="AT35" t="str">
        <f>IF(Data!AT35="","",Data!AT35=Data!AT$84)</f>
        <v/>
      </c>
      <c r="AU35" t="str">
        <f>IF(Data!AU35="","",Data!AU35=Data!AU$84)</f>
        <v/>
      </c>
      <c r="AV35" t="str">
        <f>IF(Data!AV35="","",Data!AV35=Data!AV$84)</f>
        <v/>
      </c>
      <c r="AW35" t="str">
        <f>IF(Data!AW35="","",Data!AW35=Data!AW$84)</f>
        <v/>
      </c>
      <c r="AX35" t="str">
        <f>IF(Data!AX35="","",Data!AX35=Data!AX$84)</f>
        <v/>
      </c>
      <c r="AY35" t="str">
        <f>IF(Data!AY35="","",Data!AY35=Data!AY$84)</f>
        <v/>
      </c>
      <c r="AZ35" t="str">
        <f>IF(Data!AZ35="","",Data!AZ35=Data!AZ$84)</f>
        <v/>
      </c>
      <c r="BA35" t="str">
        <f>IF(Data!BA35="","",Data!BA35=Data!BA$84)</f>
        <v/>
      </c>
      <c r="BB35" t="str">
        <f>IF(Data!BB35="","",Data!BB35=Data!BB$84)</f>
        <v/>
      </c>
      <c r="BC35" t="str">
        <f>IF(Data!BC35="","",Data!BC35=Data!BC$84)</f>
        <v/>
      </c>
      <c r="BD35" t="str">
        <f>IF(Data!BD35="","",Data!BD35=Data!BD$84)</f>
        <v/>
      </c>
      <c r="BE35" t="str">
        <f>IF(Data!BE35="","",Data!BE35=Data!BE$84)</f>
        <v/>
      </c>
      <c r="BF35" t="str">
        <f>IF(Data!BF35="","",Data!BF35=Data!BF$84)</f>
        <v/>
      </c>
      <c r="BG35" t="str">
        <f>IF(Data!BG35="","",Data!BG35=Data!BG$84)</f>
        <v/>
      </c>
      <c r="BH35" t="str">
        <f>IF(Data!BH35="","",Data!BH35=Data!BH$84)</f>
        <v/>
      </c>
      <c r="BI35">
        <f t="shared" si="0"/>
        <v>25</v>
      </c>
    </row>
    <row r="36" spans="1:61" x14ac:dyDescent="0.35">
      <c r="A36" t="s">
        <v>55</v>
      </c>
      <c r="B36" t="b">
        <f>IF(Data!B36="","",Data!B36=Data!B$84)</f>
        <v>1</v>
      </c>
      <c r="C36" t="b">
        <f>IF(Data!C36="","",Data!C36=Data!C$84)</f>
        <v>0</v>
      </c>
      <c r="D36" t="b">
        <f>IF(Data!D36="","",Data!D36=Data!D$84)</f>
        <v>1</v>
      </c>
      <c r="E36" t="b">
        <f>IF(Data!E36="","",Data!E36=Data!E$84)</f>
        <v>1</v>
      </c>
      <c r="F36" t="b">
        <f>IF(Data!F36="","",Data!F36=Data!F$84)</f>
        <v>0</v>
      </c>
      <c r="G36" t="b">
        <f>IF(Data!G36="","",Data!G36=Data!G$84)</f>
        <v>0</v>
      </c>
      <c r="H36" t="b">
        <f>IF(Data!H36="","",Data!H36=Data!H$84)</f>
        <v>1</v>
      </c>
      <c r="I36" t="b">
        <f>IF(Data!I36="","",Data!I36=Data!I$84)</f>
        <v>1</v>
      </c>
      <c r="J36" t="b">
        <f>IF(Data!J36="","",Data!J36=Data!J$84)</f>
        <v>0</v>
      </c>
      <c r="K36" t="b">
        <f>IF(Data!K36="","",Data!K36=Data!K$84)</f>
        <v>1</v>
      </c>
      <c r="L36" t="b">
        <f>IF(Data!L36="","",Data!L36=Data!L$84)</f>
        <v>1</v>
      </c>
      <c r="M36" t="b">
        <f>IF(Data!M36="","",Data!M36=Data!M$84)</f>
        <v>1</v>
      </c>
      <c r="N36" t="b">
        <f>IF(Data!N36="","",Data!N36=Data!N$84)</f>
        <v>1</v>
      </c>
      <c r="O36" t="b">
        <f>IF(Data!O36="","",Data!O36=Data!O$84)</f>
        <v>0</v>
      </c>
      <c r="P36" t="b">
        <f>IF(Data!P36="","",Data!P36=Data!P$84)</f>
        <v>1</v>
      </c>
      <c r="Q36" t="b">
        <f>IF(Data!Q36="","",Data!Q36=Data!Q$84)</f>
        <v>1</v>
      </c>
      <c r="R36" t="b">
        <f>IF(Data!R36="","",Data!R36=Data!R$84)</f>
        <v>1</v>
      </c>
      <c r="S36" t="b">
        <f>IF(Data!S36="","",Data!S36=Data!S$84)</f>
        <v>1</v>
      </c>
      <c r="T36" t="b">
        <f>IF(Data!T36="","",Data!T36=Data!T$84)</f>
        <v>0</v>
      </c>
      <c r="U36" t="b">
        <f>IF(Data!U36="","",Data!U36=Data!U$84)</f>
        <v>1</v>
      </c>
      <c r="V36" t="b">
        <f>IF(Data!V36="","",Data!V36=Data!V$84)</f>
        <v>1</v>
      </c>
      <c r="W36" t="b">
        <f>IF(Data!W36="","",Data!W36=Data!W$84)</f>
        <v>1</v>
      </c>
      <c r="X36" t="b">
        <f>IF(Data!X36="","",Data!X36=Data!X$84)</f>
        <v>1</v>
      </c>
      <c r="Y36" t="b">
        <f>IF(Data!Y36="","",Data!Y36=Data!Y$84)</f>
        <v>1</v>
      </c>
      <c r="Z36" t="b">
        <f>IF(Data!Z36="","",Data!Z36=Data!Z$84)</f>
        <v>1</v>
      </c>
      <c r="AA36" t="b">
        <f>IF(Data!AA36="","",Data!AA36=Data!AA$84)</f>
        <v>1</v>
      </c>
      <c r="AB36" t="b">
        <f>IF(Data!AB36="","",Data!AB36=Data!AB$84)</f>
        <v>0</v>
      </c>
      <c r="AC36" t="b">
        <f>IF(Data!AC36="","",Data!AC36=Data!AC$84)</f>
        <v>1</v>
      </c>
      <c r="AD36" t="b">
        <f>IF(Data!AD36="","",Data!AD36=Data!AD$84)</f>
        <v>1</v>
      </c>
      <c r="AE36" t="b">
        <f>IF(Data!AE36="","",Data!AE36=Data!AE$84)</f>
        <v>1</v>
      </c>
      <c r="AF36" t="b">
        <f>IF(Data!AF36="","",Data!AF36=Data!AF$84)</f>
        <v>1</v>
      </c>
      <c r="AG36" t="b">
        <f>IF(Data!AG36="","",Data!AG36=Data!AG$84)</f>
        <v>1</v>
      </c>
      <c r="AH36" t="b">
        <f>IF(Data!AH36="","",Data!AH36=Data!AH$84)</f>
        <v>1</v>
      </c>
      <c r="AI36" t="b">
        <f>IF(Data!AI36="","",Data!AI36=Data!AI$84)</f>
        <v>1</v>
      </c>
      <c r="AJ36" t="b">
        <f>IF(Data!AJ36="","",Data!AJ36=Data!AJ$84)</f>
        <v>1</v>
      </c>
      <c r="AK36" t="b">
        <f>IF(Data!AK36="","",Data!AK36=Data!AK$84)</f>
        <v>1</v>
      </c>
      <c r="AL36" t="b">
        <f>IF(Data!AL36="","",Data!AL36=Data!AL$84)</f>
        <v>0</v>
      </c>
      <c r="AM36" t="b">
        <f>IF(Data!AM36="","",Data!AM36=Data!AM$84)</f>
        <v>1</v>
      </c>
      <c r="AN36" t="b">
        <f>IF(Data!AN36="","",Data!AN36=Data!AN$84)</f>
        <v>0</v>
      </c>
      <c r="AO36" t="b">
        <f>IF(Data!AO36="","",Data!AO36=Data!AO$84)</f>
        <v>1</v>
      </c>
      <c r="AP36" t="b">
        <f>IF(Data!AP36="","",Data!AP36=Data!AP$84)</f>
        <v>1</v>
      </c>
      <c r="AQ36" t="b">
        <f>IF(Data!AQ36="","",Data!AQ36=Data!AQ$84)</f>
        <v>0</v>
      </c>
      <c r="AR36" t="b">
        <f>IF(Data!AR36="","",Data!AR36=Data!AR$84)</f>
        <v>1</v>
      </c>
      <c r="AS36" t="b">
        <f>IF(Data!AS36="","",Data!AS36=Data!AS$84)</f>
        <v>1</v>
      </c>
      <c r="AT36" t="b">
        <f>IF(Data!AT36="","",Data!AT36=Data!AT$84)</f>
        <v>1</v>
      </c>
      <c r="AU36" t="b">
        <f>IF(Data!AU36="","",Data!AU36=Data!AU$84)</f>
        <v>1</v>
      </c>
      <c r="AV36" t="b">
        <f>IF(Data!AV36="","",Data!AV36=Data!AV$84)</f>
        <v>1</v>
      </c>
      <c r="AW36" t="b">
        <f>IF(Data!AW36="","",Data!AW36=Data!AW$84)</f>
        <v>1</v>
      </c>
      <c r="AX36" t="b">
        <f>IF(Data!AX36="","",Data!AX36=Data!AX$84)</f>
        <v>1</v>
      </c>
      <c r="AY36" t="b">
        <f>IF(Data!AY36="","",Data!AY36=Data!AY$84)</f>
        <v>1</v>
      </c>
      <c r="AZ36" t="b">
        <f>IF(Data!AZ36="","",Data!AZ36=Data!AZ$84)</f>
        <v>1</v>
      </c>
      <c r="BA36" t="b">
        <f>IF(Data!BA36="","",Data!BA36=Data!BA$84)</f>
        <v>1</v>
      </c>
      <c r="BB36" t="b">
        <f>IF(Data!BB36="","",Data!BB36=Data!BB$84)</f>
        <v>0</v>
      </c>
      <c r="BC36" t="b">
        <f>IF(Data!BC36="","",Data!BC36=Data!BC$84)</f>
        <v>1</v>
      </c>
      <c r="BD36" t="b">
        <f>IF(Data!BD36="","",Data!BD36=Data!BD$84)</f>
        <v>1</v>
      </c>
      <c r="BE36" t="b">
        <f>IF(Data!BE36="","",Data!BE36=Data!BE$84)</f>
        <v>1</v>
      </c>
      <c r="BF36" t="b">
        <f>IF(Data!BF36="","",Data!BF36=Data!BF$84)</f>
        <v>1</v>
      </c>
      <c r="BG36" t="b">
        <f>IF(Data!BG36="","",Data!BG36=Data!BG$84)</f>
        <v>1</v>
      </c>
      <c r="BH36" t="str">
        <f>IF(Data!BH36="","",Data!BH36=Data!BH$84)</f>
        <v/>
      </c>
      <c r="BI36">
        <f t="shared" si="0"/>
        <v>47</v>
      </c>
    </row>
    <row r="37" spans="1:61" x14ac:dyDescent="0.35">
      <c r="A37" t="s">
        <v>56</v>
      </c>
      <c r="B37" t="b">
        <f>IF(Data!B37="","",Data!B37=Data!B$84)</f>
        <v>0</v>
      </c>
      <c r="C37" t="b">
        <f>IF(Data!C37="","",Data!C37=Data!C$84)</f>
        <v>1</v>
      </c>
      <c r="D37" t="b">
        <f>IF(Data!D37="","",Data!D37=Data!D$84)</f>
        <v>1</v>
      </c>
      <c r="E37" t="b">
        <f>IF(Data!E37="","",Data!E37=Data!E$84)</f>
        <v>1</v>
      </c>
      <c r="F37" t="b">
        <f>IF(Data!F37="","",Data!F37=Data!F$84)</f>
        <v>1</v>
      </c>
      <c r="G37" t="b">
        <f>IF(Data!G37="","",Data!G37=Data!G$84)</f>
        <v>1</v>
      </c>
      <c r="H37" t="b">
        <f>IF(Data!H37="","",Data!H37=Data!H$84)</f>
        <v>1</v>
      </c>
      <c r="I37" t="b">
        <f>IF(Data!I37="","",Data!I37=Data!I$84)</f>
        <v>1</v>
      </c>
      <c r="J37" t="b">
        <f>IF(Data!J37="","",Data!J37=Data!J$84)</f>
        <v>1</v>
      </c>
      <c r="K37" t="b">
        <f>IF(Data!K37="","",Data!K37=Data!K$84)</f>
        <v>1</v>
      </c>
      <c r="L37" t="b">
        <f>IF(Data!L37="","",Data!L37=Data!L$84)</f>
        <v>1</v>
      </c>
      <c r="M37" t="b">
        <f>IF(Data!M37="","",Data!M37=Data!M$84)</f>
        <v>1</v>
      </c>
      <c r="N37" t="b">
        <f>IF(Data!N37="","",Data!N37=Data!N$84)</f>
        <v>1</v>
      </c>
      <c r="O37" t="b">
        <f>IF(Data!O37="","",Data!O37=Data!O$84)</f>
        <v>1</v>
      </c>
      <c r="P37" t="b">
        <f>IF(Data!P37="","",Data!P37=Data!P$84)</f>
        <v>1</v>
      </c>
      <c r="Q37" t="b">
        <f>IF(Data!Q37="","",Data!Q37=Data!Q$84)</f>
        <v>0</v>
      </c>
      <c r="R37" t="b">
        <f>IF(Data!R37="","",Data!R37=Data!R$84)</f>
        <v>1</v>
      </c>
      <c r="S37" t="b">
        <f>IF(Data!S37="","",Data!S37=Data!S$84)</f>
        <v>1</v>
      </c>
      <c r="T37" t="b">
        <f>IF(Data!T37="","",Data!T37=Data!T$84)</f>
        <v>1</v>
      </c>
      <c r="U37" t="b">
        <f>IF(Data!U37="","",Data!U37=Data!U$84)</f>
        <v>0</v>
      </c>
      <c r="V37" t="b">
        <f>IF(Data!V37="","",Data!V37=Data!V$84)</f>
        <v>1</v>
      </c>
      <c r="W37" t="b">
        <f>IF(Data!W37="","",Data!W37=Data!W$84)</f>
        <v>1</v>
      </c>
      <c r="X37" t="b">
        <f>IF(Data!X37="","",Data!X37=Data!X$84)</f>
        <v>1</v>
      </c>
      <c r="Y37" t="b">
        <f>IF(Data!Y37="","",Data!Y37=Data!Y$84)</f>
        <v>1</v>
      </c>
      <c r="Z37" t="b">
        <f>IF(Data!Z37="","",Data!Z37=Data!Z$84)</f>
        <v>1</v>
      </c>
      <c r="AA37" t="b">
        <f>IF(Data!AA37="","",Data!AA37=Data!AA$84)</f>
        <v>1</v>
      </c>
      <c r="AB37" t="b">
        <f>IF(Data!AB37="","",Data!AB37=Data!AB$84)</f>
        <v>1</v>
      </c>
      <c r="AC37" t="b">
        <f>IF(Data!AC37="","",Data!AC37=Data!AC$84)</f>
        <v>1</v>
      </c>
      <c r="AD37" t="b">
        <f>IF(Data!AD37="","",Data!AD37=Data!AD$84)</f>
        <v>1</v>
      </c>
      <c r="AE37" t="b">
        <f>IF(Data!AE37="","",Data!AE37=Data!AE$84)</f>
        <v>1</v>
      </c>
      <c r="AF37" t="b">
        <f>IF(Data!AF37="","",Data!AF37=Data!AF$84)</f>
        <v>1</v>
      </c>
      <c r="AG37" t="b">
        <f>IF(Data!AG37="","",Data!AG37=Data!AG$84)</f>
        <v>1</v>
      </c>
      <c r="AH37" t="b">
        <f>IF(Data!AH37="","",Data!AH37=Data!AH$84)</f>
        <v>0</v>
      </c>
      <c r="AI37" t="b">
        <f>IF(Data!AI37="","",Data!AI37=Data!AI$84)</f>
        <v>1</v>
      </c>
      <c r="AJ37" t="b">
        <f>IF(Data!AJ37="","",Data!AJ37=Data!AJ$84)</f>
        <v>0</v>
      </c>
      <c r="AK37" t="b">
        <f>IF(Data!AK37="","",Data!AK37=Data!AK$84)</f>
        <v>1</v>
      </c>
      <c r="AL37" t="b">
        <f>IF(Data!AL37="","",Data!AL37=Data!AL$84)</f>
        <v>1</v>
      </c>
      <c r="AM37" t="b">
        <f>IF(Data!AM37="","",Data!AM37=Data!AM$84)</f>
        <v>1</v>
      </c>
      <c r="AN37" t="b">
        <f>IF(Data!AN37="","",Data!AN37=Data!AN$84)</f>
        <v>1</v>
      </c>
      <c r="AO37" t="b">
        <f>IF(Data!AO37="","",Data!AO37=Data!AO$84)</f>
        <v>1</v>
      </c>
      <c r="AP37" t="b">
        <f>IF(Data!AP37="","",Data!AP37=Data!AP$84)</f>
        <v>1</v>
      </c>
      <c r="AQ37" t="b">
        <f>IF(Data!AQ37="","",Data!AQ37=Data!AQ$84)</f>
        <v>0</v>
      </c>
      <c r="AR37" t="b">
        <f>IF(Data!AR37="","",Data!AR37=Data!AR$84)</f>
        <v>1</v>
      </c>
      <c r="AS37" t="b">
        <f>IF(Data!AS37="","",Data!AS37=Data!AS$84)</f>
        <v>0</v>
      </c>
      <c r="AT37" t="b">
        <f>IF(Data!AT37="","",Data!AT37=Data!AT$84)</f>
        <v>0</v>
      </c>
      <c r="AU37" t="b">
        <f>IF(Data!AU37="","",Data!AU37=Data!AU$84)</f>
        <v>1</v>
      </c>
      <c r="AV37" t="b">
        <f>IF(Data!AV37="","",Data!AV37=Data!AV$84)</f>
        <v>0</v>
      </c>
      <c r="AW37" t="b">
        <f>IF(Data!AW37="","",Data!AW37=Data!AW$84)</f>
        <v>1</v>
      </c>
      <c r="AX37" t="b">
        <f>IF(Data!AX37="","",Data!AX37=Data!AX$84)</f>
        <v>1</v>
      </c>
      <c r="AY37" t="b">
        <f>IF(Data!AY37="","",Data!AY37=Data!AY$84)</f>
        <v>0</v>
      </c>
      <c r="AZ37" t="b">
        <f>IF(Data!AZ37="","",Data!AZ37=Data!AZ$84)</f>
        <v>1</v>
      </c>
      <c r="BA37" t="b">
        <f>IF(Data!BA37="","",Data!BA37=Data!BA$84)</f>
        <v>1</v>
      </c>
      <c r="BB37" t="b">
        <f>IF(Data!BB37="","",Data!BB37=Data!BB$84)</f>
        <v>0</v>
      </c>
      <c r="BC37" t="b">
        <f>IF(Data!BC37="","",Data!BC37=Data!BC$84)</f>
        <v>1</v>
      </c>
      <c r="BD37" t="b">
        <f>IF(Data!BD37="","",Data!BD37=Data!BD$84)</f>
        <v>1</v>
      </c>
      <c r="BE37" t="str">
        <f>IF(Data!BE37="","",Data!BE37=Data!BE$84)</f>
        <v/>
      </c>
      <c r="BF37" t="str">
        <f>IF(Data!BF37="","",Data!BF37=Data!BF$84)</f>
        <v/>
      </c>
      <c r="BG37" t="str">
        <f>IF(Data!BG37="","",Data!BG37=Data!BG$84)</f>
        <v/>
      </c>
      <c r="BH37" t="str">
        <f>IF(Data!BH37="","",Data!BH37=Data!BH$84)</f>
        <v/>
      </c>
      <c r="BI37">
        <f t="shared" si="0"/>
        <v>44</v>
      </c>
    </row>
    <row r="38" spans="1:61" x14ac:dyDescent="0.35">
      <c r="A38" t="s">
        <v>57</v>
      </c>
      <c r="B38" t="b">
        <f>IF(Data!B38="","",Data!B38=Data!B$84)</f>
        <v>0</v>
      </c>
      <c r="C38" t="b">
        <f>IF(Data!C38="","",Data!C38=Data!C$84)</f>
        <v>1</v>
      </c>
      <c r="D38" t="b">
        <f>IF(Data!D38="","",Data!D38=Data!D$84)</f>
        <v>0</v>
      </c>
      <c r="E38" t="b">
        <f>IF(Data!E38="","",Data!E38=Data!E$84)</f>
        <v>0</v>
      </c>
      <c r="F38" t="b">
        <f>IF(Data!F38="","",Data!F38=Data!F$84)</f>
        <v>1</v>
      </c>
      <c r="G38" t="b">
        <f>IF(Data!G38="","",Data!G38=Data!G$84)</f>
        <v>1</v>
      </c>
      <c r="H38" t="b">
        <f>IF(Data!H38="","",Data!H38=Data!H$84)</f>
        <v>0</v>
      </c>
      <c r="I38" t="b">
        <f>IF(Data!I38="","",Data!I38=Data!I$84)</f>
        <v>0</v>
      </c>
      <c r="J38" t="b">
        <f>IF(Data!J38="","",Data!J38=Data!J$84)</f>
        <v>1</v>
      </c>
      <c r="K38" t="b">
        <f>IF(Data!K38="","",Data!K38=Data!K$84)</f>
        <v>1</v>
      </c>
      <c r="L38" t="b">
        <f>IF(Data!L38="","",Data!L38=Data!L$84)</f>
        <v>1</v>
      </c>
      <c r="M38" t="b">
        <f>IF(Data!M38="","",Data!M38=Data!M$84)</f>
        <v>0</v>
      </c>
      <c r="N38" t="b">
        <f>IF(Data!N38="","",Data!N38=Data!N$84)</f>
        <v>1</v>
      </c>
      <c r="O38" t="b">
        <f>IF(Data!O38="","",Data!O38=Data!O$84)</f>
        <v>1</v>
      </c>
      <c r="P38" t="b">
        <f>IF(Data!P38="","",Data!P38=Data!P$84)</f>
        <v>1</v>
      </c>
      <c r="Q38" t="b">
        <f>IF(Data!Q38="","",Data!Q38=Data!Q$84)</f>
        <v>0</v>
      </c>
      <c r="R38" t="b">
        <f>IF(Data!R38="","",Data!R38=Data!R$84)</f>
        <v>1</v>
      </c>
      <c r="S38" t="b">
        <f>IF(Data!S38="","",Data!S38=Data!S$84)</f>
        <v>1</v>
      </c>
      <c r="T38" t="b">
        <f>IF(Data!T38="","",Data!T38=Data!T$84)</f>
        <v>1</v>
      </c>
      <c r="U38" t="b">
        <f>IF(Data!U38="","",Data!U38=Data!U$84)</f>
        <v>1</v>
      </c>
      <c r="V38" t="b">
        <f>IF(Data!V38="","",Data!V38=Data!V$84)</f>
        <v>1</v>
      </c>
      <c r="W38" t="b">
        <f>IF(Data!W38="","",Data!W38=Data!W$84)</f>
        <v>1</v>
      </c>
      <c r="X38" t="b">
        <f>IF(Data!X38="","",Data!X38=Data!X$84)</f>
        <v>1</v>
      </c>
      <c r="Y38" t="b">
        <f>IF(Data!Y38="","",Data!Y38=Data!Y$84)</f>
        <v>1</v>
      </c>
      <c r="Z38" t="b">
        <f>IF(Data!Z38="","",Data!Z38=Data!Z$84)</f>
        <v>0</v>
      </c>
      <c r="AA38" t="b">
        <f>IF(Data!AA38="","",Data!AA38=Data!AA$84)</f>
        <v>1</v>
      </c>
      <c r="AB38" t="b">
        <f>IF(Data!AB38="","",Data!AB38=Data!AB$84)</f>
        <v>1</v>
      </c>
      <c r="AC38" t="b">
        <f>IF(Data!AC38="","",Data!AC38=Data!AC$84)</f>
        <v>1</v>
      </c>
      <c r="AD38" t="b">
        <f>IF(Data!AD38="","",Data!AD38=Data!AD$84)</f>
        <v>0</v>
      </c>
      <c r="AE38" t="str">
        <f>IF(Data!AE38="","",Data!AE38=Data!AE$84)</f>
        <v/>
      </c>
      <c r="AF38" t="str">
        <f>IF(Data!AF38="","",Data!AF38=Data!AF$84)</f>
        <v/>
      </c>
      <c r="AG38" t="str">
        <f>IF(Data!AG38="","",Data!AG38=Data!AG$84)</f>
        <v/>
      </c>
      <c r="AH38" t="str">
        <f>IF(Data!AH38="","",Data!AH38=Data!AH$84)</f>
        <v/>
      </c>
      <c r="AI38" t="str">
        <f>IF(Data!AI38="","",Data!AI38=Data!AI$84)</f>
        <v/>
      </c>
      <c r="AJ38" t="str">
        <f>IF(Data!AJ38="","",Data!AJ38=Data!AJ$84)</f>
        <v/>
      </c>
      <c r="AK38" t="str">
        <f>IF(Data!AK38="","",Data!AK38=Data!AK$84)</f>
        <v/>
      </c>
      <c r="AL38" t="str">
        <f>IF(Data!AL38="","",Data!AL38=Data!AL$84)</f>
        <v/>
      </c>
      <c r="AM38" t="str">
        <f>IF(Data!AM38="","",Data!AM38=Data!AM$84)</f>
        <v/>
      </c>
      <c r="AN38" t="str">
        <f>IF(Data!AN38="","",Data!AN38=Data!AN$84)</f>
        <v/>
      </c>
      <c r="AO38" t="str">
        <f>IF(Data!AO38="","",Data!AO38=Data!AO$84)</f>
        <v/>
      </c>
      <c r="AP38" t="str">
        <f>IF(Data!AP38="","",Data!AP38=Data!AP$84)</f>
        <v/>
      </c>
      <c r="AQ38" t="str">
        <f>IF(Data!AQ38="","",Data!AQ38=Data!AQ$84)</f>
        <v/>
      </c>
      <c r="AR38" t="str">
        <f>IF(Data!AR38="","",Data!AR38=Data!AR$84)</f>
        <v/>
      </c>
      <c r="AS38" t="str">
        <f>IF(Data!AS38="","",Data!AS38=Data!AS$84)</f>
        <v/>
      </c>
      <c r="AT38" t="str">
        <f>IF(Data!AT38="","",Data!AT38=Data!AT$84)</f>
        <v/>
      </c>
      <c r="AU38" t="str">
        <f>IF(Data!AU38="","",Data!AU38=Data!AU$84)</f>
        <v/>
      </c>
      <c r="AV38" t="str">
        <f>IF(Data!AV38="","",Data!AV38=Data!AV$84)</f>
        <v/>
      </c>
      <c r="AW38" t="str">
        <f>IF(Data!AW38="","",Data!AW38=Data!AW$84)</f>
        <v/>
      </c>
      <c r="AX38" t="str">
        <f>IF(Data!AX38="","",Data!AX38=Data!AX$84)</f>
        <v/>
      </c>
      <c r="AY38" t="str">
        <f>IF(Data!AY38="","",Data!AY38=Data!AY$84)</f>
        <v/>
      </c>
      <c r="AZ38" t="str">
        <f>IF(Data!AZ38="","",Data!AZ38=Data!AZ$84)</f>
        <v/>
      </c>
      <c r="BA38" t="str">
        <f>IF(Data!BA38="","",Data!BA38=Data!BA$84)</f>
        <v/>
      </c>
      <c r="BB38" t="str">
        <f>IF(Data!BB38="","",Data!BB38=Data!BB$84)</f>
        <v/>
      </c>
      <c r="BC38" t="str">
        <f>IF(Data!BC38="","",Data!BC38=Data!BC$84)</f>
        <v/>
      </c>
      <c r="BD38" t="str">
        <f>IF(Data!BD38="","",Data!BD38=Data!BD$84)</f>
        <v/>
      </c>
      <c r="BE38" t="str">
        <f>IF(Data!BE38="","",Data!BE38=Data!BE$84)</f>
        <v/>
      </c>
      <c r="BF38" t="str">
        <f>IF(Data!BF38="","",Data!BF38=Data!BF$84)</f>
        <v/>
      </c>
      <c r="BG38" t="str">
        <f>IF(Data!BG38="","",Data!BG38=Data!BG$84)</f>
        <v/>
      </c>
      <c r="BH38" t="str">
        <f>IF(Data!BH38="","",Data!BH38=Data!BH$84)</f>
        <v/>
      </c>
      <c r="BI38">
        <f t="shared" si="0"/>
        <v>20</v>
      </c>
    </row>
    <row r="39" spans="1:61" x14ac:dyDescent="0.35">
      <c r="A39" t="s">
        <v>58</v>
      </c>
      <c r="B39" t="b">
        <f>IF(Data!B39="","",Data!B39=Data!B$84)</f>
        <v>1</v>
      </c>
      <c r="C39" t="b">
        <f>IF(Data!C39="","",Data!C39=Data!C$84)</f>
        <v>0</v>
      </c>
      <c r="D39" t="b">
        <f>IF(Data!D39="","",Data!D39=Data!D$84)</f>
        <v>1</v>
      </c>
      <c r="E39" t="b">
        <f>IF(Data!E39="","",Data!E39=Data!E$84)</f>
        <v>1</v>
      </c>
      <c r="F39" t="b">
        <f>IF(Data!F39="","",Data!F39=Data!F$84)</f>
        <v>0</v>
      </c>
      <c r="G39" t="b">
        <f>IF(Data!G39="","",Data!G39=Data!G$84)</f>
        <v>0</v>
      </c>
      <c r="H39" t="b">
        <f>IF(Data!H39="","",Data!H39=Data!H$84)</f>
        <v>1</v>
      </c>
      <c r="I39" t="b">
        <f>IF(Data!I39="","",Data!I39=Data!I$84)</f>
        <v>1</v>
      </c>
      <c r="J39" t="b">
        <f>IF(Data!J39="","",Data!J39=Data!J$84)</f>
        <v>0</v>
      </c>
      <c r="K39" t="b">
        <f>IF(Data!K39="","",Data!K39=Data!K$84)</f>
        <v>1</v>
      </c>
      <c r="L39" t="b">
        <f>IF(Data!L39="","",Data!L39=Data!L$84)</f>
        <v>1</v>
      </c>
      <c r="M39" t="b">
        <f>IF(Data!M39="","",Data!M39=Data!M$84)</f>
        <v>0</v>
      </c>
      <c r="N39" t="b">
        <f>IF(Data!N39="","",Data!N39=Data!N$84)</f>
        <v>1</v>
      </c>
      <c r="O39" t="b">
        <f>IF(Data!O39="","",Data!O39=Data!O$84)</f>
        <v>1</v>
      </c>
      <c r="P39" t="b">
        <f>IF(Data!P39="","",Data!P39=Data!P$84)</f>
        <v>1</v>
      </c>
      <c r="Q39" t="b">
        <f>IF(Data!Q39="","",Data!Q39=Data!Q$84)</f>
        <v>0</v>
      </c>
      <c r="R39" t="b">
        <f>IF(Data!R39="","",Data!R39=Data!R$84)</f>
        <v>1</v>
      </c>
      <c r="S39" t="b">
        <f>IF(Data!S39="","",Data!S39=Data!S$84)</f>
        <v>1</v>
      </c>
      <c r="T39" t="b">
        <f>IF(Data!T39="","",Data!T39=Data!T$84)</f>
        <v>0</v>
      </c>
      <c r="U39" t="b">
        <f>IF(Data!U39="","",Data!U39=Data!U$84)</f>
        <v>1</v>
      </c>
      <c r="V39" t="b">
        <f>IF(Data!V39="","",Data!V39=Data!V$84)</f>
        <v>1</v>
      </c>
      <c r="W39" t="b">
        <f>IF(Data!W39="","",Data!W39=Data!W$84)</f>
        <v>1</v>
      </c>
      <c r="X39" t="b">
        <f>IF(Data!X39="","",Data!X39=Data!X$84)</f>
        <v>1</v>
      </c>
      <c r="Y39" t="b">
        <f>IF(Data!Y39="","",Data!Y39=Data!Y$84)</f>
        <v>1</v>
      </c>
      <c r="Z39" t="b">
        <f>IF(Data!Z39="","",Data!Z39=Data!Z$84)</f>
        <v>1</v>
      </c>
      <c r="AA39" t="b">
        <f>IF(Data!AA39="","",Data!AA39=Data!AA$84)</f>
        <v>1</v>
      </c>
      <c r="AB39" t="b">
        <f>IF(Data!AB39="","",Data!AB39=Data!AB$84)</f>
        <v>0</v>
      </c>
      <c r="AC39" t="b">
        <f>IF(Data!AC39="","",Data!AC39=Data!AC$84)</f>
        <v>1</v>
      </c>
      <c r="AD39" t="b">
        <f>IF(Data!AD39="","",Data!AD39=Data!AD$84)</f>
        <v>1</v>
      </c>
      <c r="AE39" t="b">
        <f>IF(Data!AE39="","",Data!AE39=Data!AE$84)</f>
        <v>1</v>
      </c>
      <c r="AF39" t="b">
        <f>IF(Data!AF39="","",Data!AF39=Data!AF$84)</f>
        <v>1</v>
      </c>
      <c r="AG39" t="b">
        <f>IF(Data!AG39="","",Data!AG39=Data!AG$84)</f>
        <v>1</v>
      </c>
      <c r="AH39" t="b">
        <f>IF(Data!AH39="","",Data!AH39=Data!AH$84)</f>
        <v>0</v>
      </c>
      <c r="AI39" t="b">
        <f>IF(Data!AI39="","",Data!AI39=Data!AI$84)</f>
        <v>1</v>
      </c>
      <c r="AJ39" t="b">
        <f>IF(Data!AJ39="","",Data!AJ39=Data!AJ$84)</f>
        <v>0</v>
      </c>
      <c r="AK39" t="b">
        <f>IF(Data!AK39="","",Data!AK39=Data!AK$84)</f>
        <v>1</v>
      </c>
      <c r="AL39" t="b">
        <f>IF(Data!AL39="","",Data!AL39=Data!AL$84)</f>
        <v>1</v>
      </c>
      <c r="AM39" t="b">
        <f>IF(Data!AM39="","",Data!AM39=Data!AM$84)</f>
        <v>1</v>
      </c>
      <c r="AN39" t="b">
        <f>IF(Data!AN39="","",Data!AN39=Data!AN$84)</f>
        <v>0</v>
      </c>
      <c r="AO39" t="b">
        <f>IF(Data!AO39="","",Data!AO39=Data!AO$84)</f>
        <v>1</v>
      </c>
      <c r="AP39" t="b">
        <f>IF(Data!AP39="","",Data!AP39=Data!AP$84)</f>
        <v>1</v>
      </c>
      <c r="AQ39" t="str">
        <f>IF(Data!AQ39="","",Data!AQ39=Data!AQ$84)</f>
        <v/>
      </c>
      <c r="AR39" t="str">
        <f>IF(Data!AR39="","",Data!AR39=Data!AR$84)</f>
        <v/>
      </c>
      <c r="AS39" t="str">
        <f>IF(Data!AS39="","",Data!AS39=Data!AS$84)</f>
        <v/>
      </c>
      <c r="AT39" t="str">
        <f>IF(Data!AT39="","",Data!AT39=Data!AT$84)</f>
        <v/>
      </c>
      <c r="AU39" t="str">
        <f>IF(Data!AU39="","",Data!AU39=Data!AU$84)</f>
        <v/>
      </c>
      <c r="AV39" t="str">
        <f>IF(Data!AV39="","",Data!AV39=Data!AV$84)</f>
        <v/>
      </c>
      <c r="AW39" t="str">
        <f>IF(Data!AW39="","",Data!AW39=Data!AW$84)</f>
        <v/>
      </c>
      <c r="AX39" t="str">
        <f>IF(Data!AX39="","",Data!AX39=Data!AX$84)</f>
        <v/>
      </c>
      <c r="AY39" t="str">
        <f>IF(Data!AY39="","",Data!AY39=Data!AY$84)</f>
        <v/>
      </c>
      <c r="AZ39" t="str">
        <f>IF(Data!AZ39="","",Data!AZ39=Data!AZ$84)</f>
        <v/>
      </c>
      <c r="BA39" t="str">
        <f>IF(Data!BA39="","",Data!BA39=Data!BA$84)</f>
        <v/>
      </c>
      <c r="BB39" t="str">
        <f>IF(Data!BB39="","",Data!BB39=Data!BB$84)</f>
        <v/>
      </c>
      <c r="BC39" t="str">
        <f>IF(Data!BC39="","",Data!BC39=Data!BC$84)</f>
        <v/>
      </c>
      <c r="BD39" t="str">
        <f>IF(Data!BD39="","",Data!BD39=Data!BD$84)</f>
        <v/>
      </c>
      <c r="BE39" t="str">
        <f>IF(Data!BE39="","",Data!BE39=Data!BE$84)</f>
        <v/>
      </c>
      <c r="BF39" t="str">
        <f>IF(Data!BF39="","",Data!BF39=Data!BF$84)</f>
        <v/>
      </c>
      <c r="BG39" t="str">
        <f>IF(Data!BG39="","",Data!BG39=Data!BG$84)</f>
        <v/>
      </c>
      <c r="BH39" t="str">
        <f>IF(Data!BH39="","",Data!BH39=Data!BH$84)</f>
        <v/>
      </c>
      <c r="BI39">
        <f t="shared" si="0"/>
        <v>30</v>
      </c>
    </row>
    <row r="40" spans="1:61" x14ac:dyDescent="0.35">
      <c r="A40" t="s">
        <v>59</v>
      </c>
      <c r="B40" t="b">
        <f>IF(Data!B40="","",Data!B40=Data!B$84)</f>
        <v>1</v>
      </c>
      <c r="C40" t="b">
        <f>IF(Data!C40="","",Data!C40=Data!C$84)</f>
        <v>1</v>
      </c>
      <c r="D40" t="b">
        <f>IF(Data!D40="","",Data!D40=Data!D$84)</f>
        <v>1</v>
      </c>
      <c r="E40" t="b">
        <f>IF(Data!E40="","",Data!E40=Data!E$84)</f>
        <v>1</v>
      </c>
      <c r="F40" t="b">
        <f>IF(Data!F40="","",Data!F40=Data!F$84)</f>
        <v>0</v>
      </c>
      <c r="G40" t="b">
        <f>IF(Data!G40="","",Data!G40=Data!G$84)</f>
        <v>0</v>
      </c>
      <c r="H40" t="b">
        <f>IF(Data!H40="","",Data!H40=Data!H$84)</f>
        <v>1</v>
      </c>
      <c r="I40" t="b">
        <f>IF(Data!I40="","",Data!I40=Data!I$84)</f>
        <v>1</v>
      </c>
      <c r="J40" t="b">
        <f>IF(Data!J40="","",Data!J40=Data!J$84)</f>
        <v>1</v>
      </c>
      <c r="K40" t="b">
        <f>IF(Data!K40="","",Data!K40=Data!K$84)</f>
        <v>1</v>
      </c>
      <c r="L40" t="b">
        <f>IF(Data!L40="","",Data!L40=Data!L$84)</f>
        <v>1</v>
      </c>
      <c r="M40" t="b">
        <f>IF(Data!M40="","",Data!M40=Data!M$84)</f>
        <v>1</v>
      </c>
      <c r="N40" t="b">
        <f>IF(Data!N40="","",Data!N40=Data!N$84)</f>
        <v>1</v>
      </c>
      <c r="O40" t="b">
        <f>IF(Data!O40="","",Data!O40=Data!O$84)</f>
        <v>0</v>
      </c>
      <c r="P40" t="b">
        <f>IF(Data!P40="","",Data!P40=Data!P$84)</f>
        <v>1</v>
      </c>
      <c r="Q40" t="b">
        <f>IF(Data!Q40="","",Data!Q40=Data!Q$84)</f>
        <v>1</v>
      </c>
      <c r="R40" t="b">
        <f>IF(Data!R40="","",Data!R40=Data!R$84)</f>
        <v>1</v>
      </c>
      <c r="S40" t="b">
        <f>IF(Data!S40="","",Data!S40=Data!S$84)</f>
        <v>1</v>
      </c>
      <c r="T40" t="b">
        <f>IF(Data!T40="","",Data!T40=Data!T$84)</f>
        <v>0</v>
      </c>
      <c r="U40" t="b">
        <f>IF(Data!U40="","",Data!U40=Data!U$84)</f>
        <v>1</v>
      </c>
      <c r="V40" t="b">
        <f>IF(Data!V40="","",Data!V40=Data!V$84)</f>
        <v>1</v>
      </c>
      <c r="W40" t="b">
        <f>IF(Data!W40="","",Data!W40=Data!W$84)</f>
        <v>1</v>
      </c>
      <c r="X40" t="b">
        <f>IF(Data!X40="","",Data!X40=Data!X$84)</f>
        <v>0</v>
      </c>
      <c r="Y40" t="b">
        <f>IF(Data!Y40="","",Data!Y40=Data!Y$84)</f>
        <v>1</v>
      </c>
      <c r="Z40" t="b">
        <f>IF(Data!Z40="","",Data!Z40=Data!Z$84)</f>
        <v>1</v>
      </c>
      <c r="AA40" t="b">
        <f>IF(Data!AA40="","",Data!AA40=Data!AA$84)</f>
        <v>1</v>
      </c>
      <c r="AB40" t="b">
        <f>IF(Data!AB40="","",Data!AB40=Data!AB$84)</f>
        <v>0</v>
      </c>
      <c r="AC40" t="b">
        <f>IF(Data!AC40="","",Data!AC40=Data!AC$84)</f>
        <v>0</v>
      </c>
      <c r="AD40" t="b">
        <f>IF(Data!AD40="","",Data!AD40=Data!AD$84)</f>
        <v>1</v>
      </c>
      <c r="AE40" t="b">
        <f>IF(Data!AE40="","",Data!AE40=Data!AE$84)</f>
        <v>1</v>
      </c>
      <c r="AF40" t="b">
        <f>IF(Data!AF40="","",Data!AF40=Data!AF$84)</f>
        <v>1</v>
      </c>
      <c r="AG40" t="b">
        <f>IF(Data!AG40="","",Data!AG40=Data!AG$84)</f>
        <v>1</v>
      </c>
      <c r="AH40" t="b">
        <f>IF(Data!AH40="","",Data!AH40=Data!AH$84)</f>
        <v>0</v>
      </c>
      <c r="AI40" t="b">
        <f>IF(Data!AI40="","",Data!AI40=Data!AI$84)</f>
        <v>1</v>
      </c>
      <c r="AJ40" t="b">
        <f>IF(Data!AJ40="","",Data!AJ40=Data!AJ$84)</f>
        <v>0</v>
      </c>
      <c r="AK40" t="b">
        <f>IF(Data!AK40="","",Data!AK40=Data!AK$84)</f>
        <v>1</v>
      </c>
      <c r="AL40" t="b">
        <f>IF(Data!AL40="","",Data!AL40=Data!AL$84)</f>
        <v>1</v>
      </c>
      <c r="AM40" t="b">
        <f>IF(Data!AM40="","",Data!AM40=Data!AM$84)</f>
        <v>1</v>
      </c>
      <c r="AN40" t="b">
        <f>IF(Data!AN40="","",Data!AN40=Data!AN$84)</f>
        <v>1</v>
      </c>
      <c r="AO40" t="b">
        <f>IF(Data!AO40="","",Data!AO40=Data!AO$84)</f>
        <v>1</v>
      </c>
      <c r="AP40" t="b">
        <f>IF(Data!AP40="","",Data!AP40=Data!AP$84)</f>
        <v>1</v>
      </c>
      <c r="AQ40" t="b">
        <f>IF(Data!AQ40="","",Data!AQ40=Data!AQ$84)</f>
        <v>1</v>
      </c>
      <c r="AR40" t="b">
        <f>IF(Data!AR40="","",Data!AR40=Data!AR$84)</f>
        <v>1</v>
      </c>
      <c r="AS40" t="b">
        <f>IF(Data!AS40="","",Data!AS40=Data!AS$84)</f>
        <v>1</v>
      </c>
      <c r="AT40" t="b">
        <f>IF(Data!AT40="","",Data!AT40=Data!AT$84)</f>
        <v>1</v>
      </c>
      <c r="AU40" t="b">
        <f>IF(Data!AU40="","",Data!AU40=Data!AU$84)</f>
        <v>1</v>
      </c>
      <c r="AV40" t="b">
        <f>IF(Data!AV40="","",Data!AV40=Data!AV$84)</f>
        <v>1</v>
      </c>
      <c r="AW40" t="b">
        <f>IF(Data!AW40="","",Data!AW40=Data!AW$84)</f>
        <v>1</v>
      </c>
      <c r="AX40" t="b">
        <f>IF(Data!AX40="","",Data!AX40=Data!AX$84)</f>
        <v>1</v>
      </c>
      <c r="AY40" t="b">
        <f>IF(Data!AY40="","",Data!AY40=Data!AY$84)</f>
        <v>0</v>
      </c>
      <c r="AZ40" t="b">
        <f>IF(Data!AZ40="","",Data!AZ40=Data!AZ$84)</f>
        <v>1</v>
      </c>
      <c r="BA40" t="b">
        <f>IF(Data!BA40="","",Data!BA40=Data!BA$84)</f>
        <v>1</v>
      </c>
      <c r="BB40" t="b">
        <f>IF(Data!BB40="","",Data!BB40=Data!BB$84)</f>
        <v>0</v>
      </c>
      <c r="BC40" t="b">
        <f>IF(Data!BC40="","",Data!BC40=Data!BC$84)</f>
        <v>1</v>
      </c>
      <c r="BD40" t="b">
        <f>IF(Data!BD40="","",Data!BD40=Data!BD$84)</f>
        <v>1</v>
      </c>
      <c r="BE40" t="b">
        <f>IF(Data!BE40="","",Data!BE40=Data!BE$84)</f>
        <v>1</v>
      </c>
      <c r="BF40" t="b">
        <f>IF(Data!BF40="","",Data!BF40=Data!BF$84)</f>
        <v>0</v>
      </c>
      <c r="BG40" t="b">
        <f>IF(Data!BG40="","",Data!BG40=Data!BG$84)</f>
        <v>1</v>
      </c>
      <c r="BH40" t="b">
        <f>IF(Data!BH40="","",Data!BH40=Data!BH$84)</f>
        <v>1</v>
      </c>
      <c r="BI40">
        <f t="shared" si="0"/>
        <v>47</v>
      </c>
    </row>
    <row r="41" spans="1:61" x14ac:dyDescent="0.35">
      <c r="A41" t="s">
        <v>60</v>
      </c>
      <c r="B41" t="b">
        <f>IF(Data!B41="","",Data!B41=Data!B$84)</f>
        <v>1</v>
      </c>
      <c r="C41" t="b">
        <f>IF(Data!C41="","",Data!C41=Data!C$84)</f>
        <v>0</v>
      </c>
      <c r="D41" t="b">
        <f>IF(Data!D41="","",Data!D41=Data!D$84)</f>
        <v>1</v>
      </c>
      <c r="E41" t="b">
        <f>IF(Data!E41="","",Data!E41=Data!E$84)</f>
        <v>1</v>
      </c>
      <c r="F41" t="b">
        <f>IF(Data!F41="","",Data!F41=Data!F$84)</f>
        <v>0</v>
      </c>
      <c r="G41" t="b">
        <f>IF(Data!G41="","",Data!G41=Data!G$84)</f>
        <v>0</v>
      </c>
      <c r="H41" t="b">
        <f>IF(Data!H41="","",Data!H41=Data!H$84)</f>
        <v>1</v>
      </c>
      <c r="I41" t="b">
        <f>IF(Data!I41="","",Data!I41=Data!I$84)</f>
        <v>1</v>
      </c>
      <c r="J41" t="b">
        <f>IF(Data!J41="","",Data!J41=Data!J$84)</f>
        <v>0</v>
      </c>
      <c r="K41" t="b">
        <f>IF(Data!K41="","",Data!K41=Data!K$84)</f>
        <v>1</v>
      </c>
      <c r="L41" t="b">
        <f>IF(Data!L41="","",Data!L41=Data!L$84)</f>
        <v>0</v>
      </c>
      <c r="M41" t="b">
        <f>IF(Data!M41="","",Data!M41=Data!M$84)</f>
        <v>1</v>
      </c>
      <c r="N41" t="b">
        <f>IF(Data!N41="","",Data!N41=Data!N$84)</f>
        <v>1</v>
      </c>
      <c r="O41" t="b">
        <f>IF(Data!O41="","",Data!O41=Data!O$84)</f>
        <v>0</v>
      </c>
      <c r="P41" t="b">
        <f>IF(Data!P41="","",Data!P41=Data!P$84)</f>
        <v>1</v>
      </c>
      <c r="Q41" t="b">
        <f>IF(Data!Q41="","",Data!Q41=Data!Q$84)</f>
        <v>1</v>
      </c>
      <c r="R41" t="b">
        <f>IF(Data!R41="","",Data!R41=Data!R$84)</f>
        <v>1</v>
      </c>
      <c r="S41" t="b">
        <f>IF(Data!S41="","",Data!S41=Data!S$84)</f>
        <v>1</v>
      </c>
      <c r="T41" t="b">
        <f>IF(Data!T41="","",Data!T41=Data!T$84)</f>
        <v>1</v>
      </c>
      <c r="U41" t="b">
        <f>IF(Data!U41="","",Data!U41=Data!U$84)</f>
        <v>1</v>
      </c>
      <c r="V41" t="b">
        <f>IF(Data!V41="","",Data!V41=Data!V$84)</f>
        <v>1</v>
      </c>
      <c r="W41" t="b">
        <f>IF(Data!W41="","",Data!W41=Data!W$84)</f>
        <v>1</v>
      </c>
      <c r="X41" t="b">
        <f>IF(Data!X41="","",Data!X41=Data!X$84)</f>
        <v>1</v>
      </c>
      <c r="Y41" t="b">
        <f>IF(Data!Y41="","",Data!Y41=Data!Y$84)</f>
        <v>0</v>
      </c>
      <c r="Z41" t="b">
        <f>IF(Data!Z41="","",Data!Z41=Data!Z$84)</f>
        <v>1</v>
      </c>
      <c r="AA41" t="b">
        <f>IF(Data!AA41="","",Data!AA41=Data!AA$84)</f>
        <v>1</v>
      </c>
      <c r="AB41" t="b">
        <f>IF(Data!AB41="","",Data!AB41=Data!AB$84)</f>
        <v>0</v>
      </c>
      <c r="AC41" t="b">
        <f>IF(Data!AC41="","",Data!AC41=Data!AC$84)</f>
        <v>1</v>
      </c>
      <c r="AD41" t="b">
        <f>IF(Data!AD41="","",Data!AD41=Data!AD$84)</f>
        <v>1</v>
      </c>
      <c r="AE41" t="b">
        <f>IF(Data!AE41="","",Data!AE41=Data!AE$84)</f>
        <v>1</v>
      </c>
      <c r="AF41" t="b">
        <f>IF(Data!AF41="","",Data!AF41=Data!AF$84)</f>
        <v>1</v>
      </c>
      <c r="AG41" t="b">
        <f>IF(Data!AG41="","",Data!AG41=Data!AG$84)</f>
        <v>1</v>
      </c>
      <c r="AH41" t="b">
        <f>IF(Data!AH41="","",Data!AH41=Data!AH$84)</f>
        <v>0</v>
      </c>
      <c r="AI41" t="b">
        <f>IF(Data!AI41="","",Data!AI41=Data!AI$84)</f>
        <v>1</v>
      </c>
      <c r="AJ41" t="b">
        <f>IF(Data!AJ41="","",Data!AJ41=Data!AJ$84)</f>
        <v>0</v>
      </c>
      <c r="AK41" t="b">
        <f>IF(Data!AK41="","",Data!AK41=Data!AK$84)</f>
        <v>1</v>
      </c>
      <c r="AL41" t="b">
        <f>IF(Data!AL41="","",Data!AL41=Data!AL$84)</f>
        <v>1</v>
      </c>
      <c r="AM41" t="b">
        <f>IF(Data!AM41="","",Data!AM41=Data!AM$84)</f>
        <v>1</v>
      </c>
      <c r="AN41" t="b">
        <f>IF(Data!AN41="","",Data!AN41=Data!AN$84)</f>
        <v>1</v>
      </c>
      <c r="AO41" t="b">
        <f>IF(Data!AO41="","",Data!AO41=Data!AO$84)</f>
        <v>1</v>
      </c>
      <c r="AP41" t="b">
        <f>IF(Data!AP41="","",Data!AP41=Data!AP$84)</f>
        <v>1</v>
      </c>
      <c r="AQ41" t="b">
        <f>IF(Data!AQ41="","",Data!AQ41=Data!AQ$84)</f>
        <v>0</v>
      </c>
      <c r="AR41" t="b">
        <f>IF(Data!AR41="","",Data!AR41=Data!AR$84)</f>
        <v>1</v>
      </c>
      <c r="AS41" t="b">
        <f>IF(Data!AS41="","",Data!AS41=Data!AS$84)</f>
        <v>1</v>
      </c>
      <c r="AT41" t="b">
        <f>IF(Data!AT41="","",Data!AT41=Data!AT$84)</f>
        <v>0</v>
      </c>
      <c r="AU41" t="b">
        <f>IF(Data!AU41="","",Data!AU41=Data!AU$84)</f>
        <v>1</v>
      </c>
      <c r="AV41" t="b">
        <f>IF(Data!AV41="","",Data!AV41=Data!AV$84)</f>
        <v>1</v>
      </c>
      <c r="AW41" t="b">
        <f>IF(Data!AW41="","",Data!AW41=Data!AW$84)</f>
        <v>0</v>
      </c>
      <c r="AX41" t="b">
        <f>IF(Data!AX41="","",Data!AX41=Data!AX$84)</f>
        <v>0</v>
      </c>
      <c r="AY41" t="b">
        <f>IF(Data!AY41="","",Data!AY41=Data!AY$84)</f>
        <v>1</v>
      </c>
      <c r="AZ41" t="b">
        <f>IF(Data!AZ41="","",Data!AZ41=Data!AZ$84)</f>
        <v>1</v>
      </c>
      <c r="BA41" t="b">
        <f>IF(Data!BA41="","",Data!BA41=Data!BA$84)</f>
        <v>1</v>
      </c>
      <c r="BB41" t="b">
        <f>IF(Data!BB41="","",Data!BB41=Data!BB$84)</f>
        <v>0</v>
      </c>
      <c r="BC41" t="b">
        <f>IF(Data!BC41="","",Data!BC41=Data!BC$84)</f>
        <v>0</v>
      </c>
      <c r="BD41" t="b">
        <f>IF(Data!BD41="","",Data!BD41=Data!BD$84)</f>
        <v>1</v>
      </c>
      <c r="BE41" t="b">
        <f>IF(Data!BE41="","",Data!BE41=Data!BE$84)</f>
        <v>0</v>
      </c>
      <c r="BF41" t="b">
        <f>IF(Data!BF41="","",Data!BF41=Data!BF$84)</f>
        <v>1</v>
      </c>
      <c r="BG41" t="b">
        <f>IF(Data!BG41="","",Data!BG41=Data!BG$84)</f>
        <v>1</v>
      </c>
      <c r="BH41" t="str">
        <f>IF(Data!BH41="","",Data!BH41=Data!BH$84)</f>
        <v/>
      </c>
      <c r="BI41">
        <f t="shared" si="0"/>
        <v>41</v>
      </c>
    </row>
    <row r="42" spans="1:61" x14ac:dyDescent="0.35">
      <c r="A42" t="s">
        <v>61</v>
      </c>
      <c r="B42" t="b">
        <f>IF(Data!B42="","",Data!B42=Data!B$84)</f>
        <v>0</v>
      </c>
      <c r="C42" t="b">
        <f>IF(Data!C42="","",Data!C42=Data!C$84)</f>
        <v>1</v>
      </c>
      <c r="D42" t="b">
        <f>IF(Data!D42="","",Data!D42=Data!D$84)</f>
        <v>0</v>
      </c>
      <c r="E42" t="b">
        <f>IF(Data!E42="","",Data!E42=Data!E$84)</f>
        <v>0</v>
      </c>
      <c r="F42" t="b">
        <f>IF(Data!F42="","",Data!F42=Data!F$84)</f>
        <v>1</v>
      </c>
      <c r="G42" t="b">
        <f>IF(Data!G42="","",Data!G42=Data!G$84)</f>
        <v>1</v>
      </c>
      <c r="H42" t="b">
        <f>IF(Data!H42="","",Data!H42=Data!H$84)</f>
        <v>0</v>
      </c>
      <c r="I42" t="b">
        <f>IF(Data!I42="","",Data!I42=Data!I$84)</f>
        <v>0</v>
      </c>
      <c r="J42" t="b">
        <f>IF(Data!J42="","",Data!J42=Data!J$84)</f>
        <v>1</v>
      </c>
      <c r="K42" t="b">
        <f>IF(Data!K42="","",Data!K42=Data!K$84)</f>
        <v>1</v>
      </c>
      <c r="L42" t="b">
        <f>IF(Data!L42="","",Data!L42=Data!L$84)</f>
        <v>1</v>
      </c>
      <c r="M42" t="b">
        <f>IF(Data!M42="","",Data!M42=Data!M$84)</f>
        <v>1</v>
      </c>
      <c r="N42" t="b">
        <f>IF(Data!N42="","",Data!N42=Data!N$84)</f>
        <v>1</v>
      </c>
      <c r="O42" t="b">
        <f>IF(Data!O42="","",Data!O42=Data!O$84)</f>
        <v>1</v>
      </c>
      <c r="P42" t="b">
        <f>IF(Data!P42="","",Data!P42=Data!P$84)</f>
        <v>0</v>
      </c>
      <c r="Q42" t="b">
        <f>IF(Data!Q42="","",Data!Q42=Data!Q$84)</f>
        <v>1</v>
      </c>
      <c r="R42" t="b">
        <f>IF(Data!R42="","",Data!R42=Data!R$84)</f>
        <v>0</v>
      </c>
      <c r="S42" t="b">
        <f>IF(Data!S42="","",Data!S42=Data!S$84)</f>
        <v>0</v>
      </c>
      <c r="T42" t="b">
        <f>IF(Data!T42="","",Data!T42=Data!T$84)</f>
        <v>0</v>
      </c>
      <c r="U42" t="b">
        <f>IF(Data!U42="","",Data!U42=Data!U$84)</f>
        <v>1</v>
      </c>
      <c r="V42" t="b">
        <f>IF(Data!V42="","",Data!V42=Data!V$84)</f>
        <v>1</v>
      </c>
      <c r="W42" t="b">
        <f>IF(Data!W42="","",Data!W42=Data!W$84)</f>
        <v>1</v>
      </c>
      <c r="X42" t="b">
        <f>IF(Data!X42="","",Data!X42=Data!X$84)</f>
        <v>1</v>
      </c>
      <c r="Y42" t="b">
        <f>IF(Data!Y42="","",Data!Y42=Data!Y$84)</f>
        <v>0</v>
      </c>
      <c r="Z42" t="b">
        <f>IF(Data!Z42="","",Data!Z42=Data!Z$84)</f>
        <v>0</v>
      </c>
      <c r="AA42" t="b">
        <f>IF(Data!AA42="","",Data!AA42=Data!AA$84)</f>
        <v>0</v>
      </c>
      <c r="AB42" t="b">
        <f>IF(Data!AB42="","",Data!AB42=Data!AB$84)</f>
        <v>1</v>
      </c>
      <c r="AC42" t="b">
        <f>IF(Data!AC42="","",Data!AC42=Data!AC$84)</f>
        <v>1</v>
      </c>
      <c r="AD42" t="b">
        <f>IF(Data!AD42="","",Data!AD42=Data!AD$84)</f>
        <v>0</v>
      </c>
      <c r="AE42" t="b">
        <f>IF(Data!AE42="","",Data!AE42=Data!AE$84)</f>
        <v>0</v>
      </c>
      <c r="AF42" t="b">
        <f>IF(Data!AF42="","",Data!AF42=Data!AF$84)</f>
        <v>0</v>
      </c>
      <c r="AG42" t="b">
        <f>IF(Data!AG42="","",Data!AG42=Data!AG$84)</f>
        <v>0</v>
      </c>
      <c r="AH42" t="b">
        <f>IF(Data!AH42="","",Data!AH42=Data!AH$84)</f>
        <v>1</v>
      </c>
      <c r="AI42" t="b">
        <f>IF(Data!AI42="","",Data!AI42=Data!AI$84)</f>
        <v>0</v>
      </c>
      <c r="AJ42" t="b">
        <f>IF(Data!AJ42="","",Data!AJ42=Data!AJ$84)</f>
        <v>1</v>
      </c>
      <c r="AK42" t="b">
        <f>IF(Data!AK42="","",Data!AK42=Data!AK$84)</f>
        <v>0</v>
      </c>
      <c r="AL42" t="b">
        <f>IF(Data!AL42="","",Data!AL42=Data!AL$84)</f>
        <v>1</v>
      </c>
      <c r="AM42" t="b">
        <f>IF(Data!AM42="","",Data!AM42=Data!AM$84)</f>
        <v>1</v>
      </c>
      <c r="AN42" t="b">
        <f>IF(Data!AN42="","",Data!AN42=Data!AN$84)</f>
        <v>1</v>
      </c>
      <c r="AO42" t="str">
        <f>IF(Data!AO42="","",Data!AO42=Data!AO$84)</f>
        <v/>
      </c>
      <c r="AP42" t="b">
        <f>IF(Data!AP42="","",Data!AP42=Data!AP$84)</f>
        <v>0</v>
      </c>
      <c r="AQ42" t="b">
        <f>IF(Data!AQ42="","",Data!AQ42=Data!AQ$84)</f>
        <v>1</v>
      </c>
      <c r="AR42" t="b">
        <f>IF(Data!AR42="","",Data!AR42=Data!AR$84)</f>
        <v>1</v>
      </c>
      <c r="AS42" t="b">
        <f>IF(Data!AS42="","",Data!AS42=Data!AS$84)</f>
        <v>0</v>
      </c>
      <c r="AT42" t="b">
        <f>IF(Data!AT42="","",Data!AT42=Data!AT$84)</f>
        <v>1</v>
      </c>
      <c r="AU42" t="b">
        <f>IF(Data!AU42="","",Data!AU42=Data!AU$84)</f>
        <v>0</v>
      </c>
      <c r="AV42" t="b">
        <f>IF(Data!AV42="","",Data!AV42=Data!AV$84)</f>
        <v>0</v>
      </c>
      <c r="AW42" t="b">
        <f>IF(Data!AW42="","",Data!AW42=Data!AW$84)</f>
        <v>0</v>
      </c>
      <c r="AX42" t="b">
        <f>IF(Data!AX42="","",Data!AX42=Data!AX$84)</f>
        <v>1</v>
      </c>
      <c r="AY42" t="b">
        <f>IF(Data!AY42="","",Data!AY42=Data!AY$84)</f>
        <v>0</v>
      </c>
      <c r="AZ42" t="b">
        <f>IF(Data!AZ42="","",Data!AZ42=Data!AZ$84)</f>
        <v>1</v>
      </c>
      <c r="BA42" t="b">
        <f>IF(Data!BA42="","",Data!BA42=Data!BA$84)</f>
        <v>1</v>
      </c>
      <c r="BB42" t="b">
        <f>IF(Data!BB42="","",Data!BB42=Data!BB$84)</f>
        <v>0</v>
      </c>
      <c r="BC42" t="b">
        <f>IF(Data!BC42="","",Data!BC42=Data!BC$84)</f>
        <v>1</v>
      </c>
      <c r="BD42" t="b">
        <f>IF(Data!BD42="","",Data!BD42=Data!BD$84)</f>
        <v>1</v>
      </c>
      <c r="BE42" t="b">
        <f>IF(Data!BE42="","",Data!BE42=Data!BE$84)</f>
        <v>1</v>
      </c>
      <c r="BF42" t="b">
        <f>IF(Data!BF42="","",Data!BF42=Data!BF$84)</f>
        <v>0</v>
      </c>
      <c r="BG42" t="b">
        <f>IF(Data!BG42="","",Data!BG42=Data!BG$84)</f>
        <v>1</v>
      </c>
      <c r="BH42" t="b">
        <f>IF(Data!BH42="","",Data!BH42=Data!BH$84)</f>
        <v>1</v>
      </c>
      <c r="BI42">
        <f t="shared" si="0"/>
        <v>32</v>
      </c>
    </row>
    <row r="43" spans="1:61" x14ac:dyDescent="0.35">
      <c r="A43" t="s">
        <v>64</v>
      </c>
      <c r="B43" t="b">
        <f>IF(Data!B43="","",Data!B43=Data!B$84)</f>
        <v>0</v>
      </c>
      <c r="C43" t="b">
        <f>IF(Data!C43="","",Data!C43=Data!C$84)</f>
        <v>1</v>
      </c>
      <c r="D43" t="b">
        <f>IF(Data!D43="","",Data!D43=Data!D$84)</f>
        <v>0</v>
      </c>
      <c r="E43" t="b">
        <f>IF(Data!E43="","",Data!E43=Data!E$84)</f>
        <v>0</v>
      </c>
      <c r="F43" t="b">
        <f>IF(Data!F43="","",Data!F43=Data!F$84)</f>
        <v>1</v>
      </c>
      <c r="G43" t="b">
        <f>IF(Data!G43="","",Data!G43=Data!G$84)</f>
        <v>1</v>
      </c>
      <c r="H43" t="b">
        <f>IF(Data!H43="","",Data!H43=Data!H$84)</f>
        <v>0</v>
      </c>
      <c r="I43" t="b">
        <f>IF(Data!I43="","",Data!I43=Data!I$84)</f>
        <v>0</v>
      </c>
      <c r="J43" t="b">
        <f>IF(Data!J43="","",Data!J43=Data!J$84)</f>
        <v>1</v>
      </c>
      <c r="K43" t="b">
        <f>IF(Data!K43="","",Data!K43=Data!K$84)</f>
        <v>1</v>
      </c>
      <c r="L43" t="b">
        <f>IF(Data!L43="","",Data!L43=Data!L$84)</f>
        <v>1</v>
      </c>
      <c r="M43" t="b">
        <f>IF(Data!M43="","",Data!M43=Data!M$84)</f>
        <v>0</v>
      </c>
      <c r="N43" t="b">
        <f>IF(Data!N43="","",Data!N43=Data!N$84)</f>
        <v>1</v>
      </c>
      <c r="O43" t="b">
        <f>IF(Data!O43="","",Data!O43=Data!O$84)</f>
        <v>1</v>
      </c>
      <c r="P43" t="b">
        <f>IF(Data!P43="","",Data!P43=Data!P$84)</f>
        <v>1</v>
      </c>
      <c r="Q43" t="b">
        <f>IF(Data!Q43="","",Data!Q43=Data!Q$84)</f>
        <v>0</v>
      </c>
      <c r="R43" t="b">
        <f>IF(Data!R43="","",Data!R43=Data!R$84)</f>
        <v>1</v>
      </c>
      <c r="S43" t="b">
        <f>IF(Data!S43="","",Data!S43=Data!S$84)</f>
        <v>1</v>
      </c>
      <c r="T43" t="b">
        <f>IF(Data!T43="","",Data!T43=Data!T$84)</f>
        <v>0</v>
      </c>
      <c r="U43" t="b">
        <f>IF(Data!U43="","",Data!U43=Data!U$84)</f>
        <v>0</v>
      </c>
      <c r="V43" t="b">
        <f>IF(Data!V43="","",Data!V43=Data!V$84)</f>
        <v>0</v>
      </c>
      <c r="W43" t="b">
        <f>IF(Data!W43="","",Data!W43=Data!W$84)</f>
        <v>1</v>
      </c>
      <c r="X43" t="b">
        <f>IF(Data!X43="","",Data!X43=Data!X$84)</f>
        <v>1</v>
      </c>
      <c r="Y43" t="b">
        <f>IF(Data!Y43="","",Data!Y43=Data!Y$84)</f>
        <v>1</v>
      </c>
      <c r="Z43" t="b">
        <f>IF(Data!Z43="","",Data!Z43=Data!Z$84)</f>
        <v>1</v>
      </c>
      <c r="AA43" t="b">
        <f>IF(Data!AA43="","",Data!AA43=Data!AA$84)</f>
        <v>1</v>
      </c>
      <c r="AB43" t="b">
        <f>IF(Data!AB43="","",Data!AB43=Data!AB$84)</f>
        <v>0</v>
      </c>
      <c r="AC43" t="b">
        <f>IF(Data!AC43="","",Data!AC43=Data!AC$84)</f>
        <v>0</v>
      </c>
      <c r="AD43" t="b">
        <f>IF(Data!AD43="","",Data!AD43=Data!AD$84)</f>
        <v>1</v>
      </c>
      <c r="AE43" t="b">
        <f>IF(Data!AE43="","",Data!AE43=Data!AE$84)</f>
        <v>1</v>
      </c>
      <c r="AF43" t="b">
        <f>IF(Data!AF43="","",Data!AF43=Data!AF$84)</f>
        <v>1</v>
      </c>
      <c r="AG43" t="b">
        <f>IF(Data!AG43="","",Data!AG43=Data!AG$84)</f>
        <v>0</v>
      </c>
      <c r="AH43" t="b">
        <f>IF(Data!AH43="","",Data!AH43=Data!AH$84)</f>
        <v>0</v>
      </c>
      <c r="AI43" t="str">
        <f>IF(Data!AI43="","",Data!AI43=Data!AI$84)</f>
        <v/>
      </c>
      <c r="AJ43" t="str">
        <f>IF(Data!AJ43="","",Data!AJ43=Data!AJ$84)</f>
        <v/>
      </c>
      <c r="AK43" t="str">
        <f>IF(Data!AK43="","",Data!AK43=Data!AK$84)</f>
        <v/>
      </c>
      <c r="AL43" t="str">
        <f>IF(Data!AL43="","",Data!AL43=Data!AL$84)</f>
        <v/>
      </c>
      <c r="AM43" t="str">
        <f>IF(Data!AM43="","",Data!AM43=Data!AM$84)</f>
        <v/>
      </c>
      <c r="AN43" t="str">
        <f>IF(Data!AN43="","",Data!AN43=Data!AN$84)</f>
        <v/>
      </c>
      <c r="AO43" t="str">
        <f>IF(Data!AO43="","",Data!AO43=Data!AO$84)</f>
        <v/>
      </c>
      <c r="AP43" t="str">
        <f>IF(Data!AP43="","",Data!AP43=Data!AP$84)</f>
        <v/>
      </c>
      <c r="AQ43" t="str">
        <f>IF(Data!AQ43="","",Data!AQ43=Data!AQ$84)</f>
        <v/>
      </c>
      <c r="AR43" t="str">
        <f>IF(Data!AR43="","",Data!AR43=Data!AR$84)</f>
        <v/>
      </c>
      <c r="AS43" t="str">
        <f>IF(Data!AS43="","",Data!AS43=Data!AS$84)</f>
        <v/>
      </c>
      <c r="AT43" t="str">
        <f>IF(Data!AT43="","",Data!AT43=Data!AT$84)</f>
        <v/>
      </c>
      <c r="AU43" t="str">
        <f>IF(Data!AU43="","",Data!AU43=Data!AU$84)</f>
        <v/>
      </c>
      <c r="AV43" t="str">
        <f>IF(Data!AV43="","",Data!AV43=Data!AV$84)</f>
        <v/>
      </c>
      <c r="AW43" t="str">
        <f>IF(Data!AW43="","",Data!AW43=Data!AW$84)</f>
        <v/>
      </c>
      <c r="AX43" t="str">
        <f>IF(Data!AX43="","",Data!AX43=Data!AX$84)</f>
        <v/>
      </c>
      <c r="AY43" t="str">
        <f>IF(Data!AY43="","",Data!AY43=Data!AY$84)</f>
        <v/>
      </c>
      <c r="AZ43" t="str">
        <f>IF(Data!AZ43="","",Data!AZ43=Data!AZ$84)</f>
        <v/>
      </c>
      <c r="BA43" t="str">
        <f>IF(Data!BA43="","",Data!BA43=Data!BA$84)</f>
        <v/>
      </c>
      <c r="BB43" t="str">
        <f>IF(Data!BB43="","",Data!BB43=Data!BB$84)</f>
        <v/>
      </c>
      <c r="BC43" t="str">
        <f>IF(Data!BC43="","",Data!BC43=Data!BC$84)</f>
        <v/>
      </c>
      <c r="BD43" t="str">
        <f>IF(Data!BD43="","",Data!BD43=Data!BD$84)</f>
        <v/>
      </c>
      <c r="BE43" t="str">
        <f>IF(Data!BE43="","",Data!BE43=Data!BE$84)</f>
        <v/>
      </c>
      <c r="BF43" t="str">
        <f>IF(Data!BF43="","",Data!BF43=Data!BF$84)</f>
        <v/>
      </c>
      <c r="BG43" t="str">
        <f>IF(Data!BG43="","",Data!BG43=Data!BG$84)</f>
        <v/>
      </c>
      <c r="BH43" t="str">
        <f>IF(Data!BH43="","",Data!BH43=Data!BH$84)</f>
        <v/>
      </c>
      <c r="BI43">
        <f t="shared" si="0"/>
        <v>19</v>
      </c>
    </row>
    <row r="44" spans="1:61" x14ac:dyDescent="0.35">
      <c r="A44" t="s">
        <v>65</v>
      </c>
      <c r="B44" t="b">
        <f>IF(Data!B44="","",Data!B44=Data!B$84)</f>
        <v>0</v>
      </c>
      <c r="C44" t="b">
        <f>IF(Data!C44="","",Data!C44=Data!C$84)</f>
        <v>1</v>
      </c>
      <c r="D44" t="b">
        <f>IF(Data!D44="","",Data!D44=Data!D$84)</f>
        <v>0</v>
      </c>
      <c r="E44" t="b">
        <f>IF(Data!E44="","",Data!E44=Data!E$84)</f>
        <v>0</v>
      </c>
      <c r="F44" t="b">
        <f>IF(Data!F44="","",Data!F44=Data!F$84)</f>
        <v>1</v>
      </c>
      <c r="G44" t="b">
        <f>IF(Data!G44="","",Data!G44=Data!G$84)</f>
        <v>1</v>
      </c>
      <c r="H44" t="b">
        <f>IF(Data!H44="","",Data!H44=Data!H$84)</f>
        <v>1</v>
      </c>
      <c r="I44" t="b">
        <f>IF(Data!I44="","",Data!I44=Data!I$84)</f>
        <v>1</v>
      </c>
      <c r="J44" t="b">
        <f>IF(Data!J44="","",Data!J44=Data!J$84)</f>
        <v>1</v>
      </c>
      <c r="K44" t="b">
        <f>IF(Data!K44="","",Data!K44=Data!K$84)</f>
        <v>1</v>
      </c>
      <c r="L44" t="b">
        <f>IF(Data!L44="","",Data!L44=Data!L$84)</f>
        <v>1</v>
      </c>
      <c r="M44" t="b">
        <f>IF(Data!M44="","",Data!M44=Data!M$84)</f>
        <v>1</v>
      </c>
      <c r="N44" t="b">
        <f>IF(Data!N44="","",Data!N44=Data!N$84)</f>
        <v>1</v>
      </c>
      <c r="O44" t="b">
        <f>IF(Data!O44="","",Data!O44=Data!O$84)</f>
        <v>1</v>
      </c>
      <c r="P44" t="b">
        <f>IF(Data!P44="","",Data!P44=Data!P$84)</f>
        <v>1</v>
      </c>
      <c r="Q44" t="b">
        <f>IF(Data!Q44="","",Data!Q44=Data!Q$84)</f>
        <v>0</v>
      </c>
      <c r="R44" t="b">
        <f>IF(Data!R44="","",Data!R44=Data!R$84)</f>
        <v>1</v>
      </c>
      <c r="S44" t="b">
        <f>IF(Data!S44="","",Data!S44=Data!S$84)</f>
        <v>1</v>
      </c>
      <c r="T44" t="b">
        <f>IF(Data!T44="","",Data!T44=Data!T$84)</f>
        <v>1</v>
      </c>
      <c r="U44" t="b">
        <f>IF(Data!U44="","",Data!U44=Data!U$84)</f>
        <v>1</v>
      </c>
      <c r="V44" t="b">
        <f>IF(Data!V44="","",Data!V44=Data!V$84)</f>
        <v>1</v>
      </c>
      <c r="W44" t="b">
        <f>IF(Data!W44="","",Data!W44=Data!W$84)</f>
        <v>1</v>
      </c>
      <c r="X44" t="b">
        <f>IF(Data!X44="","",Data!X44=Data!X$84)</f>
        <v>1</v>
      </c>
      <c r="Y44" t="b">
        <f>IF(Data!Y44="","",Data!Y44=Data!Y$84)</f>
        <v>1</v>
      </c>
      <c r="Z44" t="b">
        <f>IF(Data!Z44="","",Data!Z44=Data!Z$84)</f>
        <v>0</v>
      </c>
      <c r="AA44" t="b">
        <f>IF(Data!AA44="","",Data!AA44=Data!AA$84)</f>
        <v>1</v>
      </c>
      <c r="AB44" t="b">
        <f>IF(Data!AB44="","",Data!AB44=Data!AB$84)</f>
        <v>1</v>
      </c>
      <c r="AC44" t="b">
        <f>IF(Data!AC44="","",Data!AC44=Data!AC$84)</f>
        <v>1</v>
      </c>
      <c r="AD44" t="b">
        <f>IF(Data!AD44="","",Data!AD44=Data!AD$84)</f>
        <v>0</v>
      </c>
      <c r="AE44" t="b">
        <f>IF(Data!AE44="","",Data!AE44=Data!AE$84)</f>
        <v>0</v>
      </c>
      <c r="AF44" t="b">
        <f>IF(Data!AF44="","",Data!AF44=Data!AF$84)</f>
        <v>0</v>
      </c>
      <c r="AG44" t="b">
        <f>IF(Data!AG44="","",Data!AG44=Data!AG$84)</f>
        <v>0</v>
      </c>
      <c r="AH44" t="b">
        <f>IF(Data!AH44="","",Data!AH44=Data!AH$84)</f>
        <v>1</v>
      </c>
      <c r="AI44" t="b">
        <f>IF(Data!AI44="","",Data!AI44=Data!AI$84)</f>
        <v>0</v>
      </c>
      <c r="AJ44" t="b">
        <f>IF(Data!AJ44="","",Data!AJ44=Data!AJ$84)</f>
        <v>1</v>
      </c>
      <c r="AK44" t="b">
        <f>IF(Data!AK44="","",Data!AK44=Data!AK$84)</f>
        <v>0</v>
      </c>
      <c r="AL44" t="b">
        <f>IF(Data!AL44="","",Data!AL44=Data!AL$84)</f>
        <v>0</v>
      </c>
      <c r="AM44" t="b">
        <f>IF(Data!AM44="","",Data!AM44=Data!AM$84)</f>
        <v>0</v>
      </c>
      <c r="AN44" t="b">
        <f>IF(Data!AN44="","",Data!AN44=Data!AN$84)</f>
        <v>1</v>
      </c>
      <c r="AO44" t="b">
        <f>IF(Data!AO44="","",Data!AO44=Data!AO$84)</f>
        <v>1</v>
      </c>
      <c r="AP44" t="b">
        <f>IF(Data!AP44="","",Data!AP44=Data!AP$84)</f>
        <v>0</v>
      </c>
      <c r="AQ44" t="b">
        <f>IF(Data!AQ44="","",Data!AQ44=Data!AQ$84)</f>
        <v>1</v>
      </c>
      <c r="AR44" t="b">
        <f>IF(Data!AR44="","",Data!AR44=Data!AR$84)</f>
        <v>0</v>
      </c>
      <c r="AS44" t="b">
        <f>IF(Data!AS44="","",Data!AS44=Data!AS$84)</f>
        <v>1</v>
      </c>
      <c r="AT44" t="b">
        <f>IF(Data!AT44="","",Data!AT44=Data!AT$84)</f>
        <v>0</v>
      </c>
      <c r="AU44" t="b">
        <f>IF(Data!AU44="","",Data!AU44=Data!AU$84)</f>
        <v>1</v>
      </c>
      <c r="AV44" t="b">
        <f>IF(Data!AV44="","",Data!AV44=Data!AV$84)</f>
        <v>0</v>
      </c>
      <c r="AW44" t="b">
        <f>IF(Data!AW44="","",Data!AW44=Data!AW$84)</f>
        <v>1</v>
      </c>
      <c r="AX44" t="b">
        <f>IF(Data!AX44="","",Data!AX44=Data!AX$84)</f>
        <v>1</v>
      </c>
      <c r="AY44" t="b">
        <f>IF(Data!AY44="","",Data!AY44=Data!AY$84)</f>
        <v>0</v>
      </c>
      <c r="AZ44" t="b">
        <f>IF(Data!AZ44="","",Data!AZ44=Data!AZ$84)</f>
        <v>1</v>
      </c>
      <c r="BA44" t="b">
        <f>IF(Data!BA44="","",Data!BA44=Data!BA$84)</f>
        <v>1</v>
      </c>
      <c r="BB44" t="b">
        <f>IF(Data!BB44="","",Data!BB44=Data!BB$84)</f>
        <v>0</v>
      </c>
      <c r="BC44" t="b">
        <f>IF(Data!BC44="","",Data!BC44=Data!BC$84)</f>
        <v>1</v>
      </c>
      <c r="BD44" t="b">
        <f>IF(Data!BD44="","",Data!BD44=Data!BD$84)</f>
        <v>1</v>
      </c>
      <c r="BE44" t="b">
        <f>IF(Data!BE44="","",Data!BE44=Data!BE$84)</f>
        <v>1</v>
      </c>
      <c r="BF44" t="b">
        <f>IF(Data!BF44="","",Data!BF44=Data!BF$84)</f>
        <v>0</v>
      </c>
      <c r="BG44" t="str">
        <f>IF(Data!BG44="","",Data!BG44=Data!BG$84)</f>
        <v/>
      </c>
      <c r="BH44" t="str">
        <f>IF(Data!BH44="","",Data!BH44=Data!BH$84)</f>
        <v/>
      </c>
      <c r="BI44">
        <f t="shared" si="0"/>
        <v>37</v>
      </c>
    </row>
    <row r="45" spans="1:61" x14ac:dyDescent="0.35">
      <c r="A45" t="s">
        <v>66</v>
      </c>
      <c r="B45" t="b">
        <f>IF(Data!B45="","",Data!B45=Data!B$84)</f>
        <v>0</v>
      </c>
      <c r="C45" t="b">
        <f>IF(Data!C45="","",Data!C45=Data!C$84)</f>
        <v>1</v>
      </c>
      <c r="D45" t="b">
        <f>IF(Data!D45="","",Data!D45=Data!D$84)</f>
        <v>0</v>
      </c>
      <c r="E45" t="b">
        <f>IF(Data!E45="","",Data!E45=Data!E$84)</f>
        <v>0</v>
      </c>
      <c r="F45" t="b">
        <f>IF(Data!F45="","",Data!F45=Data!F$84)</f>
        <v>1</v>
      </c>
      <c r="G45" t="b">
        <f>IF(Data!G45="","",Data!G45=Data!G$84)</f>
        <v>1</v>
      </c>
      <c r="H45" t="b">
        <f>IF(Data!H45="","",Data!H45=Data!H$84)</f>
        <v>0</v>
      </c>
      <c r="I45" t="b">
        <f>IF(Data!I45="","",Data!I45=Data!I$84)</f>
        <v>0</v>
      </c>
      <c r="J45" t="b">
        <f>IF(Data!J45="","",Data!J45=Data!J$84)</f>
        <v>1</v>
      </c>
      <c r="K45" t="b">
        <f>IF(Data!K45="","",Data!K45=Data!K$84)</f>
        <v>1</v>
      </c>
      <c r="L45" t="b">
        <f>IF(Data!L45="","",Data!L45=Data!L$84)</f>
        <v>1</v>
      </c>
      <c r="M45" t="b">
        <f>IF(Data!M45="","",Data!M45=Data!M$84)</f>
        <v>1</v>
      </c>
      <c r="N45" t="b">
        <f>IF(Data!N45="","",Data!N45=Data!N$84)</f>
        <v>1</v>
      </c>
      <c r="O45" t="b">
        <f>IF(Data!O45="","",Data!O45=Data!O$84)</f>
        <v>0</v>
      </c>
      <c r="P45" t="b">
        <f>IF(Data!P45="","",Data!P45=Data!P$84)</f>
        <v>1</v>
      </c>
      <c r="Q45" t="b">
        <f>IF(Data!Q45="","",Data!Q45=Data!Q$84)</f>
        <v>1</v>
      </c>
      <c r="R45" t="b">
        <f>IF(Data!R45="","",Data!R45=Data!R$84)</f>
        <v>1</v>
      </c>
      <c r="S45" t="b">
        <f>IF(Data!S45="","",Data!S45=Data!S$84)</f>
        <v>1</v>
      </c>
      <c r="T45" t="b">
        <f>IF(Data!T45="","",Data!T45=Data!T$84)</f>
        <v>1</v>
      </c>
      <c r="U45" t="b">
        <f>IF(Data!U45="","",Data!U45=Data!U$84)</f>
        <v>1</v>
      </c>
      <c r="V45" t="b">
        <f>IF(Data!V45="","",Data!V45=Data!V$84)</f>
        <v>1</v>
      </c>
      <c r="W45" t="b">
        <f>IF(Data!W45="","",Data!W45=Data!W$84)</f>
        <v>1</v>
      </c>
      <c r="X45" t="b">
        <f>IF(Data!X45="","",Data!X45=Data!X$84)</f>
        <v>1</v>
      </c>
      <c r="Y45" t="b">
        <f>IF(Data!Y45="","",Data!Y45=Data!Y$84)</f>
        <v>1</v>
      </c>
      <c r="Z45" t="b">
        <f>IF(Data!Z45="","",Data!Z45=Data!Z$84)</f>
        <v>0</v>
      </c>
      <c r="AA45" t="b">
        <f>IF(Data!AA45="","",Data!AA45=Data!AA$84)</f>
        <v>0</v>
      </c>
      <c r="AB45" t="b">
        <f>IF(Data!AB45="","",Data!AB45=Data!AB$84)</f>
        <v>1</v>
      </c>
      <c r="AC45" t="b">
        <f>IF(Data!AC45="","",Data!AC45=Data!AC$84)</f>
        <v>1</v>
      </c>
      <c r="AD45" t="b">
        <f>IF(Data!AD45="","",Data!AD45=Data!AD$84)</f>
        <v>0</v>
      </c>
      <c r="AE45" t="b">
        <f>IF(Data!AE45="","",Data!AE45=Data!AE$84)</f>
        <v>0</v>
      </c>
      <c r="AF45" t="b">
        <f>IF(Data!AF45="","",Data!AF45=Data!AF$84)</f>
        <v>0</v>
      </c>
      <c r="AG45" t="b">
        <f>IF(Data!AG45="","",Data!AG45=Data!AG$84)</f>
        <v>0</v>
      </c>
      <c r="AH45" t="b">
        <f>IF(Data!AH45="","",Data!AH45=Data!AH$84)</f>
        <v>1</v>
      </c>
      <c r="AI45" t="b">
        <f>IF(Data!AI45="","",Data!AI45=Data!AI$84)</f>
        <v>0</v>
      </c>
      <c r="AJ45" t="b">
        <f>IF(Data!AJ45="","",Data!AJ45=Data!AJ$84)</f>
        <v>1</v>
      </c>
      <c r="AK45" t="b">
        <f>IF(Data!AK45="","",Data!AK45=Data!AK$84)</f>
        <v>0</v>
      </c>
      <c r="AL45" t="b">
        <f>IF(Data!AL45="","",Data!AL45=Data!AL$84)</f>
        <v>0</v>
      </c>
      <c r="AM45" t="b">
        <f>IF(Data!AM45="","",Data!AM45=Data!AM$84)</f>
        <v>0</v>
      </c>
      <c r="AN45" t="str">
        <f>IF(Data!AN45="","",Data!AN45=Data!AN$84)</f>
        <v/>
      </c>
      <c r="AO45" t="str">
        <f>IF(Data!AO45="","",Data!AO45=Data!AO$84)</f>
        <v/>
      </c>
      <c r="AP45" t="b">
        <f>IF(Data!AP45="","",Data!AP45=Data!AP$84)</f>
        <v>0</v>
      </c>
      <c r="AQ45" t="b">
        <f>IF(Data!AQ45="","",Data!AQ45=Data!AQ$84)</f>
        <v>1</v>
      </c>
      <c r="AR45" t="b">
        <f>IF(Data!AR45="","",Data!AR45=Data!AR$84)</f>
        <v>1</v>
      </c>
      <c r="AS45" t="b">
        <f>IF(Data!AS45="","",Data!AS45=Data!AS$84)</f>
        <v>0</v>
      </c>
      <c r="AT45" t="str">
        <f>IF(Data!AT45="","",Data!AT45=Data!AT$84)</f>
        <v/>
      </c>
      <c r="AU45" t="str">
        <f>IF(Data!AU45="","",Data!AU45=Data!AU$84)</f>
        <v/>
      </c>
      <c r="AV45" t="str">
        <f>IF(Data!AV45="","",Data!AV45=Data!AV$84)</f>
        <v/>
      </c>
      <c r="AW45" t="str">
        <f>IF(Data!AW45="","",Data!AW45=Data!AW$84)</f>
        <v/>
      </c>
      <c r="AX45" t="str">
        <f>IF(Data!AX45="","",Data!AX45=Data!AX$84)</f>
        <v/>
      </c>
      <c r="AY45" t="str">
        <f>IF(Data!AY45="","",Data!AY45=Data!AY$84)</f>
        <v/>
      </c>
      <c r="AZ45" t="str">
        <f>IF(Data!AZ45="","",Data!AZ45=Data!AZ$84)</f>
        <v/>
      </c>
      <c r="BA45" t="str">
        <f>IF(Data!BA45="","",Data!BA45=Data!BA$84)</f>
        <v/>
      </c>
      <c r="BB45" t="str">
        <f>IF(Data!BB45="","",Data!BB45=Data!BB$84)</f>
        <v/>
      </c>
      <c r="BC45" t="str">
        <f>IF(Data!BC45="","",Data!BC45=Data!BC$84)</f>
        <v/>
      </c>
      <c r="BD45" t="str">
        <f>IF(Data!BD45="","",Data!BD45=Data!BD$84)</f>
        <v/>
      </c>
      <c r="BE45" t="str">
        <f>IF(Data!BE45="","",Data!BE45=Data!BE$84)</f>
        <v/>
      </c>
      <c r="BF45" t="str">
        <f>IF(Data!BF45="","",Data!BF45=Data!BF$84)</f>
        <v/>
      </c>
      <c r="BG45" t="str">
        <f>IF(Data!BG45="","",Data!BG45=Data!BG$84)</f>
        <v/>
      </c>
      <c r="BH45" t="str">
        <f>IF(Data!BH45="","",Data!BH45=Data!BH$84)</f>
        <v/>
      </c>
      <c r="BI45">
        <f t="shared" si="0"/>
        <v>24</v>
      </c>
    </row>
    <row r="46" spans="1:61" x14ac:dyDescent="0.35">
      <c r="A46" t="s">
        <v>67</v>
      </c>
      <c r="B46" t="b">
        <f>IF(Data!B46="","",Data!B46=Data!B$84)</f>
        <v>0</v>
      </c>
      <c r="C46" t="b">
        <f>IF(Data!C46="","",Data!C46=Data!C$84)</f>
        <v>1</v>
      </c>
      <c r="D46" t="b">
        <f>IF(Data!D46="","",Data!D46=Data!D$84)</f>
        <v>0</v>
      </c>
      <c r="E46" t="b">
        <f>IF(Data!E46="","",Data!E46=Data!E$84)</f>
        <v>0</v>
      </c>
      <c r="F46" t="b">
        <f>IF(Data!F46="","",Data!F46=Data!F$84)</f>
        <v>1</v>
      </c>
      <c r="G46" t="b">
        <f>IF(Data!G46="","",Data!G46=Data!G$84)</f>
        <v>1</v>
      </c>
      <c r="H46" t="b">
        <f>IF(Data!H46="","",Data!H46=Data!H$84)</f>
        <v>0</v>
      </c>
      <c r="I46" t="b">
        <f>IF(Data!I46="","",Data!I46=Data!I$84)</f>
        <v>0</v>
      </c>
      <c r="J46" t="b">
        <f>IF(Data!J46="","",Data!J46=Data!J$84)</f>
        <v>1</v>
      </c>
      <c r="K46" t="b">
        <f>IF(Data!K46="","",Data!K46=Data!K$84)</f>
        <v>1</v>
      </c>
      <c r="L46" t="b">
        <f>IF(Data!L46="","",Data!L46=Data!L$84)</f>
        <v>1</v>
      </c>
      <c r="M46" t="b">
        <f>IF(Data!M46="","",Data!M46=Data!M$84)</f>
        <v>0</v>
      </c>
      <c r="N46" t="b">
        <f>IF(Data!N46="","",Data!N46=Data!N$84)</f>
        <v>1</v>
      </c>
      <c r="O46" t="b">
        <f>IF(Data!O46="","",Data!O46=Data!O$84)</f>
        <v>1</v>
      </c>
      <c r="P46" t="b">
        <f>IF(Data!P46="","",Data!P46=Data!P$84)</f>
        <v>1</v>
      </c>
      <c r="Q46" t="b">
        <f>IF(Data!Q46="","",Data!Q46=Data!Q$84)</f>
        <v>0</v>
      </c>
      <c r="R46" t="b">
        <f>IF(Data!R46="","",Data!R46=Data!R$84)</f>
        <v>1</v>
      </c>
      <c r="S46" t="b">
        <f>IF(Data!S46="","",Data!S46=Data!S$84)</f>
        <v>1</v>
      </c>
      <c r="T46" t="b">
        <f>IF(Data!T46="","",Data!T46=Data!T$84)</f>
        <v>1</v>
      </c>
      <c r="U46" t="b">
        <f>IF(Data!U46="","",Data!U46=Data!U$84)</f>
        <v>1</v>
      </c>
      <c r="V46" t="b">
        <f>IF(Data!V46="","",Data!V46=Data!V$84)</f>
        <v>1</v>
      </c>
      <c r="W46" t="b">
        <f>IF(Data!W46="","",Data!W46=Data!W$84)</f>
        <v>1</v>
      </c>
      <c r="X46" t="b">
        <f>IF(Data!X46="","",Data!X46=Data!X$84)</f>
        <v>1</v>
      </c>
      <c r="Y46" t="b">
        <f>IF(Data!Y46="","",Data!Y46=Data!Y$84)</f>
        <v>1</v>
      </c>
      <c r="Z46" t="b">
        <f>IF(Data!Z46="","",Data!Z46=Data!Z$84)</f>
        <v>1</v>
      </c>
      <c r="AA46" t="b">
        <f>IF(Data!AA46="","",Data!AA46=Data!AA$84)</f>
        <v>1</v>
      </c>
      <c r="AB46" t="b">
        <f>IF(Data!AB46="","",Data!AB46=Data!AB$84)</f>
        <v>1</v>
      </c>
      <c r="AC46" t="b">
        <f>IF(Data!AC46="","",Data!AC46=Data!AC$84)</f>
        <v>0</v>
      </c>
      <c r="AD46" t="b">
        <f>IF(Data!AD46="","",Data!AD46=Data!AD$84)</f>
        <v>1</v>
      </c>
      <c r="AE46" t="b">
        <f>IF(Data!AE46="","",Data!AE46=Data!AE$84)</f>
        <v>1</v>
      </c>
      <c r="AF46" t="b">
        <f>IF(Data!AF46="","",Data!AF46=Data!AF$84)</f>
        <v>1</v>
      </c>
      <c r="AG46" t="b">
        <f>IF(Data!AG46="","",Data!AG46=Data!AG$84)</f>
        <v>0</v>
      </c>
      <c r="AH46" t="str">
        <f>IF(Data!AH46="","",Data!AH46=Data!AH$84)</f>
        <v/>
      </c>
      <c r="AI46" t="str">
        <f>IF(Data!AI46="","",Data!AI46=Data!AI$84)</f>
        <v/>
      </c>
      <c r="AJ46" t="str">
        <f>IF(Data!AJ46="","",Data!AJ46=Data!AJ$84)</f>
        <v/>
      </c>
      <c r="AK46" t="str">
        <f>IF(Data!AK46="","",Data!AK46=Data!AK$84)</f>
        <v/>
      </c>
      <c r="AL46" t="str">
        <f>IF(Data!AL46="","",Data!AL46=Data!AL$84)</f>
        <v/>
      </c>
      <c r="AM46" t="str">
        <f>IF(Data!AM46="","",Data!AM46=Data!AM$84)</f>
        <v/>
      </c>
      <c r="AN46" t="str">
        <f>IF(Data!AN46="","",Data!AN46=Data!AN$84)</f>
        <v/>
      </c>
      <c r="AO46" t="str">
        <f>IF(Data!AO46="","",Data!AO46=Data!AO$84)</f>
        <v/>
      </c>
      <c r="AP46" t="str">
        <f>IF(Data!AP46="","",Data!AP46=Data!AP$84)</f>
        <v/>
      </c>
      <c r="AQ46" t="str">
        <f>IF(Data!AQ46="","",Data!AQ46=Data!AQ$84)</f>
        <v/>
      </c>
      <c r="AR46" t="str">
        <f>IF(Data!AR46="","",Data!AR46=Data!AR$84)</f>
        <v/>
      </c>
      <c r="AS46" t="str">
        <f>IF(Data!AS46="","",Data!AS46=Data!AS$84)</f>
        <v/>
      </c>
      <c r="AT46" t="str">
        <f>IF(Data!AT46="","",Data!AT46=Data!AT$84)</f>
        <v/>
      </c>
      <c r="AU46" t="str">
        <f>IF(Data!AU46="","",Data!AU46=Data!AU$84)</f>
        <v/>
      </c>
      <c r="AV46" t="str">
        <f>IF(Data!AV46="","",Data!AV46=Data!AV$84)</f>
        <v/>
      </c>
      <c r="AW46" t="str">
        <f>IF(Data!AW46="","",Data!AW46=Data!AW$84)</f>
        <v/>
      </c>
      <c r="AX46" t="str">
        <f>IF(Data!AX46="","",Data!AX46=Data!AX$84)</f>
        <v/>
      </c>
      <c r="AY46" t="str">
        <f>IF(Data!AY46="","",Data!AY46=Data!AY$84)</f>
        <v/>
      </c>
      <c r="AZ46" t="str">
        <f>IF(Data!AZ46="","",Data!AZ46=Data!AZ$84)</f>
        <v/>
      </c>
      <c r="BA46" t="str">
        <f>IF(Data!BA46="","",Data!BA46=Data!BA$84)</f>
        <v/>
      </c>
      <c r="BB46" t="str">
        <f>IF(Data!BB46="","",Data!BB46=Data!BB$84)</f>
        <v/>
      </c>
      <c r="BC46" t="str">
        <f>IF(Data!BC46="","",Data!BC46=Data!BC$84)</f>
        <v/>
      </c>
      <c r="BD46" t="str">
        <f>IF(Data!BD46="","",Data!BD46=Data!BD$84)</f>
        <v/>
      </c>
      <c r="BE46" t="str">
        <f>IF(Data!BE46="","",Data!BE46=Data!BE$84)</f>
        <v/>
      </c>
      <c r="BF46" t="str">
        <f>IF(Data!BF46="","",Data!BF46=Data!BF$84)</f>
        <v/>
      </c>
      <c r="BG46" t="str">
        <f>IF(Data!BG46="","",Data!BG46=Data!BG$84)</f>
        <v/>
      </c>
      <c r="BH46" t="str">
        <f>IF(Data!BH46="","",Data!BH46=Data!BH$84)</f>
        <v/>
      </c>
      <c r="BI46">
        <f t="shared" si="0"/>
        <v>23</v>
      </c>
    </row>
    <row r="47" spans="1:61" x14ac:dyDescent="0.35">
      <c r="A47" t="s">
        <v>68</v>
      </c>
      <c r="B47" t="b">
        <f>IF(Data!B47="","",Data!B47=Data!B$84)</f>
        <v>1</v>
      </c>
      <c r="C47" t="b">
        <f>IF(Data!C47="","",Data!C47=Data!C$84)</f>
        <v>0</v>
      </c>
      <c r="D47" t="b">
        <f>IF(Data!D47="","",Data!D47=Data!D$84)</f>
        <v>1</v>
      </c>
      <c r="E47" t="b">
        <f>IF(Data!E47="","",Data!E47=Data!E$84)</f>
        <v>1</v>
      </c>
      <c r="F47" t="b">
        <f>IF(Data!F47="","",Data!F47=Data!F$84)</f>
        <v>0</v>
      </c>
      <c r="G47" t="b">
        <f>IF(Data!G47="","",Data!G47=Data!G$84)</f>
        <v>0</v>
      </c>
      <c r="H47" t="b">
        <f>IF(Data!H47="","",Data!H47=Data!H$84)</f>
        <v>1</v>
      </c>
      <c r="I47" t="b">
        <f>IF(Data!I47="","",Data!I47=Data!I$84)</f>
        <v>1</v>
      </c>
      <c r="J47" t="b">
        <f>IF(Data!J47="","",Data!J47=Data!J$84)</f>
        <v>1</v>
      </c>
      <c r="K47" t="b">
        <f>IF(Data!K47="","",Data!K47=Data!K$84)</f>
        <v>1</v>
      </c>
      <c r="L47" t="b">
        <f>IF(Data!L47="","",Data!L47=Data!L$84)</f>
        <v>1</v>
      </c>
      <c r="M47" t="b">
        <f>IF(Data!M47="","",Data!M47=Data!M$84)</f>
        <v>0</v>
      </c>
      <c r="N47" t="b">
        <f>IF(Data!N47="","",Data!N47=Data!N$84)</f>
        <v>1</v>
      </c>
      <c r="O47" t="b">
        <f>IF(Data!O47="","",Data!O47=Data!O$84)</f>
        <v>1</v>
      </c>
      <c r="P47" t="b">
        <f>IF(Data!P47="","",Data!P47=Data!P$84)</f>
        <v>1</v>
      </c>
      <c r="Q47" t="b">
        <f>IF(Data!Q47="","",Data!Q47=Data!Q$84)</f>
        <v>0</v>
      </c>
      <c r="R47" t="b">
        <f>IF(Data!R47="","",Data!R47=Data!R$84)</f>
        <v>1</v>
      </c>
      <c r="S47" t="b">
        <f>IF(Data!S47="","",Data!S47=Data!S$84)</f>
        <v>1</v>
      </c>
      <c r="T47" t="b">
        <f>IF(Data!T47="","",Data!T47=Data!T$84)</f>
        <v>0</v>
      </c>
      <c r="U47" t="b">
        <f>IF(Data!U47="","",Data!U47=Data!U$84)</f>
        <v>0</v>
      </c>
      <c r="V47" t="b">
        <f>IF(Data!V47="","",Data!V47=Data!V$84)</f>
        <v>0</v>
      </c>
      <c r="W47" t="b">
        <f>IF(Data!W47="","",Data!W47=Data!W$84)</f>
        <v>0</v>
      </c>
      <c r="X47" t="b">
        <f>IF(Data!X47="","",Data!X47=Data!X$84)</f>
        <v>0</v>
      </c>
      <c r="Y47" t="b">
        <f>IF(Data!Y47="","",Data!Y47=Data!Y$84)</f>
        <v>1</v>
      </c>
      <c r="Z47" t="b">
        <f>IF(Data!Z47="","",Data!Z47=Data!Z$84)</f>
        <v>1</v>
      </c>
      <c r="AA47" t="b">
        <f>IF(Data!AA47="","",Data!AA47=Data!AA$84)</f>
        <v>1</v>
      </c>
      <c r="AB47" t="b">
        <f>IF(Data!AB47="","",Data!AB47=Data!AB$84)</f>
        <v>0</v>
      </c>
      <c r="AC47" t="b">
        <f>IF(Data!AC47="","",Data!AC47=Data!AC$84)</f>
        <v>0</v>
      </c>
      <c r="AD47" t="b">
        <f>IF(Data!AD47="","",Data!AD47=Data!AD$84)</f>
        <v>1</v>
      </c>
      <c r="AE47" t="b">
        <f>IF(Data!AE47="","",Data!AE47=Data!AE$84)</f>
        <v>1</v>
      </c>
      <c r="AF47" t="b">
        <f>IF(Data!AF47="","",Data!AF47=Data!AF$84)</f>
        <v>1</v>
      </c>
      <c r="AG47" t="b">
        <f>IF(Data!AG47="","",Data!AG47=Data!AG$84)</f>
        <v>1</v>
      </c>
      <c r="AH47" t="b">
        <f>IF(Data!AH47="","",Data!AH47=Data!AH$84)</f>
        <v>0</v>
      </c>
      <c r="AI47" t="b">
        <f>IF(Data!AI47="","",Data!AI47=Data!AI$84)</f>
        <v>1</v>
      </c>
      <c r="AJ47" t="b">
        <f>IF(Data!AJ47="","",Data!AJ47=Data!AJ$84)</f>
        <v>0</v>
      </c>
      <c r="AK47" t="b">
        <f>IF(Data!AK47="","",Data!AK47=Data!AK$84)</f>
        <v>1</v>
      </c>
      <c r="AL47" t="b">
        <f>IF(Data!AL47="","",Data!AL47=Data!AL$84)</f>
        <v>1</v>
      </c>
      <c r="AM47" t="b">
        <f>IF(Data!AM47="","",Data!AM47=Data!AM$84)</f>
        <v>1</v>
      </c>
      <c r="AN47" t="b">
        <f>IF(Data!AN47="","",Data!AN47=Data!AN$84)</f>
        <v>1</v>
      </c>
      <c r="AO47" t="b">
        <f>IF(Data!AO47="","",Data!AO47=Data!AO$84)</f>
        <v>1</v>
      </c>
      <c r="AP47" t="b">
        <f>IF(Data!AP47="","",Data!AP47=Data!AP$84)</f>
        <v>1</v>
      </c>
      <c r="AQ47" t="b">
        <f>IF(Data!AQ47="","",Data!AQ47=Data!AQ$84)</f>
        <v>0</v>
      </c>
      <c r="AR47" t="b">
        <f>IF(Data!AR47="","",Data!AR47=Data!AR$84)</f>
        <v>0</v>
      </c>
      <c r="AS47" t="b">
        <f>IF(Data!AS47="","",Data!AS47=Data!AS$84)</f>
        <v>1</v>
      </c>
      <c r="AT47" t="b">
        <f>IF(Data!AT47="","",Data!AT47=Data!AT$84)</f>
        <v>0</v>
      </c>
      <c r="AU47" t="b">
        <f>IF(Data!AU47="","",Data!AU47=Data!AU$84)</f>
        <v>1</v>
      </c>
      <c r="AV47" t="b">
        <f>IF(Data!AV47="","",Data!AV47=Data!AV$84)</f>
        <v>0</v>
      </c>
      <c r="AW47" t="b">
        <f>IF(Data!AW47="","",Data!AW47=Data!AW$84)</f>
        <v>0</v>
      </c>
      <c r="AX47" t="b">
        <f>IF(Data!AX47="","",Data!AX47=Data!AX$84)</f>
        <v>0</v>
      </c>
      <c r="AY47" t="b">
        <f>IF(Data!AY47="","",Data!AY47=Data!AY$84)</f>
        <v>1</v>
      </c>
      <c r="AZ47" t="b">
        <f>IF(Data!AZ47="","",Data!AZ47=Data!AZ$84)</f>
        <v>1</v>
      </c>
      <c r="BA47" t="b">
        <f>IF(Data!BA47="","",Data!BA47=Data!BA$84)</f>
        <v>1</v>
      </c>
      <c r="BB47" t="b">
        <f>IF(Data!BB47="","",Data!BB47=Data!BB$84)</f>
        <v>0</v>
      </c>
      <c r="BC47" t="b">
        <f>IF(Data!BC47="","",Data!BC47=Data!BC$84)</f>
        <v>1</v>
      </c>
      <c r="BD47" t="b">
        <f>IF(Data!BD47="","",Data!BD47=Data!BD$84)</f>
        <v>1</v>
      </c>
      <c r="BE47" t="b">
        <f>IF(Data!BE47="","",Data!BE47=Data!BE$84)</f>
        <v>0</v>
      </c>
      <c r="BF47" t="b">
        <f>IF(Data!BF47="","",Data!BF47=Data!BF$84)</f>
        <v>1</v>
      </c>
      <c r="BG47" t="b">
        <f>IF(Data!BG47="","",Data!BG47=Data!BG$84)</f>
        <v>1</v>
      </c>
      <c r="BH47" t="str">
        <f>IF(Data!BH47="","",Data!BH47=Data!BH$84)</f>
        <v/>
      </c>
      <c r="BI47">
        <f t="shared" si="0"/>
        <v>36</v>
      </c>
    </row>
    <row r="48" spans="1:61" x14ac:dyDescent="0.35">
      <c r="A48" t="s">
        <v>70</v>
      </c>
      <c r="B48" t="b">
        <f>IF(Data!B48="","",Data!B48=Data!B$84)</f>
        <v>1</v>
      </c>
      <c r="C48" t="b">
        <f>IF(Data!C48="","",Data!C48=Data!C$84)</f>
        <v>0</v>
      </c>
      <c r="D48" t="b">
        <f>IF(Data!D48="","",Data!D48=Data!D$84)</f>
        <v>1</v>
      </c>
      <c r="E48" t="b">
        <f>IF(Data!E48="","",Data!E48=Data!E$84)</f>
        <v>1</v>
      </c>
      <c r="F48" t="b">
        <f>IF(Data!F48="","",Data!F48=Data!F$84)</f>
        <v>1</v>
      </c>
      <c r="G48" t="b">
        <f>IF(Data!G48="","",Data!G48=Data!G$84)</f>
        <v>1</v>
      </c>
      <c r="H48" t="b">
        <f>IF(Data!H48="","",Data!H48=Data!H$84)</f>
        <v>0</v>
      </c>
      <c r="I48" t="b">
        <f>IF(Data!I48="","",Data!I48=Data!I$84)</f>
        <v>0</v>
      </c>
      <c r="J48" t="b">
        <f>IF(Data!J48="","",Data!J48=Data!J$84)</f>
        <v>1</v>
      </c>
      <c r="K48" t="b">
        <f>IF(Data!K48="","",Data!K48=Data!K$84)</f>
        <v>1</v>
      </c>
      <c r="L48" t="b">
        <f>IF(Data!L48="","",Data!L48=Data!L$84)</f>
        <v>1</v>
      </c>
      <c r="M48" t="b">
        <f>IF(Data!M48="","",Data!M48=Data!M$84)</f>
        <v>0</v>
      </c>
      <c r="N48" t="b">
        <f>IF(Data!N48="","",Data!N48=Data!N$84)</f>
        <v>1</v>
      </c>
      <c r="O48" t="b">
        <f>IF(Data!O48="","",Data!O48=Data!O$84)</f>
        <v>1</v>
      </c>
      <c r="P48" t="b">
        <f>IF(Data!P48="","",Data!P48=Data!P$84)</f>
        <v>1</v>
      </c>
      <c r="Q48" t="b">
        <f>IF(Data!Q48="","",Data!Q48=Data!Q$84)</f>
        <v>0</v>
      </c>
      <c r="R48" t="b">
        <f>IF(Data!R48="","",Data!R48=Data!R$84)</f>
        <v>1</v>
      </c>
      <c r="S48" t="b">
        <f>IF(Data!S48="","",Data!S48=Data!S$84)</f>
        <v>1</v>
      </c>
      <c r="T48" t="b">
        <f>IF(Data!T48="","",Data!T48=Data!T$84)</f>
        <v>1</v>
      </c>
      <c r="U48" t="b">
        <f>IF(Data!U48="","",Data!U48=Data!U$84)</f>
        <v>1</v>
      </c>
      <c r="V48" t="b">
        <f>IF(Data!V48="","",Data!V48=Data!V$84)</f>
        <v>1</v>
      </c>
      <c r="W48" t="b">
        <f>IF(Data!W48="","",Data!W48=Data!W$84)</f>
        <v>1</v>
      </c>
      <c r="X48" t="b">
        <f>IF(Data!X48="","",Data!X48=Data!X$84)</f>
        <v>1</v>
      </c>
      <c r="Y48" t="b">
        <f>IF(Data!Y48="","",Data!Y48=Data!Y$84)</f>
        <v>1</v>
      </c>
      <c r="Z48" t="b">
        <f>IF(Data!Z48="","",Data!Z48=Data!Z$84)</f>
        <v>0</v>
      </c>
      <c r="AA48" t="b">
        <f>IF(Data!AA48="","",Data!AA48=Data!AA$84)</f>
        <v>0</v>
      </c>
      <c r="AB48" t="b">
        <f>IF(Data!AB48="","",Data!AB48=Data!AB$84)</f>
        <v>1</v>
      </c>
      <c r="AC48" t="b">
        <f>IF(Data!AC48="","",Data!AC48=Data!AC$84)</f>
        <v>1</v>
      </c>
      <c r="AD48" t="b">
        <f>IF(Data!AD48="","",Data!AD48=Data!AD$84)</f>
        <v>0</v>
      </c>
      <c r="AE48" t="b">
        <f>IF(Data!AE48="","",Data!AE48=Data!AE$84)</f>
        <v>0</v>
      </c>
      <c r="AF48" t="b">
        <f>IF(Data!AF48="","",Data!AF48=Data!AF$84)</f>
        <v>0</v>
      </c>
      <c r="AG48" t="b">
        <f>IF(Data!AG48="","",Data!AG48=Data!AG$84)</f>
        <v>0</v>
      </c>
      <c r="AH48" t="b">
        <f>IF(Data!AH48="","",Data!AH48=Data!AH$84)</f>
        <v>1</v>
      </c>
      <c r="AI48" t="b">
        <f>IF(Data!AI48="","",Data!AI48=Data!AI$84)</f>
        <v>0</v>
      </c>
      <c r="AJ48" t="b">
        <f>IF(Data!AJ48="","",Data!AJ48=Data!AJ$84)</f>
        <v>1</v>
      </c>
      <c r="AK48" t="b">
        <f>IF(Data!AK48="","",Data!AK48=Data!AK$84)</f>
        <v>0</v>
      </c>
      <c r="AL48" t="b">
        <f>IF(Data!AL48="","",Data!AL48=Data!AL$84)</f>
        <v>0</v>
      </c>
      <c r="AM48" t="b">
        <f>IF(Data!AM48="","",Data!AM48=Data!AM$84)</f>
        <v>1</v>
      </c>
      <c r="AN48" t="str">
        <f>IF(Data!AN48="","",Data!AN48=Data!AN$84)</f>
        <v/>
      </c>
      <c r="AO48" t="str">
        <f>IF(Data!AO48="","",Data!AO48=Data!AO$84)</f>
        <v/>
      </c>
      <c r="AP48" t="b">
        <f>IF(Data!AP48="","",Data!AP48=Data!AP$84)</f>
        <v>0</v>
      </c>
      <c r="AQ48" t="b">
        <f>IF(Data!AQ48="","",Data!AQ48=Data!AQ$84)</f>
        <v>1</v>
      </c>
      <c r="AR48" t="b">
        <f>IF(Data!AR48="","",Data!AR48=Data!AR$84)</f>
        <v>1</v>
      </c>
      <c r="AS48" t="b">
        <f>IF(Data!AS48="","",Data!AS48=Data!AS$84)</f>
        <v>0</v>
      </c>
      <c r="AT48" t="b">
        <f>IF(Data!AT48="","",Data!AT48=Data!AT$84)</f>
        <v>1</v>
      </c>
      <c r="AU48" t="b">
        <f>IF(Data!AU48="","",Data!AU48=Data!AU$84)</f>
        <v>0</v>
      </c>
      <c r="AV48" t="b">
        <f>IF(Data!AV48="","",Data!AV48=Data!AV$84)</f>
        <v>1</v>
      </c>
      <c r="AW48" t="b">
        <f>IF(Data!AW48="","",Data!AW48=Data!AW$84)</f>
        <v>1</v>
      </c>
      <c r="AX48" t="b">
        <f>IF(Data!AX48="","",Data!AX48=Data!AX$84)</f>
        <v>1</v>
      </c>
      <c r="AY48" t="b">
        <f>IF(Data!AY48="","",Data!AY48=Data!AY$84)</f>
        <v>0</v>
      </c>
      <c r="AZ48" t="b">
        <f>IF(Data!AZ48="","",Data!AZ48=Data!AZ$84)</f>
        <v>1</v>
      </c>
      <c r="BA48" t="b">
        <f>IF(Data!BA48="","",Data!BA48=Data!BA$84)</f>
        <v>1</v>
      </c>
      <c r="BB48" t="b">
        <f>IF(Data!BB48="","",Data!BB48=Data!BB$84)</f>
        <v>0</v>
      </c>
      <c r="BC48" t="b">
        <f>IF(Data!BC48="","",Data!BC48=Data!BC$84)</f>
        <v>1</v>
      </c>
      <c r="BD48" t="b">
        <f>IF(Data!BD48="","",Data!BD48=Data!BD$84)</f>
        <v>1</v>
      </c>
      <c r="BE48" t="b">
        <f>IF(Data!BE48="","",Data!BE48=Data!BE$84)</f>
        <v>1</v>
      </c>
      <c r="BF48" t="b">
        <f>IF(Data!BF48="","",Data!BF48=Data!BF$84)</f>
        <v>0</v>
      </c>
      <c r="BG48" t="b">
        <f>IF(Data!BG48="","",Data!BG48=Data!BG$84)</f>
        <v>1</v>
      </c>
      <c r="BH48" t="b">
        <f>IF(Data!BH48="","",Data!BH48=Data!BH$84)</f>
        <v>1</v>
      </c>
      <c r="BI48">
        <f t="shared" si="0"/>
        <v>37</v>
      </c>
    </row>
    <row r="49" spans="1:61" x14ac:dyDescent="0.35">
      <c r="A49" t="s">
        <v>71</v>
      </c>
      <c r="B49" t="b">
        <f>IF(Data!B49="","",Data!B49=Data!B$84)</f>
        <v>1</v>
      </c>
      <c r="C49" t="b">
        <f>IF(Data!C49="","",Data!C49=Data!C$84)</f>
        <v>0</v>
      </c>
      <c r="D49" t="b">
        <f>IF(Data!D49="","",Data!D49=Data!D$84)</f>
        <v>1</v>
      </c>
      <c r="E49" t="b">
        <f>IF(Data!E49="","",Data!E49=Data!E$84)</f>
        <v>1</v>
      </c>
      <c r="F49" t="b">
        <f>IF(Data!F49="","",Data!F49=Data!F$84)</f>
        <v>0</v>
      </c>
      <c r="G49" t="b">
        <f>IF(Data!G49="","",Data!G49=Data!G$84)</f>
        <v>0</v>
      </c>
      <c r="H49" t="b">
        <f>IF(Data!H49="","",Data!H49=Data!H$84)</f>
        <v>1</v>
      </c>
      <c r="I49" t="b">
        <f>IF(Data!I49="","",Data!I49=Data!I$84)</f>
        <v>1</v>
      </c>
      <c r="J49" t="b">
        <f>IF(Data!J49="","",Data!J49=Data!J$84)</f>
        <v>0</v>
      </c>
      <c r="K49" t="b">
        <f>IF(Data!K49="","",Data!K49=Data!K$84)</f>
        <v>1</v>
      </c>
      <c r="L49" t="b">
        <f>IF(Data!L49="","",Data!L49=Data!L$84)</f>
        <v>1</v>
      </c>
      <c r="M49" t="b">
        <f>IF(Data!M49="","",Data!M49=Data!M$84)</f>
        <v>0</v>
      </c>
      <c r="N49" t="b">
        <f>IF(Data!N49="","",Data!N49=Data!N$84)</f>
        <v>1</v>
      </c>
      <c r="O49" t="b">
        <f>IF(Data!O49="","",Data!O49=Data!O$84)</f>
        <v>0</v>
      </c>
      <c r="P49" t="b">
        <f>IF(Data!P49="","",Data!P49=Data!P$84)</f>
        <v>1</v>
      </c>
      <c r="Q49" t="b">
        <f>IF(Data!Q49="","",Data!Q49=Data!Q$84)</f>
        <v>0</v>
      </c>
      <c r="R49" t="b">
        <f>IF(Data!R49="","",Data!R49=Data!R$84)</f>
        <v>1</v>
      </c>
      <c r="S49" t="b">
        <f>IF(Data!S49="","",Data!S49=Data!S$84)</f>
        <v>1</v>
      </c>
      <c r="T49" t="b">
        <f>IF(Data!T49="","",Data!T49=Data!T$84)</f>
        <v>1</v>
      </c>
      <c r="U49" t="b">
        <f>IF(Data!U49="","",Data!U49=Data!U$84)</f>
        <v>1</v>
      </c>
      <c r="V49" t="b">
        <f>IF(Data!V49="","",Data!V49=Data!V$84)</f>
        <v>1</v>
      </c>
      <c r="W49" t="b">
        <f>IF(Data!W49="","",Data!W49=Data!W$84)</f>
        <v>1</v>
      </c>
      <c r="X49" t="b">
        <f>IF(Data!X49="","",Data!X49=Data!X$84)</f>
        <v>1</v>
      </c>
      <c r="Y49" t="b">
        <f>IF(Data!Y49="","",Data!Y49=Data!Y$84)</f>
        <v>1</v>
      </c>
      <c r="Z49" t="b">
        <f>IF(Data!Z49="","",Data!Z49=Data!Z$84)</f>
        <v>1</v>
      </c>
      <c r="AA49" t="b">
        <f>IF(Data!AA49="","",Data!AA49=Data!AA$84)</f>
        <v>1</v>
      </c>
      <c r="AB49" t="b">
        <f>IF(Data!AB49="","",Data!AB49=Data!AB$84)</f>
        <v>1</v>
      </c>
      <c r="AC49" t="b">
        <f>IF(Data!AC49="","",Data!AC49=Data!AC$84)</f>
        <v>0</v>
      </c>
      <c r="AD49" t="b">
        <f>IF(Data!AD49="","",Data!AD49=Data!AD$84)</f>
        <v>1</v>
      </c>
      <c r="AE49" t="b">
        <f>IF(Data!AE49="","",Data!AE49=Data!AE$84)</f>
        <v>1</v>
      </c>
      <c r="AF49" t="b">
        <f>IF(Data!AF49="","",Data!AF49=Data!AF$84)</f>
        <v>1</v>
      </c>
      <c r="AG49" t="b">
        <f>IF(Data!AG49="","",Data!AG49=Data!AG$84)</f>
        <v>0</v>
      </c>
      <c r="AH49" t="b">
        <f>IF(Data!AH49="","",Data!AH49=Data!AH$84)</f>
        <v>0</v>
      </c>
      <c r="AI49" t="str">
        <f>IF(Data!AI49="","",Data!AI49=Data!AI$84)</f>
        <v/>
      </c>
      <c r="AJ49" t="str">
        <f>IF(Data!AJ49="","",Data!AJ49=Data!AJ$84)</f>
        <v/>
      </c>
      <c r="AK49" t="str">
        <f>IF(Data!AK49="","",Data!AK49=Data!AK$84)</f>
        <v/>
      </c>
      <c r="AL49" t="str">
        <f>IF(Data!AL49="","",Data!AL49=Data!AL$84)</f>
        <v/>
      </c>
      <c r="AM49" t="str">
        <f>IF(Data!AM49="","",Data!AM49=Data!AM$84)</f>
        <v/>
      </c>
      <c r="AN49" t="str">
        <f>IF(Data!AN49="","",Data!AN49=Data!AN$84)</f>
        <v/>
      </c>
      <c r="AO49" t="str">
        <f>IF(Data!AO49="","",Data!AO49=Data!AO$84)</f>
        <v/>
      </c>
      <c r="AP49" t="str">
        <f>IF(Data!AP49="","",Data!AP49=Data!AP$84)</f>
        <v/>
      </c>
      <c r="AQ49" t="str">
        <f>IF(Data!AQ49="","",Data!AQ49=Data!AQ$84)</f>
        <v/>
      </c>
      <c r="AR49" t="str">
        <f>IF(Data!AR49="","",Data!AR49=Data!AR$84)</f>
        <v/>
      </c>
      <c r="AS49" t="str">
        <f>IF(Data!AS49="","",Data!AS49=Data!AS$84)</f>
        <v/>
      </c>
      <c r="AT49" t="str">
        <f>IF(Data!AT49="","",Data!AT49=Data!AT$84)</f>
        <v/>
      </c>
      <c r="AU49" t="str">
        <f>IF(Data!AU49="","",Data!AU49=Data!AU$84)</f>
        <v/>
      </c>
      <c r="AV49" t="str">
        <f>IF(Data!AV49="","",Data!AV49=Data!AV$84)</f>
        <v/>
      </c>
      <c r="AW49" t="str">
        <f>IF(Data!AW49="","",Data!AW49=Data!AW$84)</f>
        <v/>
      </c>
      <c r="AX49" t="str">
        <f>IF(Data!AX49="","",Data!AX49=Data!AX$84)</f>
        <v/>
      </c>
      <c r="AY49" t="str">
        <f>IF(Data!AY49="","",Data!AY49=Data!AY$84)</f>
        <v/>
      </c>
      <c r="AZ49" t="str">
        <f>IF(Data!AZ49="","",Data!AZ49=Data!AZ$84)</f>
        <v/>
      </c>
      <c r="BA49" t="str">
        <f>IF(Data!BA49="","",Data!BA49=Data!BA$84)</f>
        <v/>
      </c>
      <c r="BB49" t="str">
        <f>IF(Data!BB49="","",Data!BB49=Data!BB$84)</f>
        <v/>
      </c>
      <c r="BC49" t="str">
        <f>IF(Data!BC49="","",Data!BC49=Data!BC$84)</f>
        <v/>
      </c>
      <c r="BD49" t="str">
        <f>IF(Data!BD49="","",Data!BD49=Data!BD$84)</f>
        <v/>
      </c>
      <c r="BE49" t="str">
        <f>IF(Data!BE49="","",Data!BE49=Data!BE$84)</f>
        <v/>
      </c>
      <c r="BF49" t="str">
        <f>IF(Data!BF49="","",Data!BF49=Data!BF$84)</f>
        <v/>
      </c>
      <c r="BG49" t="str">
        <f>IF(Data!BG49="","",Data!BG49=Data!BG$84)</f>
        <v/>
      </c>
      <c r="BH49" t="str">
        <f>IF(Data!BH49="","",Data!BH49=Data!BH$84)</f>
        <v/>
      </c>
      <c r="BI49">
        <f t="shared" si="0"/>
        <v>23</v>
      </c>
    </row>
    <row r="50" spans="1:61" x14ac:dyDescent="0.35">
      <c r="A50" t="s">
        <v>72</v>
      </c>
      <c r="B50" t="b">
        <f>IF(Data!B50="","",Data!B50=Data!B$84)</f>
        <v>0</v>
      </c>
      <c r="C50" t="b">
        <f>IF(Data!C50="","",Data!C50=Data!C$84)</f>
        <v>1</v>
      </c>
      <c r="D50" t="b">
        <f>IF(Data!D50="","",Data!D50=Data!D$84)</f>
        <v>0</v>
      </c>
      <c r="E50" t="b">
        <f>IF(Data!E50="","",Data!E50=Data!E$84)</f>
        <v>0</v>
      </c>
      <c r="F50" t="b">
        <f>IF(Data!F50="","",Data!F50=Data!F$84)</f>
        <v>1</v>
      </c>
      <c r="G50" t="b">
        <f>IF(Data!G50="","",Data!G50=Data!G$84)</f>
        <v>1</v>
      </c>
      <c r="H50" t="b">
        <f>IF(Data!H50="","",Data!H50=Data!H$84)</f>
        <v>1</v>
      </c>
      <c r="I50" t="b">
        <f>IF(Data!I50="","",Data!I50=Data!I$84)</f>
        <v>1</v>
      </c>
      <c r="J50" t="b">
        <f>IF(Data!J50="","",Data!J50=Data!J$84)</f>
        <v>0</v>
      </c>
      <c r="K50" t="b">
        <f>IF(Data!K50="","",Data!K50=Data!K$84)</f>
        <v>1</v>
      </c>
      <c r="L50" t="b">
        <f>IF(Data!L50="","",Data!L50=Data!L$84)</f>
        <v>0</v>
      </c>
      <c r="M50" t="b">
        <f>IF(Data!M50="","",Data!M50=Data!M$84)</f>
        <v>1</v>
      </c>
      <c r="N50" t="b">
        <f>IF(Data!N50="","",Data!N50=Data!N$84)</f>
        <v>1</v>
      </c>
      <c r="O50" t="b">
        <f>IF(Data!O50="","",Data!O50=Data!O$84)</f>
        <v>0</v>
      </c>
      <c r="P50" t="b">
        <f>IF(Data!P50="","",Data!P50=Data!P$84)</f>
        <v>1</v>
      </c>
      <c r="Q50" t="b">
        <f>IF(Data!Q50="","",Data!Q50=Data!Q$84)</f>
        <v>1</v>
      </c>
      <c r="R50" t="b">
        <f>IF(Data!R50="","",Data!R50=Data!R$84)</f>
        <v>1</v>
      </c>
      <c r="S50" t="b">
        <f>IF(Data!S50="","",Data!S50=Data!S$84)</f>
        <v>0</v>
      </c>
      <c r="T50" t="b">
        <f>IF(Data!T50="","",Data!T50=Data!T$84)</f>
        <v>1</v>
      </c>
      <c r="U50" t="b">
        <f>IF(Data!U50="","",Data!U50=Data!U$84)</f>
        <v>1</v>
      </c>
      <c r="V50" t="b">
        <f>IF(Data!V50="","",Data!V50=Data!V$84)</f>
        <v>1</v>
      </c>
      <c r="W50" t="b">
        <f>IF(Data!W50="","",Data!W50=Data!W$84)</f>
        <v>1</v>
      </c>
      <c r="X50" t="b">
        <f>IF(Data!X50="","",Data!X50=Data!X$84)</f>
        <v>1</v>
      </c>
      <c r="Y50" t="b">
        <f>IF(Data!Y50="","",Data!Y50=Data!Y$84)</f>
        <v>1</v>
      </c>
      <c r="Z50" t="b">
        <f>IF(Data!Z50="","",Data!Z50=Data!Z$84)</f>
        <v>1</v>
      </c>
      <c r="AA50" t="b">
        <f>IF(Data!AA50="","",Data!AA50=Data!AA$84)</f>
        <v>1</v>
      </c>
      <c r="AB50" t="b">
        <f>IF(Data!AB50="","",Data!AB50=Data!AB$84)</f>
        <v>0</v>
      </c>
      <c r="AC50" t="b">
        <f>IF(Data!AC50="","",Data!AC50=Data!AC$84)</f>
        <v>1</v>
      </c>
      <c r="AD50" t="b">
        <f>IF(Data!AD50="","",Data!AD50=Data!AD$84)</f>
        <v>1</v>
      </c>
      <c r="AE50" t="b">
        <f>IF(Data!AE50="","",Data!AE50=Data!AE$84)</f>
        <v>1</v>
      </c>
      <c r="AF50" t="b">
        <f>IF(Data!AF50="","",Data!AF50=Data!AF$84)</f>
        <v>1</v>
      </c>
      <c r="AG50" t="b">
        <f>IF(Data!AG50="","",Data!AG50=Data!AG$84)</f>
        <v>1</v>
      </c>
      <c r="AH50" t="b">
        <f>IF(Data!AH50="","",Data!AH50=Data!AH$84)</f>
        <v>1</v>
      </c>
      <c r="AI50" t="b">
        <f>IF(Data!AI50="","",Data!AI50=Data!AI$84)</f>
        <v>0</v>
      </c>
      <c r="AJ50" t="b">
        <f>IF(Data!AJ50="","",Data!AJ50=Data!AJ$84)</f>
        <v>1</v>
      </c>
      <c r="AK50" t="b">
        <f>IF(Data!AK50="","",Data!AK50=Data!AK$84)</f>
        <v>0</v>
      </c>
      <c r="AL50" t="b">
        <f>IF(Data!AL50="","",Data!AL50=Data!AL$84)</f>
        <v>0</v>
      </c>
      <c r="AM50" t="b">
        <f>IF(Data!AM50="","",Data!AM50=Data!AM$84)</f>
        <v>1</v>
      </c>
      <c r="AN50" t="b">
        <f>IF(Data!AN50="","",Data!AN50=Data!AN$84)</f>
        <v>1</v>
      </c>
      <c r="AO50" t="b">
        <f>IF(Data!AO50="","",Data!AO50=Data!AO$84)</f>
        <v>1</v>
      </c>
      <c r="AP50" t="str">
        <f>IF(Data!AP50="","",Data!AP50=Data!AP$84)</f>
        <v/>
      </c>
      <c r="AQ50" t="str">
        <f>IF(Data!AQ50="","",Data!AQ50=Data!AQ$84)</f>
        <v/>
      </c>
      <c r="AR50" t="str">
        <f>IF(Data!AR50="","",Data!AR50=Data!AR$84)</f>
        <v/>
      </c>
      <c r="AS50" t="str">
        <f>IF(Data!AS50="","",Data!AS50=Data!AS$84)</f>
        <v/>
      </c>
      <c r="AT50" t="str">
        <f>IF(Data!AT50="","",Data!AT50=Data!AT$84)</f>
        <v/>
      </c>
      <c r="AU50" t="str">
        <f>IF(Data!AU50="","",Data!AU50=Data!AU$84)</f>
        <v/>
      </c>
      <c r="AV50" t="str">
        <f>IF(Data!AV50="","",Data!AV50=Data!AV$84)</f>
        <v/>
      </c>
      <c r="AW50" t="str">
        <f>IF(Data!AW50="","",Data!AW50=Data!AW$84)</f>
        <v/>
      </c>
      <c r="AX50" t="str">
        <f>IF(Data!AX50="","",Data!AX50=Data!AX$84)</f>
        <v/>
      </c>
      <c r="AY50" t="str">
        <f>IF(Data!AY50="","",Data!AY50=Data!AY$84)</f>
        <v/>
      </c>
      <c r="AZ50" t="str">
        <f>IF(Data!AZ50="","",Data!AZ50=Data!AZ$84)</f>
        <v/>
      </c>
      <c r="BA50" t="str">
        <f>IF(Data!BA50="","",Data!BA50=Data!BA$84)</f>
        <v/>
      </c>
      <c r="BB50" t="str">
        <f>IF(Data!BB50="","",Data!BB50=Data!BB$84)</f>
        <v/>
      </c>
      <c r="BC50" t="str">
        <f>IF(Data!BC50="","",Data!BC50=Data!BC$84)</f>
        <v/>
      </c>
      <c r="BD50" t="str">
        <f>IF(Data!BD50="","",Data!BD50=Data!BD$84)</f>
        <v/>
      </c>
      <c r="BE50" t="str">
        <f>IF(Data!BE50="","",Data!BE50=Data!BE$84)</f>
        <v/>
      </c>
      <c r="BF50" t="str">
        <f>IF(Data!BF50="","",Data!BF50=Data!BF$84)</f>
        <v/>
      </c>
      <c r="BG50" t="str">
        <f>IF(Data!BG50="","",Data!BG50=Data!BG$84)</f>
        <v/>
      </c>
      <c r="BH50" t="str">
        <f>IF(Data!BH50="","",Data!BH50=Data!BH$84)</f>
        <v/>
      </c>
      <c r="BI50">
        <f t="shared" si="0"/>
        <v>29</v>
      </c>
    </row>
    <row r="51" spans="1:61" x14ac:dyDescent="0.35">
      <c r="A51" t="s">
        <v>73</v>
      </c>
      <c r="B51" t="b">
        <f>IF(Data!B51="","",Data!B51=Data!B$84)</f>
        <v>1</v>
      </c>
      <c r="C51" t="b">
        <f>IF(Data!C51="","",Data!C51=Data!C$84)</f>
        <v>1</v>
      </c>
      <c r="D51" t="b">
        <f>IF(Data!D51="","",Data!D51=Data!D$84)</f>
        <v>1</v>
      </c>
      <c r="E51" t="b">
        <f>IF(Data!E51="","",Data!E51=Data!E$84)</f>
        <v>1</v>
      </c>
      <c r="F51" t="b">
        <f>IF(Data!F51="","",Data!F51=Data!F$84)</f>
        <v>0</v>
      </c>
      <c r="G51" t="b">
        <f>IF(Data!G51="","",Data!G51=Data!G$84)</f>
        <v>0</v>
      </c>
      <c r="H51" t="b">
        <f>IF(Data!H51="","",Data!H51=Data!H$84)</f>
        <v>1</v>
      </c>
      <c r="I51" t="b">
        <f>IF(Data!I51="","",Data!I51=Data!I$84)</f>
        <v>1</v>
      </c>
      <c r="J51" t="b">
        <f>IF(Data!J51="","",Data!J51=Data!J$84)</f>
        <v>0</v>
      </c>
      <c r="K51" t="b">
        <f>IF(Data!K51="","",Data!K51=Data!K$84)</f>
        <v>1</v>
      </c>
      <c r="L51" t="b">
        <f>IF(Data!L51="","",Data!L51=Data!L$84)</f>
        <v>1</v>
      </c>
      <c r="M51" t="b">
        <f>IF(Data!M51="","",Data!M51=Data!M$84)</f>
        <v>1</v>
      </c>
      <c r="N51" t="b">
        <f>IF(Data!N51="","",Data!N51=Data!N$84)</f>
        <v>1</v>
      </c>
      <c r="O51" t="b">
        <f>IF(Data!O51="","",Data!O51=Data!O$84)</f>
        <v>1</v>
      </c>
      <c r="P51" t="b">
        <f>IF(Data!P51="","",Data!P51=Data!P$84)</f>
        <v>1</v>
      </c>
      <c r="Q51" t="b">
        <f>IF(Data!Q51="","",Data!Q51=Data!Q$84)</f>
        <v>0</v>
      </c>
      <c r="R51" t="b">
        <f>IF(Data!R51="","",Data!R51=Data!R$84)</f>
        <v>1</v>
      </c>
      <c r="S51" t="b">
        <f>IF(Data!S51="","",Data!S51=Data!S$84)</f>
        <v>1</v>
      </c>
      <c r="T51" t="b">
        <f>IF(Data!T51="","",Data!T51=Data!T$84)</f>
        <v>1</v>
      </c>
      <c r="U51" t="b">
        <f>IF(Data!U51="","",Data!U51=Data!U$84)</f>
        <v>0</v>
      </c>
      <c r="V51" t="b">
        <f>IF(Data!V51="","",Data!V51=Data!V$84)</f>
        <v>1</v>
      </c>
      <c r="W51" t="b">
        <f>IF(Data!W51="","",Data!W51=Data!W$84)</f>
        <v>1</v>
      </c>
      <c r="X51" t="b">
        <f>IF(Data!X51="","",Data!X51=Data!X$84)</f>
        <v>1</v>
      </c>
      <c r="Y51" t="b">
        <f>IF(Data!Y51="","",Data!Y51=Data!Y$84)</f>
        <v>1</v>
      </c>
      <c r="Z51" t="b">
        <f>IF(Data!Z51="","",Data!Z51=Data!Z$84)</f>
        <v>0</v>
      </c>
      <c r="AA51" t="b">
        <f>IF(Data!AA51="","",Data!AA51=Data!AA$84)</f>
        <v>1</v>
      </c>
      <c r="AB51" t="b">
        <f>IF(Data!AB51="","",Data!AB51=Data!AB$84)</f>
        <v>0</v>
      </c>
      <c r="AC51" t="b">
        <f>IF(Data!AC51="","",Data!AC51=Data!AC$84)</f>
        <v>1</v>
      </c>
      <c r="AD51" t="b">
        <f>IF(Data!AD51="","",Data!AD51=Data!AD$84)</f>
        <v>1</v>
      </c>
      <c r="AE51" t="b">
        <f>IF(Data!AE51="","",Data!AE51=Data!AE$84)</f>
        <v>1</v>
      </c>
      <c r="AF51" t="b">
        <f>IF(Data!AF51="","",Data!AF51=Data!AF$84)</f>
        <v>1</v>
      </c>
      <c r="AG51" t="b">
        <f>IF(Data!AG51="","",Data!AG51=Data!AG$84)</f>
        <v>1</v>
      </c>
      <c r="AH51" t="b">
        <f>IF(Data!AH51="","",Data!AH51=Data!AH$84)</f>
        <v>1</v>
      </c>
      <c r="AI51" t="b">
        <f>IF(Data!AI51="","",Data!AI51=Data!AI$84)</f>
        <v>1</v>
      </c>
      <c r="AJ51" t="b">
        <f>IF(Data!AJ51="","",Data!AJ51=Data!AJ$84)</f>
        <v>0</v>
      </c>
      <c r="AK51" t="b">
        <f>IF(Data!AK51="","",Data!AK51=Data!AK$84)</f>
        <v>1</v>
      </c>
      <c r="AL51" t="b">
        <f>IF(Data!AL51="","",Data!AL51=Data!AL$84)</f>
        <v>1</v>
      </c>
      <c r="AM51" t="b">
        <f>IF(Data!AM51="","",Data!AM51=Data!AM$84)</f>
        <v>1</v>
      </c>
      <c r="AN51" t="b">
        <f>IF(Data!AN51="","",Data!AN51=Data!AN$84)</f>
        <v>1</v>
      </c>
      <c r="AO51" t="b">
        <f>IF(Data!AO51="","",Data!AO51=Data!AO$84)</f>
        <v>1</v>
      </c>
      <c r="AP51" t="b">
        <f>IF(Data!AP51="","",Data!AP51=Data!AP$84)</f>
        <v>1</v>
      </c>
      <c r="AQ51" t="b">
        <f>IF(Data!AQ51="","",Data!AQ51=Data!AQ$84)</f>
        <v>0</v>
      </c>
      <c r="AR51" t="b">
        <f>IF(Data!AR51="","",Data!AR51=Data!AR$84)</f>
        <v>1</v>
      </c>
      <c r="AS51" t="b">
        <f>IF(Data!AS51="","",Data!AS51=Data!AS$84)</f>
        <v>0</v>
      </c>
      <c r="AT51" t="str">
        <f>IF(Data!AT51="","",Data!AT51=Data!AT$84)</f>
        <v/>
      </c>
      <c r="AU51" t="str">
        <f>IF(Data!AU51="","",Data!AU51=Data!AU$84)</f>
        <v/>
      </c>
      <c r="AV51" t="str">
        <f>IF(Data!AV51="","",Data!AV51=Data!AV$84)</f>
        <v/>
      </c>
      <c r="AW51" t="str">
        <f>IF(Data!AW51="","",Data!AW51=Data!AW$84)</f>
        <v/>
      </c>
      <c r="AX51" t="str">
        <f>IF(Data!AX51="","",Data!AX51=Data!AX$84)</f>
        <v/>
      </c>
      <c r="AY51" t="str">
        <f>IF(Data!AY51="","",Data!AY51=Data!AY$84)</f>
        <v/>
      </c>
      <c r="AZ51" t="str">
        <f>IF(Data!AZ51="","",Data!AZ51=Data!AZ$84)</f>
        <v/>
      </c>
      <c r="BA51" t="str">
        <f>IF(Data!BA51="","",Data!BA51=Data!BA$84)</f>
        <v/>
      </c>
      <c r="BB51" t="str">
        <f>IF(Data!BB51="","",Data!BB51=Data!BB$84)</f>
        <v/>
      </c>
      <c r="BC51" t="str">
        <f>IF(Data!BC51="","",Data!BC51=Data!BC$84)</f>
        <v/>
      </c>
      <c r="BD51" t="str">
        <f>IF(Data!BD51="","",Data!BD51=Data!BD$84)</f>
        <v/>
      </c>
      <c r="BE51" t="str">
        <f>IF(Data!BE51="","",Data!BE51=Data!BE$84)</f>
        <v/>
      </c>
      <c r="BF51" t="str">
        <f>IF(Data!BF51="","",Data!BF51=Data!BF$84)</f>
        <v/>
      </c>
      <c r="BG51" t="str">
        <f>IF(Data!BG51="","",Data!BG51=Data!BG$84)</f>
        <v/>
      </c>
      <c r="BH51" t="str">
        <f>IF(Data!BH51="","",Data!BH51=Data!BH$84)</f>
        <v/>
      </c>
      <c r="BI51">
        <f t="shared" si="0"/>
        <v>34</v>
      </c>
    </row>
    <row r="52" spans="1:61" x14ac:dyDescent="0.35">
      <c r="A52" t="s">
        <v>75</v>
      </c>
      <c r="B52" t="b">
        <f>IF(Data!B52="","",Data!B52=Data!B$84)</f>
        <v>0</v>
      </c>
      <c r="C52" t="b">
        <f>IF(Data!C52="","",Data!C52=Data!C$84)</f>
        <v>1</v>
      </c>
      <c r="D52" t="b">
        <f>IF(Data!D52="","",Data!D52=Data!D$84)</f>
        <v>0</v>
      </c>
      <c r="E52" t="b">
        <f>IF(Data!E52="","",Data!E52=Data!E$84)</f>
        <v>0</v>
      </c>
      <c r="F52" t="b">
        <f>IF(Data!F52="","",Data!F52=Data!F$84)</f>
        <v>1</v>
      </c>
      <c r="G52" t="b">
        <f>IF(Data!G52="","",Data!G52=Data!G$84)</f>
        <v>1</v>
      </c>
      <c r="H52" t="b">
        <f>IF(Data!H52="","",Data!H52=Data!H$84)</f>
        <v>0</v>
      </c>
      <c r="I52" t="b">
        <f>IF(Data!I52="","",Data!I52=Data!I$84)</f>
        <v>0</v>
      </c>
      <c r="J52" t="b">
        <f>IF(Data!J52="","",Data!J52=Data!J$84)</f>
        <v>1</v>
      </c>
      <c r="K52" t="b">
        <f>IF(Data!K52="","",Data!K52=Data!K$84)</f>
        <v>1</v>
      </c>
      <c r="L52" t="b">
        <f>IF(Data!L52="","",Data!L52=Data!L$84)</f>
        <v>1</v>
      </c>
      <c r="M52" t="b">
        <f>IF(Data!M52="","",Data!M52=Data!M$84)</f>
        <v>0</v>
      </c>
      <c r="N52" t="b">
        <f>IF(Data!N52="","",Data!N52=Data!N$84)</f>
        <v>1</v>
      </c>
      <c r="O52" t="b">
        <f>IF(Data!O52="","",Data!O52=Data!O$84)</f>
        <v>1</v>
      </c>
      <c r="P52" t="b">
        <f>IF(Data!P52="","",Data!P52=Data!P$84)</f>
        <v>1</v>
      </c>
      <c r="Q52" t="b">
        <f>IF(Data!Q52="","",Data!Q52=Data!Q$84)</f>
        <v>0</v>
      </c>
      <c r="R52" t="b">
        <f>IF(Data!R52="","",Data!R52=Data!R$84)</f>
        <v>1</v>
      </c>
      <c r="S52" t="b">
        <f>IF(Data!S52="","",Data!S52=Data!S$84)</f>
        <v>1</v>
      </c>
      <c r="T52" t="b">
        <f>IF(Data!T52="","",Data!T52=Data!T$84)</f>
        <v>1</v>
      </c>
      <c r="U52" t="b">
        <f>IF(Data!U52="","",Data!U52=Data!U$84)</f>
        <v>0</v>
      </c>
      <c r="V52" t="b">
        <f>IF(Data!V52="","",Data!V52=Data!V$84)</f>
        <v>1</v>
      </c>
      <c r="W52" t="b">
        <f>IF(Data!W52="","",Data!W52=Data!W$84)</f>
        <v>1</v>
      </c>
      <c r="X52" t="b">
        <f>IF(Data!X52="","",Data!X52=Data!X$84)</f>
        <v>1</v>
      </c>
      <c r="Y52" t="b">
        <f>IF(Data!Y52="","",Data!Y52=Data!Y$84)</f>
        <v>1</v>
      </c>
      <c r="Z52" t="b">
        <f>IF(Data!Z52="","",Data!Z52=Data!Z$84)</f>
        <v>1</v>
      </c>
      <c r="AA52" t="b">
        <f>IF(Data!AA52="","",Data!AA52=Data!AA$84)</f>
        <v>1</v>
      </c>
      <c r="AB52" t="b">
        <f>IF(Data!AB52="","",Data!AB52=Data!AB$84)</f>
        <v>1</v>
      </c>
      <c r="AC52" t="b">
        <f>IF(Data!AC52="","",Data!AC52=Data!AC$84)</f>
        <v>1</v>
      </c>
      <c r="AD52" t="b">
        <f>IF(Data!AD52="","",Data!AD52=Data!AD$84)</f>
        <v>1</v>
      </c>
      <c r="AE52" t="b">
        <f>IF(Data!AE52="","",Data!AE52=Data!AE$84)</f>
        <v>1</v>
      </c>
      <c r="AF52" t="b">
        <f>IF(Data!AF52="","",Data!AF52=Data!AF$84)</f>
        <v>1</v>
      </c>
      <c r="AG52" t="b">
        <f>IF(Data!AG52="","",Data!AG52=Data!AG$84)</f>
        <v>0</v>
      </c>
      <c r="AH52" t="b">
        <f>IF(Data!AH52="","",Data!AH52=Data!AH$84)</f>
        <v>0</v>
      </c>
      <c r="AI52" t="str">
        <f>IF(Data!AI52="","",Data!AI52=Data!AI$84)</f>
        <v/>
      </c>
      <c r="AJ52" t="str">
        <f>IF(Data!AJ52="","",Data!AJ52=Data!AJ$84)</f>
        <v/>
      </c>
      <c r="AK52" t="str">
        <f>IF(Data!AK52="","",Data!AK52=Data!AK$84)</f>
        <v/>
      </c>
      <c r="AL52" t="str">
        <f>IF(Data!AL52="","",Data!AL52=Data!AL$84)</f>
        <v/>
      </c>
      <c r="AM52" t="str">
        <f>IF(Data!AM52="","",Data!AM52=Data!AM$84)</f>
        <v/>
      </c>
      <c r="AN52" t="str">
        <f>IF(Data!AN52="","",Data!AN52=Data!AN$84)</f>
        <v/>
      </c>
      <c r="AO52" t="str">
        <f>IF(Data!AO52="","",Data!AO52=Data!AO$84)</f>
        <v/>
      </c>
      <c r="AP52" t="str">
        <f>IF(Data!AP52="","",Data!AP52=Data!AP$84)</f>
        <v/>
      </c>
      <c r="AQ52" t="str">
        <f>IF(Data!AQ52="","",Data!AQ52=Data!AQ$84)</f>
        <v/>
      </c>
      <c r="AR52" t="str">
        <f>IF(Data!AR52="","",Data!AR52=Data!AR$84)</f>
        <v/>
      </c>
      <c r="AS52" t="str">
        <f>IF(Data!AS52="","",Data!AS52=Data!AS$84)</f>
        <v/>
      </c>
      <c r="AT52" t="str">
        <f>IF(Data!AT52="","",Data!AT52=Data!AT$84)</f>
        <v/>
      </c>
      <c r="AU52" t="str">
        <f>IF(Data!AU52="","",Data!AU52=Data!AU$84)</f>
        <v/>
      </c>
      <c r="AV52" t="str">
        <f>IF(Data!AV52="","",Data!AV52=Data!AV$84)</f>
        <v/>
      </c>
      <c r="AW52" t="str">
        <f>IF(Data!AW52="","",Data!AW52=Data!AW$84)</f>
        <v/>
      </c>
      <c r="AX52" t="str">
        <f>IF(Data!AX52="","",Data!AX52=Data!AX$84)</f>
        <v/>
      </c>
      <c r="AY52" t="str">
        <f>IF(Data!AY52="","",Data!AY52=Data!AY$84)</f>
        <v/>
      </c>
      <c r="AZ52" t="str">
        <f>IF(Data!AZ52="","",Data!AZ52=Data!AZ$84)</f>
        <v/>
      </c>
      <c r="BA52" t="str">
        <f>IF(Data!BA52="","",Data!BA52=Data!BA$84)</f>
        <v/>
      </c>
      <c r="BB52" t="str">
        <f>IF(Data!BB52="","",Data!BB52=Data!BB$84)</f>
        <v/>
      </c>
      <c r="BC52" t="str">
        <f>IF(Data!BC52="","",Data!BC52=Data!BC$84)</f>
        <v/>
      </c>
      <c r="BD52" t="str">
        <f>IF(Data!BD52="","",Data!BD52=Data!BD$84)</f>
        <v/>
      </c>
      <c r="BE52" t="str">
        <f>IF(Data!BE52="","",Data!BE52=Data!BE$84)</f>
        <v/>
      </c>
      <c r="BF52" t="str">
        <f>IF(Data!BF52="","",Data!BF52=Data!BF$84)</f>
        <v/>
      </c>
      <c r="BG52" t="str">
        <f>IF(Data!BG52="","",Data!BG52=Data!BG$84)</f>
        <v/>
      </c>
      <c r="BH52" t="str">
        <f>IF(Data!BH52="","",Data!BH52=Data!BH$84)</f>
        <v/>
      </c>
      <c r="BI52">
        <f t="shared" si="0"/>
        <v>23</v>
      </c>
    </row>
  </sheetData>
  <conditionalFormatting sqref="B2:BH52">
    <cfRule type="containsText" dxfId="101" priority="1" operator="containsText" text="true">
      <formula>NOT(ISERROR(SEARCH("true",B2)))</formula>
    </cfRule>
    <cfRule type="containsText" dxfId="100" priority="2" operator="containsText" text="false">
      <formula>NOT(ISERROR(SEARCH("false",B2)))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BFAB-3FB6-4E57-AC78-AC512C5408A7}">
  <sheetPr codeName="Sheet3"/>
  <dimension ref="A1:F18"/>
  <sheetViews>
    <sheetView workbookViewId="0">
      <selection activeCell="H8" sqref="H8"/>
    </sheetView>
  </sheetViews>
  <sheetFormatPr defaultRowHeight="14.5" x14ac:dyDescent="0.35"/>
  <cols>
    <col min="1" max="1" width="20.08984375" bestFit="1" customWidth="1"/>
    <col min="2" max="2" width="12.6328125" bestFit="1" customWidth="1"/>
    <col min="3" max="3" width="17.1796875" bestFit="1" customWidth="1"/>
    <col min="4" max="4" width="10.54296875" bestFit="1" customWidth="1"/>
    <col min="5" max="5" width="10.26953125" bestFit="1" customWidth="1"/>
    <col min="6" max="6" width="12.90625" bestFit="1" customWidth="1"/>
  </cols>
  <sheetData>
    <row r="1" spans="1:6" x14ac:dyDescent="0.35">
      <c r="B1" t="s">
        <v>77</v>
      </c>
      <c r="C1" t="s">
        <v>78</v>
      </c>
      <c r="D1" t="s">
        <v>81</v>
      </c>
      <c r="E1" t="s">
        <v>82</v>
      </c>
      <c r="F1" t="s">
        <v>83</v>
      </c>
    </row>
    <row r="2" spans="1:6" x14ac:dyDescent="0.35">
      <c r="A2" t="s">
        <v>80</v>
      </c>
      <c r="B2">
        <f>COUNTIF(Data!$84:$84,"R")</f>
        <v>24</v>
      </c>
      <c r="C2">
        <f>COUNTIF(Data!$B$2:$BH$52,"R")</f>
        <v>1046</v>
      </c>
      <c r="D2">
        <v>1860</v>
      </c>
      <c r="E2">
        <v>2016</v>
      </c>
      <c r="F2" t="s">
        <v>92</v>
      </c>
    </row>
    <row r="3" spans="1:6" x14ac:dyDescent="0.35">
      <c r="A3" t="s">
        <v>79</v>
      </c>
      <c r="B3">
        <f>COUNTIF(Data!$84:$84,"D")</f>
        <v>23</v>
      </c>
      <c r="C3">
        <f>COUNTIF(Data!$B$2:$BH$52,"D")</f>
        <v>954</v>
      </c>
      <c r="D3">
        <v>1828</v>
      </c>
      <c r="E3">
        <v>2020</v>
      </c>
      <c r="F3" t="s">
        <v>91</v>
      </c>
    </row>
    <row r="4" spans="1:6" x14ac:dyDescent="0.35">
      <c r="A4" t="s">
        <v>85</v>
      </c>
      <c r="B4">
        <f>COUNTIF(Data!$84:$84,"DR")+COUNTIF(Data!$84:$84,"DR2")</f>
        <v>7</v>
      </c>
      <c r="C4">
        <f>COUNTIF(Data!$B$2:$BH$52,"DR")+COUNTIF(Data!$B$2:$BH$52,"DR1")+COUNTIF(Data!$B$2:$BH$52,"DR2")
+COUNTIF(Data!$B$2:$BH$52,"DR3")+COUNTIF(Data!$B$2:$BH$52,"DR4")</f>
        <v>125</v>
      </c>
      <c r="D4">
        <v>1800</v>
      </c>
      <c r="E4">
        <v>1824</v>
      </c>
      <c r="F4" t="s">
        <v>84</v>
      </c>
    </row>
    <row r="5" spans="1:6" x14ac:dyDescent="0.35">
      <c r="A5" t="s">
        <v>89</v>
      </c>
      <c r="B5">
        <f>COUNTIF(Data!$84:$84,"W")</f>
        <v>2</v>
      </c>
      <c r="C5">
        <f>COUNTIF(Data!$B$2:$BH$52,"W")+COUNTIF(Data!$B$2:$BH$52,"W1")+COUNTIF(Data!$B$2:$BH$52,"W2")
+COUNTIF(Data!$B$2:$BH$52,"W3")+COUNTIF(Data!$B$2:$BH$52,"W4")</f>
        <v>60</v>
      </c>
      <c r="D5">
        <v>1840</v>
      </c>
      <c r="E5">
        <v>1848</v>
      </c>
      <c r="F5" t="s">
        <v>90</v>
      </c>
    </row>
    <row r="6" spans="1:6" x14ac:dyDescent="0.35">
      <c r="A6" t="s">
        <v>132</v>
      </c>
      <c r="B6">
        <f>COUNTIF(Data!$84:$84,"I")</f>
        <v>2</v>
      </c>
      <c r="C6">
        <f>COUNTIF(Data!$B$2:$BH$52,"I")</f>
        <v>32</v>
      </c>
      <c r="D6">
        <v>1788</v>
      </c>
      <c r="E6">
        <v>1792</v>
      </c>
      <c r="F6" t="s">
        <v>86</v>
      </c>
    </row>
    <row r="7" spans="1:6" x14ac:dyDescent="0.35">
      <c r="A7" t="s">
        <v>87</v>
      </c>
      <c r="B7">
        <f>COUNTIF(Data!$84:$84,"F")</f>
        <v>1</v>
      </c>
      <c r="C7">
        <f>COUNTIF(Data!$B$2:$BH$52,"F")</f>
        <v>26</v>
      </c>
      <c r="D7">
        <v>1796</v>
      </c>
      <c r="E7">
        <v>1796</v>
      </c>
      <c r="F7" t="s">
        <v>88</v>
      </c>
    </row>
    <row r="8" spans="1:6" x14ac:dyDescent="0.35">
      <c r="A8" t="s">
        <v>101</v>
      </c>
      <c r="B8">
        <v>0</v>
      </c>
      <c r="C8">
        <f>COUNTIF(Data!$B$2:$BH$52,"NR")</f>
        <v>15</v>
      </c>
      <c r="D8" s="3"/>
      <c r="E8" s="3"/>
    </row>
    <row r="9" spans="1:6" x14ac:dyDescent="0.35">
      <c r="A9" t="s">
        <v>99</v>
      </c>
      <c r="B9">
        <v>0</v>
      </c>
      <c r="C9">
        <f>COUNTIF(Data!$B$2:$BH$52,"SD")</f>
        <v>11</v>
      </c>
      <c r="D9" s="3"/>
      <c r="E9" s="3"/>
    </row>
    <row r="10" spans="1:6" x14ac:dyDescent="0.35">
      <c r="A10" t="s">
        <v>94</v>
      </c>
      <c r="B10">
        <v>0</v>
      </c>
      <c r="C10">
        <f>COUNTIF(Data!$B$2:$BH$52,"P")</f>
        <v>6</v>
      </c>
    </row>
    <row r="11" spans="1:6" x14ac:dyDescent="0.35">
      <c r="A11" t="s">
        <v>95</v>
      </c>
      <c r="B11">
        <v>0</v>
      </c>
      <c r="C11">
        <f>COUNTIF(Data!$B$2:$BH$52,"Pop")</f>
        <v>5</v>
      </c>
    </row>
    <row r="12" spans="1:6" x14ac:dyDescent="0.35">
      <c r="A12" t="s">
        <v>93</v>
      </c>
      <c r="B12">
        <v>0</v>
      </c>
      <c r="C12">
        <f>COUNTIF(Data!$B$2:$BH$52,"DX")</f>
        <v>4</v>
      </c>
    </row>
    <row r="13" spans="1:6" x14ac:dyDescent="0.35">
      <c r="A13" t="s">
        <v>97</v>
      </c>
      <c r="B13">
        <v>0</v>
      </c>
      <c r="C13">
        <f>COUNTIF(Data!$B$2:$BH$52,"CU")</f>
        <v>3</v>
      </c>
    </row>
    <row r="14" spans="1:6" x14ac:dyDescent="0.35">
      <c r="A14" t="s">
        <v>100</v>
      </c>
      <c r="B14">
        <v>0</v>
      </c>
      <c r="C14">
        <f>COUNTIF(Data!$B$2:$BH$52,"LR")</f>
        <v>2</v>
      </c>
    </row>
    <row r="15" spans="1:6" x14ac:dyDescent="0.35">
      <c r="A15" t="s">
        <v>103</v>
      </c>
      <c r="B15">
        <v>0</v>
      </c>
      <c r="C15">
        <f>COUNTIF(Data!$B$2:$BH$52,"AM")</f>
        <v>1</v>
      </c>
    </row>
    <row r="16" spans="1:6" x14ac:dyDescent="0.35">
      <c r="A16" t="s">
        <v>98</v>
      </c>
      <c r="B16">
        <v>0</v>
      </c>
      <c r="C16">
        <f>COUNTIF(Data!$B$2:$BH$52,"KN")</f>
        <v>1</v>
      </c>
    </row>
    <row r="17" spans="1:3" x14ac:dyDescent="0.35">
      <c r="A17" t="s">
        <v>102</v>
      </c>
      <c r="B17">
        <v>0</v>
      </c>
      <c r="C17">
        <f>COUNTIF(Data!$B$2:$BH$52,"N")</f>
        <v>1</v>
      </c>
    </row>
    <row r="18" spans="1:3" x14ac:dyDescent="0.35">
      <c r="A18" t="s">
        <v>96</v>
      </c>
      <c r="B18">
        <v>0</v>
      </c>
      <c r="C18">
        <f>COUNTIF(Data!$B$2:$BH$52,"S")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AC03-5D16-42AF-8D32-719B305F9616}">
  <sheetPr codeName="Sheet4"/>
  <dimension ref="A1:N52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40" sqref="A40:XFD40"/>
    </sheetView>
  </sheetViews>
  <sheetFormatPr defaultRowHeight="14.5" x14ac:dyDescent="0.35"/>
  <cols>
    <col min="1" max="1" width="14.1796875" bestFit="1" customWidth="1"/>
    <col min="2" max="2" width="10" bestFit="1" customWidth="1"/>
    <col min="3" max="3" width="9" bestFit="1" customWidth="1"/>
    <col min="4" max="4" width="12.90625" bestFit="1" customWidth="1"/>
    <col min="5" max="5" width="23.54296875" hidden="1" customWidth="1"/>
    <col min="6" max="6" width="13.81640625" bestFit="1" customWidth="1"/>
    <col min="7" max="7" width="14" bestFit="1" customWidth="1"/>
    <col min="8" max="8" width="17.6328125" bestFit="1" customWidth="1"/>
    <col min="9" max="9" width="15.81640625" bestFit="1" customWidth="1"/>
    <col min="10" max="10" width="17.81640625" bestFit="1" customWidth="1"/>
    <col min="11" max="11" width="17.6328125" customWidth="1"/>
    <col min="12" max="12" width="17.81640625" bestFit="1" customWidth="1"/>
    <col min="13" max="13" width="19.08984375" customWidth="1"/>
    <col min="14" max="14" width="14.36328125" bestFit="1" customWidth="1"/>
  </cols>
  <sheetData>
    <row r="1" spans="1:14" ht="29" x14ac:dyDescent="0.35">
      <c r="B1" t="s">
        <v>80</v>
      </c>
      <c r="C1" t="s">
        <v>104</v>
      </c>
      <c r="D1" t="s">
        <v>105</v>
      </c>
      <c r="E1" t="s">
        <v>110</v>
      </c>
      <c r="F1" t="s">
        <v>108</v>
      </c>
      <c r="G1" t="s">
        <v>109</v>
      </c>
      <c r="H1" t="s">
        <v>111</v>
      </c>
      <c r="I1" t="s">
        <v>106</v>
      </c>
      <c r="J1" t="s">
        <v>107</v>
      </c>
      <c r="K1" t="s">
        <v>115</v>
      </c>
      <c r="L1" s="7" t="s">
        <v>121</v>
      </c>
      <c r="M1" s="7" t="s">
        <v>122</v>
      </c>
      <c r="N1" t="s">
        <v>116</v>
      </c>
    </row>
    <row r="2" spans="1:14" x14ac:dyDescent="0.35">
      <c r="A2" t="s">
        <v>0</v>
      </c>
      <c r="B2">
        <f>COUNTIF(Data!B2:AP2,"R")</f>
        <v>15</v>
      </c>
      <c r="C2">
        <f>COUNTIF(Data!B2:AP2,"D")</f>
        <v>21</v>
      </c>
      <c r="D2">
        <f>59-VLOOKUP(A2,Data!A:BI,61,FALSE)</f>
        <v>50</v>
      </c>
      <c r="E2">
        <f>42-VLOOKUP(A2,Data!A:BJ,62,FALSE)</f>
        <v>41</v>
      </c>
      <c r="F2" s="4">
        <f t="shared" ref="F2:F33" si="0">B2/E2</f>
        <v>0.36585365853658536</v>
      </c>
      <c r="G2" s="4">
        <f t="shared" ref="G2:G33" si="1">C2/E2</f>
        <v>0.51219512195121952</v>
      </c>
      <c r="H2" s="4">
        <f t="shared" ref="H2:H33" si="2">1-SUM(F2:G2)</f>
        <v>0.12195121951219512</v>
      </c>
      <c r="I2">
        <f>VLOOKUP(A2,Data2!A:BI,61,FALSE)</f>
        <v>25</v>
      </c>
      <c r="J2" s="4">
        <f t="shared" ref="J2:J33" si="3">I2/D2</f>
        <v>0.5</v>
      </c>
      <c r="K2" t="s">
        <v>45</v>
      </c>
      <c r="L2" s="4">
        <f>Alabama!BC26</f>
        <v>0.97959183673469385</v>
      </c>
      <c r="M2" t="s">
        <v>68</v>
      </c>
      <c r="N2" s="4">
        <f>Alabama!BC47</f>
        <v>0.14000000000000001</v>
      </c>
    </row>
    <row r="3" spans="1:14" x14ac:dyDescent="0.35">
      <c r="A3" t="s">
        <v>8</v>
      </c>
      <c r="B3">
        <f>COUNTIF(Data!B3:AP3,"R")</f>
        <v>15</v>
      </c>
      <c r="C3">
        <f>COUNTIF(Data!B3:AP3,"D")</f>
        <v>1</v>
      </c>
      <c r="D3">
        <f>59-VLOOKUP(A3,Data!A:BI,61,FALSE)</f>
        <v>16</v>
      </c>
      <c r="E3">
        <f>42-VLOOKUP(A3,Data!A:BJ,62,FALSE)</f>
        <v>16</v>
      </c>
      <c r="F3" s="4">
        <f t="shared" si="0"/>
        <v>0.9375</v>
      </c>
      <c r="G3" s="4">
        <f t="shared" si="1"/>
        <v>6.25E-2</v>
      </c>
      <c r="H3" s="4">
        <f t="shared" si="2"/>
        <v>0</v>
      </c>
      <c r="I3">
        <f>VLOOKUP(A3,Data2!A:BI,61,FALSE)</f>
        <v>9</v>
      </c>
      <c r="J3" s="4">
        <f t="shared" si="3"/>
        <v>0.5625</v>
      </c>
      <c r="K3" s="9" t="s">
        <v>120</v>
      </c>
      <c r="L3" s="10">
        <v>1</v>
      </c>
      <c r="M3" t="s">
        <v>44</v>
      </c>
      <c r="N3" s="4">
        <f>Alaska!T25</f>
        <v>0.125</v>
      </c>
    </row>
    <row r="4" spans="1:14" x14ac:dyDescent="0.35">
      <c r="A4" t="s">
        <v>9</v>
      </c>
      <c r="B4">
        <f>COUNTIF(Data!B4:AP4,"R")</f>
        <v>19</v>
      </c>
      <c r="C4">
        <f>COUNTIF(Data!B4:AP4,"D")</f>
        <v>9</v>
      </c>
      <c r="D4">
        <f>59-VLOOKUP(A4,Data!A:BI,61,FALSE)</f>
        <v>28</v>
      </c>
      <c r="E4">
        <f>42-VLOOKUP(A4,Data!A:BJ,62,FALSE)</f>
        <v>28</v>
      </c>
      <c r="F4" s="4">
        <f t="shared" si="0"/>
        <v>0.6785714285714286</v>
      </c>
      <c r="G4" s="4">
        <f t="shared" si="1"/>
        <v>0.32142857142857145</v>
      </c>
      <c r="H4" s="4">
        <f t="shared" si="2"/>
        <v>0</v>
      </c>
      <c r="I4">
        <f>VLOOKUP(A4,Data2!A:BI,61,FALSE)</f>
        <v>22</v>
      </c>
      <c r="J4" s="4">
        <f t="shared" si="3"/>
        <v>0.7857142857142857</v>
      </c>
      <c r="K4" t="s">
        <v>29</v>
      </c>
      <c r="L4" s="4">
        <f>Arizona!AF14</f>
        <v>0.8928571428571429</v>
      </c>
      <c r="M4" t="s">
        <v>44</v>
      </c>
      <c r="N4" s="4">
        <f>Arizona!AF25</f>
        <v>0.4642857142857143</v>
      </c>
    </row>
    <row r="5" spans="1:14" x14ac:dyDescent="0.35">
      <c r="A5" t="s">
        <v>10</v>
      </c>
      <c r="B5">
        <f>COUNTIF(Data!B5:AP5,"R")</f>
        <v>12</v>
      </c>
      <c r="C5">
        <f>COUNTIF(Data!B5:AP5,"D")</f>
        <v>26</v>
      </c>
      <c r="D5">
        <f>59-VLOOKUP(A5,Data!A:BI,61,FALSE)</f>
        <v>46</v>
      </c>
      <c r="E5">
        <f>42-VLOOKUP(A5,Data!A:BJ,62,FALSE)</f>
        <v>41</v>
      </c>
      <c r="F5" s="4">
        <f t="shared" si="0"/>
        <v>0.29268292682926828</v>
      </c>
      <c r="G5" s="4">
        <f t="shared" si="1"/>
        <v>0.63414634146341464</v>
      </c>
      <c r="H5" s="4">
        <f t="shared" si="2"/>
        <v>7.3170731707317138E-2</v>
      </c>
      <c r="I5">
        <f>VLOOKUP(A5,Data2!A:BI,61,FALSE)</f>
        <v>27</v>
      </c>
      <c r="J5" s="4">
        <f t="shared" si="3"/>
        <v>0.58695652173913049</v>
      </c>
      <c r="K5" t="s">
        <v>0</v>
      </c>
      <c r="L5" s="4">
        <f>Arkansas!AY2</f>
        <v>0.89130434782608692</v>
      </c>
      <c r="M5" t="s">
        <v>68</v>
      </c>
      <c r="N5" s="4">
        <f>Arkansas!AY47</f>
        <v>0.19565217391304349</v>
      </c>
    </row>
    <row r="6" spans="1:14" x14ac:dyDescent="0.35">
      <c r="A6" t="s">
        <v>11</v>
      </c>
      <c r="B6">
        <f>COUNTIF(Data!B6:AP6,"R")</f>
        <v>23</v>
      </c>
      <c r="C6">
        <f>COUNTIF(Data!B6:AP6,"D")</f>
        <v>17</v>
      </c>
      <c r="D6">
        <f>59-VLOOKUP(A6,Data!A:BI,61,FALSE)</f>
        <v>43</v>
      </c>
      <c r="E6">
        <f>42-VLOOKUP(A6,Data!A:BJ,62,FALSE)</f>
        <v>42</v>
      </c>
      <c r="F6" s="4">
        <f t="shared" si="0"/>
        <v>0.54761904761904767</v>
      </c>
      <c r="G6" s="4">
        <f t="shared" si="1"/>
        <v>0.40476190476190477</v>
      </c>
      <c r="H6" s="4">
        <f t="shared" si="2"/>
        <v>4.7619047619047561E-2</v>
      </c>
      <c r="I6">
        <f>VLOOKUP(A6,Data2!A:BI,61,FALSE)</f>
        <v>35</v>
      </c>
      <c r="J6" s="4">
        <f t="shared" si="3"/>
        <v>0.81395348837209303</v>
      </c>
      <c r="K6" t="s">
        <v>31</v>
      </c>
      <c r="L6" s="4">
        <f>California!AU16</f>
        <v>0.90697674418604646</v>
      </c>
      <c r="M6" t="s">
        <v>24</v>
      </c>
      <c r="N6" s="4">
        <f>California!AU12</f>
        <v>0.33333333333333331</v>
      </c>
    </row>
    <row r="7" spans="1:14" ht="29" x14ac:dyDescent="0.35">
      <c r="A7" t="s">
        <v>13</v>
      </c>
      <c r="B7">
        <f>COUNTIF(Data!B7:AP7,"R")</f>
        <v>22</v>
      </c>
      <c r="C7">
        <f>COUNTIF(Data!B7:AP7,"D")</f>
        <v>14</v>
      </c>
      <c r="D7">
        <f>59-VLOOKUP(A7,Data!A:BI,61,FALSE)</f>
        <v>37</v>
      </c>
      <c r="E7">
        <f>42-VLOOKUP(A7,Data!A:BJ,62,FALSE)</f>
        <v>37</v>
      </c>
      <c r="F7" s="4">
        <f t="shared" si="0"/>
        <v>0.59459459459459463</v>
      </c>
      <c r="G7" s="4">
        <f t="shared" si="1"/>
        <v>0.3783783783783784</v>
      </c>
      <c r="H7" s="4">
        <f t="shared" si="2"/>
        <v>2.7027027027026973E-2</v>
      </c>
      <c r="I7">
        <f>VLOOKUP(A7,Data2!A:BI,61,FALSE)</f>
        <v>26</v>
      </c>
      <c r="J7" s="4">
        <f t="shared" si="3"/>
        <v>0.70270270270270274</v>
      </c>
      <c r="K7" t="s">
        <v>49</v>
      </c>
      <c r="L7" s="4">
        <f>Colorado!AO30</f>
        <v>0.86486486486486491</v>
      </c>
      <c r="M7" s="7" t="s">
        <v>118</v>
      </c>
      <c r="N7" s="4">
        <f>Colorado!AO2</f>
        <v>0.3783783783783784</v>
      </c>
    </row>
    <row r="8" spans="1:14" x14ac:dyDescent="0.35">
      <c r="A8" t="s">
        <v>15</v>
      </c>
      <c r="B8">
        <f>COUNTIF(Data!B8:AP8,"R")</f>
        <v>22</v>
      </c>
      <c r="C8">
        <f>COUNTIF(Data!B8:AP8,"D")</f>
        <v>19</v>
      </c>
      <c r="D8">
        <f>59-VLOOKUP(A8,Data!A:BI,61,FALSE)</f>
        <v>59</v>
      </c>
      <c r="E8">
        <f>42-VLOOKUP(A8,Data!A:BJ,62,FALSE)</f>
        <v>42</v>
      </c>
      <c r="F8" s="4">
        <f t="shared" si="0"/>
        <v>0.52380952380952384</v>
      </c>
      <c r="G8" s="4">
        <f t="shared" si="1"/>
        <v>0.45238095238095238</v>
      </c>
      <c r="H8" s="4">
        <f t="shared" si="2"/>
        <v>2.3809523809523725E-2</v>
      </c>
      <c r="I8">
        <f>VLOOKUP(A8,Data2!A:BI,61,FALSE)</f>
        <v>40</v>
      </c>
      <c r="J8" s="4">
        <f t="shared" si="3"/>
        <v>0.67796610169491522</v>
      </c>
      <c r="K8" t="s">
        <v>21</v>
      </c>
      <c r="L8" s="4">
        <f>Connecticut!BK10</f>
        <v>0.84745762711864403</v>
      </c>
      <c r="M8" t="s">
        <v>61</v>
      </c>
      <c r="N8" s="4">
        <f>Connecticut!BK42</f>
        <v>0.31034482758620691</v>
      </c>
    </row>
    <row r="9" spans="1:14" x14ac:dyDescent="0.35">
      <c r="A9" t="s">
        <v>20</v>
      </c>
      <c r="B9">
        <f>COUNTIF(Data!B9:AP9,"R")</f>
        <v>0</v>
      </c>
      <c r="C9">
        <f>COUNTIF(Data!B9:AP9,"D")</f>
        <v>15</v>
      </c>
      <c r="D9">
        <f>59-VLOOKUP(A9,Data!A:BI,61,FALSE)</f>
        <v>15</v>
      </c>
      <c r="E9">
        <f>42-VLOOKUP(A9,Data!A:BJ,62,FALSE)</f>
        <v>15</v>
      </c>
      <c r="F9" s="4">
        <f t="shared" si="0"/>
        <v>0</v>
      </c>
      <c r="G9" s="4">
        <f t="shared" si="1"/>
        <v>1</v>
      </c>
      <c r="H9" s="4">
        <f t="shared" si="2"/>
        <v>0</v>
      </c>
      <c r="I9">
        <f>VLOOKUP(A9,Data2!A:BI,61,FALSE)</f>
        <v>7</v>
      </c>
      <c r="J9" s="4">
        <f t="shared" si="3"/>
        <v>0.46666666666666667</v>
      </c>
      <c r="K9" t="s">
        <v>117</v>
      </c>
      <c r="M9" t="s">
        <v>117</v>
      </c>
    </row>
    <row r="10" spans="1:14" x14ac:dyDescent="0.35">
      <c r="A10" t="s">
        <v>21</v>
      </c>
      <c r="B10">
        <f>COUNTIF(Data!B10:AP10,"R")</f>
        <v>18</v>
      </c>
      <c r="C10">
        <f>COUNTIF(Data!B10:AP10,"D")</f>
        <v>22</v>
      </c>
      <c r="D10">
        <f>59-VLOOKUP(A10,Data!A:BI,61,FALSE)</f>
        <v>59</v>
      </c>
      <c r="E10">
        <f>42-VLOOKUP(A10,Data!A:BJ,62,FALSE)</f>
        <v>42</v>
      </c>
      <c r="F10" s="4">
        <f t="shared" si="0"/>
        <v>0.42857142857142855</v>
      </c>
      <c r="G10" s="4">
        <f t="shared" si="1"/>
        <v>0.52380952380952384</v>
      </c>
      <c r="H10" s="4">
        <f t="shared" si="2"/>
        <v>4.7619047619047672E-2</v>
      </c>
      <c r="I10">
        <f>VLOOKUP(A10,Data2!A:BI,61,FALSE)</f>
        <v>37</v>
      </c>
      <c r="J10" s="4">
        <f t="shared" si="3"/>
        <v>0.6271186440677966</v>
      </c>
      <c r="K10" t="s">
        <v>53</v>
      </c>
      <c r="L10" s="4">
        <f>Delaware!BK34</f>
        <v>0.88135593220338981</v>
      </c>
      <c r="M10" t="s">
        <v>61</v>
      </c>
      <c r="N10" s="4">
        <f>Delaware!BK42</f>
        <v>0.39655172413793105</v>
      </c>
    </row>
    <row r="11" spans="1:14" ht="29" x14ac:dyDescent="0.35">
      <c r="A11" t="s">
        <v>23</v>
      </c>
      <c r="B11">
        <f>COUNTIF(Data!B11:AP11,"R")</f>
        <v>17</v>
      </c>
      <c r="C11">
        <f>COUNTIF(Data!B11:AP11,"D")</f>
        <v>22</v>
      </c>
      <c r="D11">
        <f>59-VLOOKUP(A11,Data!A:BI,61,FALSE)</f>
        <v>43</v>
      </c>
      <c r="E11">
        <f>42-VLOOKUP(A11,Data!A:BJ,62,FALSE)</f>
        <v>41</v>
      </c>
      <c r="F11" s="4">
        <f t="shared" si="0"/>
        <v>0.41463414634146339</v>
      </c>
      <c r="G11" s="4">
        <f t="shared" si="1"/>
        <v>0.53658536585365857</v>
      </c>
      <c r="H11" s="4">
        <f t="shared" si="2"/>
        <v>4.8780487804878092E-2</v>
      </c>
      <c r="I11">
        <f>VLOOKUP(A11,Data2!A:BI,61,FALSE)</f>
        <v>31</v>
      </c>
      <c r="J11" s="4">
        <f t="shared" si="3"/>
        <v>0.72093023255813948</v>
      </c>
      <c r="K11" t="s">
        <v>50</v>
      </c>
      <c r="L11" s="4">
        <f>Florida!AV31</f>
        <v>0.86046511627906974</v>
      </c>
      <c r="M11" s="7" t="s">
        <v>119</v>
      </c>
      <c r="N11" s="4">
        <f>Florida!AV47</f>
        <v>0.39534883720930231</v>
      </c>
    </row>
    <row r="12" spans="1:14" x14ac:dyDescent="0.35">
      <c r="A12" t="s">
        <v>24</v>
      </c>
      <c r="B12">
        <f>COUNTIF(Data!B12:AP12,"R")</f>
        <v>11</v>
      </c>
      <c r="C12">
        <f>COUNTIF(Data!B12:AP12,"D")</f>
        <v>26</v>
      </c>
      <c r="D12">
        <f>59-VLOOKUP(A12,Data!A:BI,61,FALSE)</f>
        <v>58</v>
      </c>
      <c r="E12">
        <f>42-VLOOKUP(A12,Data!A:BJ,62,FALSE)</f>
        <v>41</v>
      </c>
      <c r="F12" s="4">
        <f t="shared" si="0"/>
        <v>0.26829268292682928</v>
      </c>
      <c r="G12" s="4">
        <f t="shared" si="1"/>
        <v>0.63414634146341464</v>
      </c>
      <c r="H12" s="4">
        <f t="shared" si="2"/>
        <v>9.7560975609756073E-2</v>
      </c>
      <c r="I12">
        <f>VLOOKUP(A12,Data2!A:BI,61,FALSE)</f>
        <v>32</v>
      </c>
      <c r="J12" s="4">
        <f t="shared" si="3"/>
        <v>0.55172413793103448</v>
      </c>
      <c r="K12" t="s">
        <v>37</v>
      </c>
      <c r="L12" s="4">
        <f>Georgia!BK20</f>
        <v>0.80769230769230771</v>
      </c>
      <c r="M12" t="s">
        <v>30</v>
      </c>
      <c r="N12" s="4">
        <f>Georgia!BK15</f>
        <v>0.23255813953488372</v>
      </c>
    </row>
    <row r="13" spans="1:14" x14ac:dyDescent="0.35">
      <c r="A13" t="s">
        <v>28</v>
      </c>
      <c r="B13">
        <f>COUNTIF(Data!B13:AP13,"R")</f>
        <v>2</v>
      </c>
      <c r="C13">
        <f>COUNTIF(Data!B13:AP13,"D")</f>
        <v>14</v>
      </c>
      <c r="D13">
        <f>59-VLOOKUP(A13,Data!A:BI,61,FALSE)</f>
        <v>16</v>
      </c>
      <c r="E13">
        <f>42-VLOOKUP(A13,Data!A:BJ,62,FALSE)</f>
        <v>16</v>
      </c>
      <c r="F13" s="4">
        <f t="shared" si="0"/>
        <v>0.125</v>
      </c>
      <c r="G13" s="4">
        <f t="shared" si="1"/>
        <v>0.875</v>
      </c>
      <c r="H13" s="4">
        <f t="shared" si="2"/>
        <v>0</v>
      </c>
      <c r="I13">
        <f>VLOOKUP(A13,Data2!A:BI,61,FALSE)</f>
        <v>10</v>
      </c>
      <c r="J13" s="4">
        <f t="shared" si="3"/>
        <v>0.625</v>
      </c>
      <c r="K13" s="8" t="s">
        <v>120</v>
      </c>
      <c r="L13" s="11">
        <f>Hawaii!T25</f>
        <v>0.9375</v>
      </c>
      <c r="M13" s="8" t="s">
        <v>120</v>
      </c>
      <c r="N13" s="11">
        <f>Hawaii!T2</f>
        <v>0.1875</v>
      </c>
    </row>
    <row r="14" spans="1:14" x14ac:dyDescent="0.35">
      <c r="A14" t="s">
        <v>29</v>
      </c>
      <c r="B14">
        <f>COUNTIF(Data!B14:AP14,"R")</f>
        <v>22</v>
      </c>
      <c r="C14">
        <f>COUNTIF(Data!B14:AP14,"D")</f>
        <v>10</v>
      </c>
      <c r="D14">
        <f>59-VLOOKUP(A14,Data!A:BI,61,FALSE)</f>
        <v>33</v>
      </c>
      <c r="E14">
        <f>42-VLOOKUP(A14,Data!A:BJ,62,FALSE)</f>
        <v>33</v>
      </c>
      <c r="F14" s="4">
        <f t="shared" si="0"/>
        <v>0.66666666666666663</v>
      </c>
      <c r="G14" s="4">
        <f t="shared" si="1"/>
        <v>0.30303030303030304</v>
      </c>
      <c r="H14" s="4">
        <f t="shared" si="2"/>
        <v>3.0303030303030276E-2</v>
      </c>
      <c r="I14">
        <f>VLOOKUP(A14,Data2!A:BI,61,FALSE)</f>
        <v>23</v>
      </c>
      <c r="J14" s="4">
        <f t="shared" si="3"/>
        <v>0.69696969696969702</v>
      </c>
      <c r="K14" t="s">
        <v>47</v>
      </c>
      <c r="L14" s="4">
        <f>Idaho!AK28</f>
        <v>0.93939393939393945</v>
      </c>
      <c r="M14" t="s">
        <v>44</v>
      </c>
      <c r="N14" s="4">
        <f>Idaho!AK25</f>
        <v>0.42424242424242425</v>
      </c>
    </row>
    <row r="15" spans="1:14" x14ac:dyDescent="0.35">
      <c r="A15" t="s">
        <v>31</v>
      </c>
      <c r="B15">
        <f>COUNTIF(Data!B16:AP16,"R")</f>
        <v>24</v>
      </c>
      <c r="C15">
        <f>COUNTIF(Data!B16:AP16,"D")</f>
        <v>17</v>
      </c>
      <c r="D15">
        <f>59-VLOOKUP(A15,Data!A:BI,61,FALSE)</f>
        <v>51</v>
      </c>
      <c r="E15">
        <f>42-VLOOKUP(A15,Data!A:BJ,62,FALSE)</f>
        <v>42</v>
      </c>
      <c r="F15" s="4">
        <f t="shared" si="0"/>
        <v>0.5714285714285714</v>
      </c>
      <c r="G15" s="4">
        <f t="shared" si="1"/>
        <v>0.40476190476190477</v>
      </c>
      <c r="H15" s="4">
        <f t="shared" si="2"/>
        <v>2.3809523809523836E-2</v>
      </c>
      <c r="I15">
        <f>VLOOKUP(A15,Data2!A:BI,61,FALSE)</f>
        <v>42</v>
      </c>
      <c r="J15" s="4">
        <f t="shared" si="3"/>
        <v>0.82352941176470584</v>
      </c>
      <c r="K15" t="s">
        <v>54</v>
      </c>
      <c r="L15" s="4">
        <f>Illinois!BC35</f>
        <v>0.9285714285714286</v>
      </c>
      <c r="M15" t="s">
        <v>24</v>
      </c>
      <c r="N15" s="4">
        <f>Illinois!BC12</f>
        <v>0.36</v>
      </c>
    </row>
    <row r="16" spans="1:14" x14ac:dyDescent="0.35">
      <c r="A16" t="s">
        <v>32</v>
      </c>
      <c r="B16">
        <f>COUNTIF(Data!B17:AP17,"R")</f>
        <v>33</v>
      </c>
      <c r="C16">
        <f>COUNTIF(Data!B17:AP17,"D")</f>
        <v>8</v>
      </c>
      <c r="D16">
        <f>59-VLOOKUP(A16,Data!A:BI,61,FALSE)</f>
        <v>52</v>
      </c>
      <c r="E16">
        <f>42-VLOOKUP(A16,Data!A:BJ,62,FALSE)</f>
        <v>42</v>
      </c>
      <c r="F16" s="4">
        <f t="shared" si="0"/>
        <v>0.7857142857142857</v>
      </c>
      <c r="G16" s="4">
        <f t="shared" si="1"/>
        <v>0.19047619047619047</v>
      </c>
      <c r="H16" s="4">
        <f t="shared" si="2"/>
        <v>2.3809523809523836E-2</v>
      </c>
      <c r="I16">
        <f>VLOOKUP(A16,Data2!A:BI,61,FALSE)</f>
        <v>38</v>
      </c>
      <c r="J16" s="4">
        <f t="shared" si="3"/>
        <v>0.73076923076923073</v>
      </c>
      <c r="K16" t="s">
        <v>51</v>
      </c>
      <c r="L16" s="4">
        <f>Indiana!BD32</f>
        <v>0.90909090909090906</v>
      </c>
      <c r="M16" t="s">
        <v>24</v>
      </c>
      <c r="N16" s="4">
        <f>Indiana!BD12</f>
        <v>0.41176470588235292</v>
      </c>
    </row>
    <row r="17" spans="1:14" x14ac:dyDescent="0.35">
      <c r="A17" t="s">
        <v>30</v>
      </c>
      <c r="B17">
        <f>COUNTIF(Data!B15:AP15,"R")</f>
        <v>29</v>
      </c>
      <c r="C17">
        <f>COUNTIF(Data!B15:AP15,"D")</f>
        <v>12</v>
      </c>
      <c r="D17">
        <f>59-VLOOKUP(A17,Data!A:BI,61,FALSE)</f>
        <v>44</v>
      </c>
      <c r="E17">
        <f>42-VLOOKUP(A17,Data!A:BJ,62,FALSE)</f>
        <v>42</v>
      </c>
      <c r="F17" s="4">
        <f t="shared" si="0"/>
        <v>0.69047619047619047</v>
      </c>
      <c r="G17" s="4">
        <f t="shared" si="1"/>
        <v>0.2857142857142857</v>
      </c>
      <c r="H17" s="4">
        <f t="shared" si="2"/>
        <v>2.3809523809523836E-2</v>
      </c>
      <c r="I17">
        <f>VLOOKUP(A17,Data2!A:BI,61,FALSE)</f>
        <v>33</v>
      </c>
      <c r="J17" s="4">
        <f t="shared" si="3"/>
        <v>0.75</v>
      </c>
      <c r="K17" t="s">
        <v>73</v>
      </c>
      <c r="L17" s="4">
        <f>Iowa!AV51</f>
        <v>0.88636363636363635</v>
      </c>
      <c r="M17" t="s">
        <v>24</v>
      </c>
      <c r="N17" s="4">
        <f>Iowa!AV12</f>
        <v>0.23255813953488372</v>
      </c>
    </row>
    <row r="18" spans="1:14" x14ac:dyDescent="0.35">
      <c r="A18" t="s">
        <v>33</v>
      </c>
      <c r="B18">
        <f>COUNTIF(Data!B18:AP18,"R")</f>
        <v>33</v>
      </c>
      <c r="C18">
        <f>COUNTIF(Data!B18:AP18,"D")</f>
        <v>6</v>
      </c>
      <c r="D18">
        <f>59-VLOOKUP(A18,Data!A:BI,61,FALSE)</f>
        <v>40</v>
      </c>
      <c r="E18">
        <f>42-VLOOKUP(A18,Data!A:BJ,62,FALSE)</f>
        <v>40</v>
      </c>
      <c r="F18" s="4">
        <f t="shared" si="0"/>
        <v>0.82499999999999996</v>
      </c>
      <c r="G18" s="4">
        <f t="shared" si="1"/>
        <v>0.15</v>
      </c>
      <c r="H18" s="4">
        <f t="shared" si="2"/>
        <v>2.5000000000000022E-2</v>
      </c>
      <c r="I18">
        <f>VLOOKUP(A18,Data2!A:BI,61,FALSE)</f>
        <v>27</v>
      </c>
      <c r="J18" s="4">
        <f t="shared" si="3"/>
        <v>0.67500000000000004</v>
      </c>
      <c r="K18" t="s">
        <v>51</v>
      </c>
      <c r="L18" s="4">
        <f>Kansas!AR32</f>
        <v>0.96969696969696972</v>
      </c>
      <c r="M18" t="s">
        <v>24</v>
      </c>
      <c r="N18" s="4">
        <f>Kansas!AR12</f>
        <v>0.35897435897435898</v>
      </c>
    </row>
    <row r="19" spans="1:14" x14ac:dyDescent="0.35">
      <c r="A19" t="s">
        <v>34</v>
      </c>
      <c r="B19">
        <f>COUNTIF(Data!B19:AP19,"R")</f>
        <v>16</v>
      </c>
      <c r="C19">
        <f>COUNTIF(Data!B19:AP19,"D")</f>
        <v>24</v>
      </c>
      <c r="D19">
        <f>59-VLOOKUP(A19,Data!A:BI,61,FALSE)</f>
        <v>58</v>
      </c>
      <c r="E19">
        <f>42-VLOOKUP(A19,Data!A:BJ,62,FALSE)</f>
        <v>42</v>
      </c>
      <c r="F19" s="4">
        <f t="shared" si="0"/>
        <v>0.38095238095238093</v>
      </c>
      <c r="G19" s="4">
        <f t="shared" si="1"/>
        <v>0.5714285714285714</v>
      </c>
      <c r="H19" s="4">
        <f t="shared" si="2"/>
        <v>4.7619047619047672E-2</v>
      </c>
      <c r="I19">
        <f>VLOOKUP(A19,Data2!A:BI,61,FALSE)</f>
        <v>35</v>
      </c>
      <c r="J19" s="4">
        <f t="shared" si="3"/>
        <v>0.60344827586206895</v>
      </c>
      <c r="K19" t="s">
        <v>65</v>
      </c>
      <c r="L19" s="4">
        <f>Kentucky!BJ44</f>
        <v>0.84210526315789469</v>
      </c>
      <c r="M19" t="s">
        <v>38</v>
      </c>
      <c r="N19" s="4">
        <f>Kentucky!BJ21</f>
        <v>0.29411764705882354</v>
      </c>
    </row>
    <row r="20" spans="1:14" x14ac:dyDescent="0.35">
      <c r="A20" t="s">
        <v>37</v>
      </c>
      <c r="B20">
        <f>COUNTIF(Data!B20:AP20,"R")</f>
        <v>15</v>
      </c>
      <c r="C20">
        <f>COUNTIF(Data!B20:AP20,"D")</f>
        <v>23</v>
      </c>
      <c r="D20">
        <f>59-VLOOKUP(A20,Data!A:BI,61,FALSE)</f>
        <v>53</v>
      </c>
      <c r="E20">
        <f>42-VLOOKUP(A20,Data!A:BJ,62,FALSE)</f>
        <v>42</v>
      </c>
      <c r="F20" s="4">
        <f t="shared" si="0"/>
        <v>0.35714285714285715</v>
      </c>
      <c r="G20" s="4">
        <f t="shared" si="1"/>
        <v>0.54761904761904767</v>
      </c>
      <c r="H20" s="4">
        <f t="shared" si="2"/>
        <v>9.5238095238095122E-2</v>
      </c>
      <c r="I20">
        <f>VLOOKUP(A20,Data2!A:BI,61,FALSE)</f>
        <v>33</v>
      </c>
      <c r="J20" s="4">
        <f t="shared" si="3"/>
        <v>0.62264150943396224</v>
      </c>
      <c r="K20" t="s">
        <v>45</v>
      </c>
      <c r="L20" s="12">
        <f>Louisiana!BE26</f>
        <v>0.87755102040816324</v>
      </c>
      <c r="M20" t="s">
        <v>68</v>
      </c>
      <c r="N20" s="4">
        <f>Louisiana!BE47</f>
        <v>0.28301886792452829</v>
      </c>
    </row>
    <row r="21" spans="1:14" ht="29" x14ac:dyDescent="0.35">
      <c r="A21" t="s">
        <v>38</v>
      </c>
      <c r="B21">
        <f>COUNTIF(Data!B21:AP21,"R")</f>
        <v>30</v>
      </c>
      <c r="C21">
        <f>COUNTIF(Data!B21:AP21,"D")</f>
        <v>11</v>
      </c>
      <c r="D21">
        <f>59-VLOOKUP(A21,Data!A:BI,61,FALSE)</f>
        <v>51</v>
      </c>
      <c r="E21">
        <f>42-VLOOKUP(A21,Data!A:BJ,62,FALSE)</f>
        <v>42</v>
      </c>
      <c r="F21" s="4">
        <f t="shared" si="0"/>
        <v>0.7142857142857143</v>
      </c>
      <c r="G21" s="4">
        <f t="shared" si="1"/>
        <v>0.26190476190476192</v>
      </c>
      <c r="H21" s="4">
        <f t="shared" si="2"/>
        <v>2.3809523809523725E-2</v>
      </c>
      <c r="I21">
        <f>VLOOKUP(A21,Data2!A:BI,61,FALSE)</f>
        <v>34</v>
      </c>
      <c r="J21" s="4">
        <f t="shared" si="3"/>
        <v>0.66666666666666663</v>
      </c>
      <c r="K21" t="s">
        <v>43</v>
      </c>
      <c r="L21" s="4">
        <f>Maine!BC24</f>
        <v>0.87234042553191493</v>
      </c>
      <c r="M21" s="7" t="s">
        <v>123</v>
      </c>
      <c r="N21" s="4">
        <f>Maine!BC12</f>
        <v>0.24</v>
      </c>
    </row>
    <row r="22" spans="1:14" x14ac:dyDescent="0.35">
      <c r="A22" t="s">
        <v>39</v>
      </c>
      <c r="B22">
        <f>COUNTIF(Data!B22:AP22,"R")</f>
        <v>12</v>
      </c>
      <c r="C22">
        <f>COUNTIF(Data!B22:AP22,"D")</f>
        <v>28</v>
      </c>
      <c r="D22">
        <f>59-VLOOKUP(A22,Data!A:BI,61,FALSE)</f>
        <v>59</v>
      </c>
      <c r="E22">
        <f>42-VLOOKUP(A22,Data!A:BJ,62,FALSE)</f>
        <v>42</v>
      </c>
      <c r="F22" s="4">
        <f t="shared" si="0"/>
        <v>0.2857142857142857</v>
      </c>
      <c r="G22" s="4">
        <f t="shared" si="1"/>
        <v>0.66666666666666663</v>
      </c>
      <c r="H22" s="4">
        <f t="shared" si="2"/>
        <v>4.7619047619047672E-2</v>
      </c>
      <c r="I22">
        <f>VLOOKUP(A22,Data2!A:BI,61,FALSE)</f>
        <v>38</v>
      </c>
      <c r="J22" s="4">
        <f t="shared" si="3"/>
        <v>0.64406779661016944</v>
      </c>
      <c r="K22" t="s">
        <v>54</v>
      </c>
      <c r="L22" s="4">
        <f>Maryland!BK35</f>
        <v>0.8214285714285714</v>
      </c>
      <c r="M22" t="s">
        <v>64</v>
      </c>
      <c r="N22" s="4">
        <f>Maryland!BK43</f>
        <v>0.39393939393939392</v>
      </c>
    </row>
    <row r="23" spans="1:14" x14ac:dyDescent="0.35">
      <c r="A23" t="s">
        <v>41</v>
      </c>
      <c r="B23">
        <f>COUNTIF(Data!B23:AP23,"R")</f>
        <v>20</v>
      </c>
      <c r="C23">
        <f>COUNTIF(Data!B23:AP23,"D")</f>
        <v>21</v>
      </c>
      <c r="D23">
        <f>59-VLOOKUP(A23,Data!A:BI,61,FALSE)</f>
        <v>59</v>
      </c>
      <c r="E23">
        <f>42-VLOOKUP(A23,Data!A:BJ,62,FALSE)</f>
        <v>42</v>
      </c>
      <c r="F23" s="4">
        <f t="shared" si="0"/>
        <v>0.47619047619047616</v>
      </c>
      <c r="G23" s="4">
        <f t="shared" si="1"/>
        <v>0.5</v>
      </c>
      <c r="H23" s="4">
        <f t="shared" si="2"/>
        <v>2.3809523809523836E-2</v>
      </c>
      <c r="I23">
        <f>VLOOKUP(A23,Data2!A:BI,61,FALSE)</f>
        <v>39</v>
      </c>
      <c r="J23" s="4">
        <f t="shared" si="3"/>
        <v>0.66101694915254239</v>
      </c>
      <c r="K23" t="s">
        <v>60</v>
      </c>
      <c r="L23" s="4">
        <f>Massachusetts!BK41</f>
        <v>0.91379310344827591</v>
      </c>
      <c r="M23" t="s">
        <v>0</v>
      </c>
      <c r="N23" s="4">
        <f>Massachusetts!BK2</f>
        <v>0.24</v>
      </c>
    </row>
    <row r="24" spans="1:14" ht="29" x14ac:dyDescent="0.35">
      <c r="A24" t="s">
        <v>43</v>
      </c>
      <c r="B24">
        <f>COUNTIF(Data!B24:AP24,"R")</f>
        <v>27</v>
      </c>
      <c r="C24">
        <f>COUNTIF(Data!B24:AP24,"D")</f>
        <v>13</v>
      </c>
      <c r="D24">
        <f>59-VLOOKUP(A24,Data!A:BI,61,FALSE)</f>
        <v>47</v>
      </c>
      <c r="E24">
        <f>42-VLOOKUP(A24,Data!A:BJ,62,FALSE)</f>
        <v>42</v>
      </c>
      <c r="F24" s="4">
        <f t="shared" si="0"/>
        <v>0.6428571428571429</v>
      </c>
      <c r="G24" s="4">
        <f t="shared" si="1"/>
        <v>0.30952380952380953</v>
      </c>
      <c r="H24" s="4">
        <f t="shared" si="2"/>
        <v>4.7619047619047561E-2</v>
      </c>
      <c r="I24">
        <f>VLOOKUP(A24,Data2!A:BI,61,FALSE)</f>
        <v>35</v>
      </c>
      <c r="J24" s="4">
        <f t="shared" si="3"/>
        <v>0.74468085106382975</v>
      </c>
      <c r="K24" t="s">
        <v>59</v>
      </c>
      <c r="L24" s="4">
        <f>Michigan!AY40</f>
        <v>0.8936170212765957</v>
      </c>
      <c r="M24" s="7" t="s">
        <v>124</v>
      </c>
      <c r="N24" s="4">
        <f>Michigan!AY2</f>
        <v>0.30434782608695654</v>
      </c>
    </row>
    <row r="25" spans="1:14" x14ac:dyDescent="0.35">
      <c r="A25" t="s">
        <v>44</v>
      </c>
      <c r="B25">
        <f>COUNTIF(Data!B25:AP25,"R")</f>
        <v>20</v>
      </c>
      <c r="C25">
        <f>COUNTIF(Data!B25:AP25,"D")</f>
        <v>20</v>
      </c>
      <c r="D25">
        <f>59-VLOOKUP(A25,Data!A:BI,61,FALSE)</f>
        <v>41</v>
      </c>
      <c r="E25">
        <f>42-VLOOKUP(A25,Data!A:BJ,62,FALSE)</f>
        <v>41</v>
      </c>
      <c r="F25" s="4">
        <f t="shared" si="0"/>
        <v>0.48780487804878048</v>
      </c>
      <c r="G25" s="4">
        <f t="shared" si="1"/>
        <v>0.48780487804878048</v>
      </c>
      <c r="H25" s="4">
        <f t="shared" si="2"/>
        <v>2.4390243902439046E-2</v>
      </c>
      <c r="I25">
        <f>VLOOKUP(A25,Data2!A:BI,61,FALSE)</f>
        <v>30</v>
      </c>
      <c r="J25" s="4">
        <f t="shared" si="3"/>
        <v>0.73170731707317072</v>
      </c>
      <c r="K25" t="s">
        <v>60</v>
      </c>
      <c r="L25" s="4">
        <f>Minnesota!AS41</f>
        <v>0.92682926829268297</v>
      </c>
      <c r="M25" t="s">
        <v>45</v>
      </c>
      <c r="N25" s="4">
        <f>Minnesota!AS26</f>
        <v>0.17948717948717949</v>
      </c>
    </row>
    <row r="26" spans="1:14" x14ac:dyDescent="0.35">
      <c r="A26" t="s">
        <v>45</v>
      </c>
      <c r="B26">
        <f>COUNTIF(Data!B26:AP26,"R")</f>
        <v>14</v>
      </c>
      <c r="C26">
        <f>COUNTIF(Data!B26:AP26,"D")</f>
        <v>21</v>
      </c>
      <c r="D26">
        <f>59-VLOOKUP(A26,Data!A:BI,61,FALSE)</f>
        <v>49</v>
      </c>
      <c r="E26">
        <f>42-VLOOKUP(A26,Data!A:BJ,62,FALSE)</f>
        <v>40</v>
      </c>
      <c r="F26" s="4">
        <f t="shared" si="0"/>
        <v>0.35</v>
      </c>
      <c r="G26" s="4">
        <f t="shared" si="1"/>
        <v>0.52500000000000002</v>
      </c>
      <c r="H26" s="4">
        <f t="shared" si="2"/>
        <v>0.125</v>
      </c>
      <c r="I26">
        <f>VLOOKUP(A26,Data2!A:BI,61,FALSE)</f>
        <v>25</v>
      </c>
      <c r="J26" s="4">
        <f t="shared" si="3"/>
        <v>0.51020408163265307</v>
      </c>
      <c r="K26" t="s">
        <v>0</v>
      </c>
      <c r="L26" s="4">
        <f>Mississippi!BC2</f>
        <v>0.97959183673469385</v>
      </c>
      <c r="M26" t="s">
        <v>68</v>
      </c>
      <c r="N26" s="4">
        <f>Mississippi!BC47</f>
        <v>0.14285714285714285</v>
      </c>
    </row>
    <row r="27" spans="1:14" x14ac:dyDescent="0.35">
      <c r="A27" t="s">
        <v>46</v>
      </c>
      <c r="B27">
        <f>COUNTIF(Data!B27:AP27,"R")</f>
        <v>19</v>
      </c>
      <c r="C27">
        <f>COUNTIF(Data!B27:AP27,"D")</f>
        <v>21</v>
      </c>
      <c r="D27">
        <f>59-VLOOKUP(A27,Data!A:BI,61,FALSE)</f>
        <v>51</v>
      </c>
      <c r="E27">
        <f>42-VLOOKUP(A27,Data!A:BJ,62,FALSE)</f>
        <v>42</v>
      </c>
      <c r="F27" s="4">
        <f t="shared" si="0"/>
        <v>0.45238095238095238</v>
      </c>
      <c r="G27" s="4">
        <f t="shared" si="1"/>
        <v>0.5</v>
      </c>
      <c r="H27" s="4">
        <f t="shared" si="2"/>
        <v>4.7619047619047672E-2</v>
      </c>
      <c r="I27">
        <f>VLOOKUP(A27,Data2!A:BI,61,FALSE)</f>
        <v>37</v>
      </c>
      <c r="J27" s="4">
        <f t="shared" si="3"/>
        <v>0.72549019607843135</v>
      </c>
      <c r="K27" t="s">
        <v>47</v>
      </c>
      <c r="L27" s="4">
        <f>Missouri!BC28</f>
        <v>0.84848484848484851</v>
      </c>
      <c r="M27" t="s">
        <v>68</v>
      </c>
      <c r="N27" s="4">
        <f>Missouri!BC47</f>
        <v>0.33333333333333331</v>
      </c>
    </row>
    <row r="28" spans="1:14" ht="29" x14ac:dyDescent="0.35">
      <c r="A28" t="s">
        <v>47</v>
      </c>
      <c r="B28">
        <f>COUNTIF(Data!B28:AP28,"R")</f>
        <v>22</v>
      </c>
      <c r="C28">
        <f>COUNTIF(Data!B28:AP28,"D")</f>
        <v>11</v>
      </c>
      <c r="D28">
        <f>59-VLOOKUP(A28,Data!A:BI,61,FALSE)</f>
        <v>33</v>
      </c>
      <c r="E28">
        <f>42-VLOOKUP(A28,Data!A:BJ,62,FALSE)</f>
        <v>33</v>
      </c>
      <c r="F28" s="4">
        <f t="shared" si="0"/>
        <v>0.66666666666666663</v>
      </c>
      <c r="G28" s="4">
        <f t="shared" si="1"/>
        <v>0.33333333333333331</v>
      </c>
      <c r="H28" s="4">
        <f t="shared" si="2"/>
        <v>0</v>
      </c>
      <c r="I28">
        <f>VLOOKUP(A28,Data2!A:BI,61,FALSE)</f>
        <v>24</v>
      </c>
      <c r="J28" s="4">
        <f t="shared" si="3"/>
        <v>0.72727272727272729</v>
      </c>
      <c r="K28" t="s">
        <v>29</v>
      </c>
      <c r="L28" s="4">
        <f>Montana!AK14</f>
        <v>0.93939393939393945</v>
      </c>
      <c r="M28" s="7" t="s">
        <v>125</v>
      </c>
      <c r="N28" s="4">
        <f>Montana!AK22</f>
        <v>0.48484848484848486</v>
      </c>
    </row>
    <row r="29" spans="1:14" ht="29" x14ac:dyDescent="0.35">
      <c r="A29" t="s">
        <v>48</v>
      </c>
      <c r="B29">
        <f>COUNTIF(Data!B29:AP29,"R")</f>
        <v>32</v>
      </c>
      <c r="C29">
        <f>COUNTIF(Data!B29:AP29,"D")</f>
        <v>7</v>
      </c>
      <c r="D29">
        <f>59-VLOOKUP(A29,Data!A:BI,61,FALSE)</f>
        <v>39</v>
      </c>
      <c r="E29">
        <f>42-VLOOKUP(A29,Data!A:BJ,62,FALSE)</f>
        <v>39</v>
      </c>
      <c r="F29" s="4">
        <f t="shared" si="0"/>
        <v>0.82051282051282048</v>
      </c>
      <c r="G29" s="4">
        <f t="shared" si="1"/>
        <v>0.17948717948717949</v>
      </c>
      <c r="H29" s="4">
        <f t="shared" si="2"/>
        <v>0</v>
      </c>
      <c r="I29">
        <f>VLOOKUP(A29,Data2!A:BI,61,FALSE)</f>
        <v>25</v>
      </c>
      <c r="J29" s="4">
        <f t="shared" si="3"/>
        <v>0.64102564102564108</v>
      </c>
      <c r="K29" t="s">
        <v>33</v>
      </c>
      <c r="L29" s="4">
        <f>Nebraska!AQ18</f>
        <v>0.94871794871794868</v>
      </c>
      <c r="M29" s="7" t="s">
        <v>126</v>
      </c>
      <c r="N29" s="4">
        <f>Nebraska!AQ22</f>
        <v>0.41025641025641024</v>
      </c>
    </row>
    <row r="30" spans="1:14" x14ac:dyDescent="0.35">
      <c r="A30" t="s">
        <v>49</v>
      </c>
      <c r="B30">
        <f>COUNTIF(Data!B30:AP30,"R")</f>
        <v>20</v>
      </c>
      <c r="C30">
        <f>COUNTIF(Data!B30:AP30,"D")</f>
        <v>19</v>
      </c>
      <c r="D30">
        <f>59-VLOOKUP(A30,Data!A:BI,61,FALSE)</f>
        <v>40</v>
      </c>
      <c r="E30">
        <f>42-VLOOKUP(A30,Data!A:BJ,62,FALSE)</f>
        <v>40</v>
      </c>
      <c r="F30" s="4">
        <f t="shared" si="0"/>
        <v>0.5</v>
      </c>
      <c r="G30" s="4">
        <f t="shared" si="1"/>
        <v>0.47499999999999998</v>
      </c>
      <c r="H30" s="4">
        <f t="shared" si="2"/>
        <v>2.5000000000000022E-2</v>
      </c>
      <c r="I30">
        <f>VLOOKUP(A30,Data2!A:BI,61,FALSE)</f>
        <v>32</v>
      </c>
      <c r="J30" s="4">
        <f t="shared" si="3"/>
        <v>0.8</v>
      </c>
      <c r="K30" t="s">
        <v>54</v>
      </c>
      <c r="L30" s="4">
        <f>Nevada!AR35</f>
        <v>0.9642857142857143</v>
      </c>
      <c r="M30" t="s">
        <v>45</v>
      </c>
      <c r="N30" s="4">
        <f>Nevada!AR26</f>
        <v>0.44736842105263158</v>
      </c>
    </row>
    <row r="31" spans="1:14" x14ac:dyDescent="0.35">
      <c r="A31" t="s">
        <v>52</v>
      </c>
      <c r="B31">
        <f>COUNTIF(Data!B33:AP33,"R")</f>
        <v>28</v>
      </c>
      <c r="C31">
        <f>COUNTIF(Data!B33:AP33,"D")</f>
        <v>13</v>
      </c>
      <c r="D31">
        <f>59-VLOOKUP(A31,Data!A:BI,61,FALSE)</f>
        <v>59</v>
      </c>
      <c r="E31">
        <f>42-VLOOKUP(A31,Data!A:BJ,62,FALSE)</f>
        <v>42</v>
      </c>
      <c r="F31" s="4">
        <f t="shared" si="0"/>
        <v>0.66666666666666663</v>
      </c>
      <c r="G31" s="4">
        <f t="shared" si="1"/>
        <v>0.30952380952380953</v>
      </c>
      <c r="H31" s="4">
        <f t="shared" si="2"/>
        <v>2.3809523809523836E-2</v>
      </c>
      <c r="I31">
        <f>VLOOKUP(A31,Data2!A:BI,61,FALSE)</f>
        <v>44</v>
      </c>
      <c r="J31" s="4">
        <f t="shared" si="3"/>
        <v>0.74576271186440679</v>
      </c>
      <c r="K31" t="s">
        <v>58</v>
      </c>
      <c r="L31" s="4">
        <f>'New Hampshire'!BK39</f>
        <v>0.87804878048780488</v>
      </c>
      <c r="M31" t="s">
        <v>24</v>
      </c>
      <c r="N31" s="4">
        <f>'New Hampshire'!BK12</f>
        <v>0.34482758620689657</v>
      </c>
    </row>
    <row r="32" spans="1:14" x14ac:dyDescent="0.35">
      <c r="A32" t="s">
        <v>53</v>
      </c>
      <c r="B32">
        <f>COUNTIF(Data!B34:AP34,"R")</f>
        <v>19</v>
      </c>
      <c r="C32">
        <f>COUNTIF(Data!B34:AP34,"D")</f>
        <v>22</v>
      </c>
      <c r="D32">
        <f>59-VLOOKUP(A32,Data!A:BI,61,FALSE)</f>
        <v>59</v>
      </c>
      <c r="E32">
        <f>42-VLOOKUP(A32,Data!A:BJ,62,FALSE)</f>
        <v>42</v>
      </c>
      <c r="F32" s="4">
        <f t="shared" si="0"/>
        <v>0.45238095238095238</v>
      </c>
      <c r="G32" s="4">
        <f t="shared" si="1"/>
        <v>0.52380952380952384</v>
      </c>
      <c r="H32" s="4">
        <f t="shared" si="2"/>
        <v>2.3809523809523725E-2</v>
      </c>
      <c r="I32">
        <f>VLOOKUP(A32,Data2!A:BI,61,FALSE)</f>
        <v>42</v>
      </c>
      <c r="J32" s="4">
        <f t="shared" si="3"/>
        <v>0.71186440677966101</v>
      </c>
      <c r="K32" t="s">
        <v>54</v>
      </c>
      <c r="L32" s="4">
        <f>'New Jersey'!BK35</f>
        <v>0.8928571428571429</v>
      </c>
      <c r="M32" t="s">
        <v>0</v>
      </c>
      <c r="N32" s="4">
        <f>'New Jersey'!BK2</f>
        <v>0.4</v>
      </c>
    </row>
    <row r="33" spans="1:14" ht="29" x14ac:dyDescent="0.35">
      <c r="A33" t="s">
        <v>54</v>
      </c>
      <c r="B33">
        <f>COUNTIF(Data!B35:AP35,"R")</f>
        <v>12</v>
      </c>
      <c r="C33">
        <f>COUNTIF(Data!B35:AP35,"D")</f>
        <v>16</v>
      </c>
      <c r="D33">
        <f>59-VLOOKUP(A33,Data!A:BI,61,FALSE)</f>
        <v>28</v>
      </c>
      <c r="E33">
        <f>42-VLOOKUP(A33,Data!A:BJ,62,FALSE)</f>
        <v>28</v>
      </c>
      <c r="F33" s="4">
        <f t="shared" si="0"/>
        <v>0.42857142857142855</v>
      </c>
      <c r="G33" s="4">
        <f t="shared" si="1"/>
        <v>0.5714285714285714</v>
      </c>
      <c r="H33" s="4">
        <f t="shared" si="2"/>
        <v>0</v>
      </c>
      <c r="I33">
        <f>VLOOKUP(A33,Data2!A:BI,61,FALSE)</f>
        <v>25</v>
      </c>
      <c r="J33" s="4">
        <f t="shared" si="3"/>
        <v>0.8928571428571429</v>
      </c>
      <c r="K33" t="s">
        <v>49</v>
      </c>
      <c r="L33" s="4">
        <f>'New Mexico'!AF30</f>
        <v>0.9642857142857143</v>
      </c>
      <c r="M33" s="7" t="s">
        <v>118</v>
      </c>
      <c r="N33" s="4">
        <f>'New Mexico'!AF26</f>
        <v>0.39285714285714285</v>
      </c>
    </row>
    <row r="34" spans="1:14" x14ac:dyDescent="0.35">
      <c r="A34" t="s">
        <v>55</v>
      </c>
      <c r="B34">
        <f>COUNTIF(Data!B36:AP36,"R")</f>
        <v>19</v>
      </c>
      <c r="C34">
        <f>COUNTIF(Data!B36:AP36,"D")</f>
        <v>22</v>
      </c>
      <c r="D34">
        <f>59-VLOOKUP(A34,Data!A:BI,61,FALSE)</f>
        <v>58</v>
      </c>
      <c r="E34">
        <f>42-VLOOKUP(A34,Data!A:BJ,62,FALSE)</f>
        <v>42</v>
      </c>
      <c r="F34" s="4">
        <f t="shared" ref="F34:F52" si="4">B34/E34</f>
        <v>0.45238095238095238</v>
      </c>
      <c r="G34" s="4">
        <f t="shared" ref="G34:G52" si="5">C34/E34</f>
        <v>0.52380952380952384</v>
      </c>
      <c r="H34" s="4">
        <f t="shared" ref="H34:H52" si="6">1-SUM(F34:G34)</f>
        <v>2.3809523809523725E-2</v>
      </c>
      <c r="I34">
        <f>VLOOKUP(A34,Data2!A:BI,61,FALSE)</f>
        <v>47</v>
      </c>
      <c r="J34" s="4">
        <f t="shared" ref="J34:J52" si="7">I34/D34</f>
        <v>0.81034482758620685</v>
      </c>
      <c r="K34" t="s">
        <v>58</v>
      </c>
      <c r="L34" s="4">
        <f>'New York'!BJ39</f>
        <v>0.85365853658536583</v>
      </c>
      <c r="M34" t="s">
        <v>0</v>
      </c>
      <c r="N34" s="4">
        <f>'New York'!BJ2</f>
        <v>0.38</v>
      </c>
    </row>
    <row r="35" spans="1:14" x14ac:dyDescent="0.35">
      <c r="A35" t="s">
        <v>50</v>
      </c>
      <c r="B35">
        <f>COUNTIF(Data!B31:AP31,"R")</f>
        <v>15</v>
      </c>
      <c r="C35">
        <f>COUNTIF(Data!B31:AP31,"D")</f>
        <v>24</v>
      </c>
      <c r="D35">
        <f>59-VLOOKUP(A35,Data!A:BI,61,FALSE)</f>
        <v>57</v>
      </c>
      <c r="E35">
        <f>42-VLOOKUP(A35,Data!A:BJ,62,FALSE)</f>
        <v>41</v>
      </c>
      <c r="F35" s="4">
        <f t="shared" si="4"/>
        <v>0.36585365853658536</v>
      </c>
      <c r="G35" s="4">
        <f t="shared" si="5"/>
        <v>0.58536585365853655</v>
      </c>
      <c r="H35" s="4">
        <f t="shared" si="6"/>
        <v>4.8780487804878092E-2</v>
      </c>
      <c r="I35">
        <f>VLOOKUP(A35,Data2!A:BI,61,FALSE)</f>
        <v>37</v>
      </c>
      <c r="J35" s="4">
        <f t="shared" si="7"/>
        <v>0.64912280701754388</v>
      </c>
      <c r="K35" t="s">
        <v>23</v>
      </c>
      <c r="L35" s="4">
        <f>'North Carolina'!BJ11</f>
        <v>0.86046511627906974</v>
      </c>
      <c r="M35" t="s">
        <v>38</v>
      </c>
      <c r="N35" s="4">
        <f>'North Carolina'!BJ21</f>
        <v>0.3</v>
      </c>
    </row>
    <row r="36" spans="1:14" ht="29" x14ac:dyDescent="0.35">
      <c r="A36" t="s">
        <v>51</v>
      </c>
      <c r="B36">
        <f>COUNTIF(Data!B32:AP32,"R")</f>
        <v>27</v>
      </c>
      <c r="C36">
        <f>COUNTIF(Data!B32:AP32,"D")</f>
        <v>5</v>
      </c>
      <c r="D36">
        <f>59-VLOOKUP(A36,Data!A:BI,61,FALSE)</f>
        <v>33</v>
      </c>
      <c r="E36">
        <f>42-VLOOKUP(A36,Data!A:BJ,62,FALSE)</f>
        <v>33</v>
      </c>
      <c r="F36" s="4">
        <f t="shared" si="4"/>
        <v>0.81818181818181823</v>
      </c>
      <c r="G36" s="4">
        <f t="shared" si="5"/>
        <v>0.15151515151515152</v>
      </c>
      <c r="H36" s="4">
        <f t="shared" si="6"/>
        <v>3.0303030303030276E-2</v>
      </c>
      <c r="I36">
        <f>VLOOKUP(A36,Data2!A:BI,61,FALSE)</f>
        <v>22</v>
      </c>
      <c r="J36" s="4">
        <f t="shared" si="7"/>
        <v>0.66666666666666663</v>
      </c>
      <c r="K36" t="s">
        <v>33</v>
      </c>
      <c r="L36" s="4">
        <f>'North Dakota'!AK18</f>
        <v>0.96969696969696972</v>
      </c>
      <c r="M36" s="7" t="s">
        <v>127</v>
      </c>
      <c r="N36" s="4">
        <f>'North Dakota'!AK25</f>
        <v>0.39393939393939392</v>
      </c>
    </row>
    <row r="37" spans="1:14" x14ac:dyDescent="0.35">
      <c r="A37" t="s">
        <v>56</v>
      </c>
      <c r="B37">
        <f>COUNTIF(Data!B37:AP37,"R")</f>
        <v>29</v>
      </c>
      <c r="C37">
        <f>COUNTIF(Data!B37:AP37,"D")</f>
        <v>12</v>
      </c>
      <c r="D37">
        <f>59-VLOOKUP(A37,Data!A:BI,61,FALSE)</f>
        <v>55</v>
      </c>
      <c r="E37">
        <f>42-VLOOKUP(A37,Data!A:BJ,62,FALSE)</f>
        <v>42</v>
      </c>
      <c r="F37" s="4">
        <f t="shared" si="4"/>
        <v>0.69047619047619047</v>
      </c>
      <c r="G37" s="4">
        <f t="shared" si="5"/>
        <v>0.2857142857142857</v>
      </c>
      <c r="H37" s="4">
        <f t="shared" si="6"/>
        <v>2.3809523809523836E-2</v>
      </c>
      <c r="I37">
        <f>VLOOKUP(A37,Data2!A:BI,61,FALSE)</f>
        <v>44</v>
      </c>
      <c r="J37" s="4">
        <f t="shared" si="7"/>
        <v>0.8</v>
      </c>
      <c r="K37" t="s">
        <v>30</v>
      </c>
      <c r="L37" s="4">
        <f>Ohio!BG15</f>
        <v>0.86363636363636365</v>
      </c>
      <c r="M37" t="s">
        <v>0</v>
      </c>
      <c r="N37" s="4">
        <f>Ohio!BG2</f>
        <v>0.42</v>
      </c>
    </row>
    <row r="38" spans="1:14" x14ac:dyDescent="0.35">
      <c r="A38" t="s">
        <v>57</v>
      </c>
      <c r="B38">
        <f>COUNTIF(Data!B38:AP38,"R")</f>
        <v>19</v>
      </c>
      <c r="C38">
        <f>COUNTIF(Data!B38:AP38,"D")</f>
        <v>10</v>
      </c>
      <c r="D38">
        <f>59-VLOOKUP(A38,Data!A:BI,61,FALSE)</f>
        <v>29</v>
      </c>
      <c r="E38">
        <f>42-VLOOKUP(A38,Data!A:BJ,62,FALSE)</f>
        <v>29</v>
      </c>
      <c r="F38" s="4">
        <f t="shared" si="4"/>
        <v>0.65517241379310343</v>
      </c>
      <c r="G38" s="4">
        <f t="shared" si="5"/>
        <v>0.34482758620689657</v>
      </c>
      <c r="H38" s="4">
        <f t="shared" si="6"/>
        <v>0</v>
      </c>
      <c r="I38">
        <f>VLOOKUP(A38,Data2!A:BI,61,FALSE)</f>
        <v>20</v>
      </c>
      <c r="J38" s="4">
        <f t="shared" si="7"/>
        <v>0.68965517241379315</v>
      </c>
      <c r="K38" t="s">
        <v>29</v>
      </c>
      <c r="L38" s="4">
        <f>Oklahoma!AG14</f>
        <v>0.93103448275862066</v>
      </c>
      <c r="M38" t="s">
        <v>44</v>
      </c>
      <c r="N38" s="4">
        <f>Oklahoma!AG25</f>
        <v>0.37931034482758619</v>
      </c>
    </row>
    <row r="39" spans="1:14" ht="30" customHeight="1" x14ac:dyDescent="0.35">
      <c r="A39" t="s">
        <v>58</v>
      </c>
      <c r="B39">
        <f>COUNTIF(Data!B39:AP39,"R")</f>
        <v>25</v>
      </c>
      <c r="C39">
        <f>COUNTIF(Data!B39:AP39,"D")</f>
        <v>16</v>
      </c>
      <c r="D39">
        <f>59-VLOOKUP(A39,Data!A:BI,61,FALSE)</f>
        <v>41</v>
      </c>
      <c r="E39">
        <f>42-VLOOKUP(A39,Data!A:BJ,62,FALSE)</f>
        <v>41</v>
      </c>
      <c r="F39" s="4">
        <f t="shared" si="4"/>
        <v>0.6097560975609756</v>
      </c>
      <c r="G39" s="4">
        <f t="shared" si="5"/>
        <v>0.3902439024390244</v>
      </c>
      <c r="H39" s="4">
        <f t="shared" si="6"/>
        <v>0</v>
      </c>
      <c r="I39">
        <f>VLOOKUP(A39,Data2!A:BI,61,FALSE)</f>
        <v>30</v>
      </c>
      <c r="J39" s="4">
        <f t="shared" si="7"/>
        <v>0.73170731707317072</v>
      </c>
      <c r="K39" s="7" t="s">
        <v>128</v>
      </c>
      <c r="L39" s="4">
        <f>Oregon!AS33</f>
        <v>0.87804878048780488</v>
      </c>
      <c r="M39" t="s">
        <v>0</v>
      </c>
      <c r="N39" s="4">
        <f>Oregon!AS2</f>
        <v>0.22500000000000001</v>
      </c>
    </row>
    <row r="40" spans="1:14" x14ac:dyDescent="0.35">
      <c r="A40" t="s">
        <v>59</v>
      </c>
      <c r="B40">
        <f>COUNTIF(Data!B40:AP40,"R")</f>
        <v>26</v>
      </c>
      <c r="C40">
        <f>COUNTIF(Data!B40:AP40,"D")</f>
        <v>14</v>
      </c>
      <c r="D40">
        <f>59-VLOOKUP(A40,Data!A:BI,61,FALSE)</f>
        <v>59</v>
      </c>
      <c r="E40">
        <f>42-VLOOKUP(A40,Data!A:BJ,62,FALSE)</f>
        <v>42</v>
      </c>
      <c r="F40" s="4">
        <f t="shared" si="4"/>
        <v>0.61904761904761907</v>
      </c>
      <c r="G40" s="4">
        <f t="shared" si="5"/>
        <v>0.33333333333333331</v>
      </c>
      <c r="H40" s="4">
        <f t="shared" si="6"/>
        <v>4.7619047619047672E-2</v>
      </c>
      <c r="I40">
        <f>VLOOKUP(A40,Data2!A:BI,61,FALSE)</f>
        <v>47</v>
      </c>
      <c r="J40" s="4">
        <f t="shared" si="7"/>
        <v>0.79661016949152541</v>
      </c>
      <c r="K40" t="s">
        <v>43</v>
      </c>
      <c r="L40" s="4">
        <f>Pennsylvania!BK24</f>
        <v>0.8936170212765957</v>
      </c>
      <c r="M40" t="s">
        <v>0</v>
      </c>
      <c r="N40" s="4">
        <f>Pennsylvania!BK2</f>
        <v>0.38</v>
      </c>
    </row>
    <row r="41" spans="1:14" x14ac:dyDescent="0.35">
      <c r="A41" t="s">
        <v>60</v>
      </c>
      <c r="B41">
        <f>COUNTIF(Data!B41:AP41,"R")</f>
        <v>20</v>
      </c>
      <c r="C41">
        <f>COUNTIF(Data!B41:AP41,"D")</f>
        <v>21</v>
      </c>
      <c r="D41">
        <f>59-VLOOKUP(A41,Data!A:BI,61,FALSE)</f>
        <v>58</v>
      </c>
      <c r="E41">
        <f>42-VLOOKUP(A41,Data!A:BJ,62,FALSE)</f>
        <v>42</v>
      </c>
      <c r="F41" s="4">
        <f t="shared" si="4"/>
        <v>0.47619047619047616</v>
      </c>
      <c r="G41" s="4">
        <f t="shared" si="5"/>
        <v>0.5</v>
      </c>
      <c r="H41" s="4">
        <f t="shared" si="6"/>
        <v>2.3809523809523836E-2</v>
      </c>
      <c r="I41">
        <f>VLOOKUP(A41,Data2!A:BI,61,FALSE)</f>
        <v>41</v>
      </c>
      <c r="J41" s="4">
        <f t="shared" si="7"/>
        <v>0.7068965517241379</v>
      </c>
      <c r="K41" t="s">
        <v>44</v>
      </c>
      <c r="L41" s="4">
        <f>'Rhode Island'!BJ25</f>
        <v>0.92682926829268297</v>
      </c>
      <c r="M41" t="s">
        <v>0</v>
      </c>
      <c r="N41" s="4">
        <f>'Rhode Island'!BJ2</f>
        <v>0.28000000000000003</v>
      </c>
    </row>
    <row r="42" spans="1:14" x14ac:dyDescent="0.35">
      <c r="A42" t="s">
        <v>61</v>
      </c>
      <c r="B42">
        <f>COUNTIF(Data!B42:AP42,"R")</f>
        <v>17</v>
      </c>
      <c r="C42">
        <f>COUNTIF(Data!B42:AP42,"D")</f>
        <v>21</v>
      </c>
      <c r="D42">
        <f>59-VLOOKUP(A42,Data!A:BI,61,FALSE)</f>
        <v>58</v>
      </c>
      <c r="E42">
        <f>42-VLOOKUP(A42,Data!A:BJ,62,FALSE)</f>
        <v>41</v>
      </c>
      <c r="F42" s="4">
        <f t="shared" si="4"/>
        <v>0.41463414634146339</v>
      </c>
      <c r="G42" s="4">
        <f t="shared" si="5"/>
        <v>0.51219512195121952</v>
      </c>
      <c r="H42" s="4">
        <f t="shared" si="6"/>
        <v>7.3170731707317138E-2</v>
      </c>
      <c r="I42">
        <f>VLOOKUP(A42,Data2!A:BI,61,FALSE)</f>
        <v>32</v>
      </c>
      <c r="J42" s="4">
        <f t="shared" si="7"/>
        <v>0.55172413793103448</v>
      </c>
      <c r="K42" t="s">
        <v>0</v>
      </c>
      <c r="L42" s="4">
        <f>'South Carolina'!BK2</f>
        <v>0.9</v>
      </c>
      <c r="M42" t="s">
        <v>38</v>
      </c>
      <c r="N42" s="4">
        <f>'South Carolina'!BK21</f>
        <v>0.24</v>
      </c>
    </row>
    <row r="43" spans="1:14" ht="29" x14ac:dyDescent="0.35">
      <c r="A43" t="s">
        <v>64</v>
      </c>
      <c r="B43">
        <f>COUNTIF(Data!B43:AP43,"R")</f>
        <v>28</v>
      </c>
      <c r="C43">
        <f>COUNTIF(Data!B43:AP43,"D")</f>
        <v>4</v>
      </c>
      <c r="D43">
        <f>59-VLOOKUP(A43,Data!A:BI,61,FALSE)</f>
        <v>33</v>
      </c>
      <c r="E43">
        <f>42-VLOOKUP(A43,Data!A:BJ,62,FALSE)</f>
        <v>33</v>
      </c>
      <c r="F43" s="4">
        <f t="shared" si="4"/>
        <v>0.84848484848484851</v>
      </c>
      <c r="G43" s="4">
        <f t="shared" si="5"/>
        <v>0.12121212121212122</v>
      </c>
      <c r="H43" s="4">
        <f t="shared" si="6"/>
        <v>3.0303030303030276E-2</v>
      </c>
      <c r="I43">
        <f>VLOOKUP(A43,Data2!A:BI,61,FALSE)</f>
        <v>19</v>
      </c>
      <c r="J43" s="4">
        <f t="shared" si="7"/>
        <v>0.5757575757575758</v>
      </c>
      <c r="K43" s="7" t="s">
        <v>129</v>
      </c>
      <c r="L43" s="4">
        <f>'South Dakota'!AK29</f>
        <v>0.90909090909090906</v>
      </c>
      <c r="M43" s="7" t="s">
        <v>126</v>
      </c>
      <c r="N43" s="4">
        <f>'South Dakota'!AK22</f>
        <v>0.39393939393939392</v>
      </c>
    </row>
    <row r="44" spans="1:14" x14ac:dyDescent="0.35">
      <c r="A44" t="s">
        <v>65</v>
      </c>
      <c r="B44">
        <f>COUNTIF(Data!B44:AP44,"R")</f>
        <v>18</v>
      </c>
      <c r="C44">
        <f>COUNTIF(Data!B44:AP44,"D")</f>
        <v>22</v>
      </c>
      <c r="D44">
        <f>59-VLOOKUP(A44,Data!A:BI,61,FALSE)</f>
        <v>57</v>
      </c>
      <c r="E44">
        <f>42-VLOOKUP(A44,Data!A:BJ,62,FALSE)</f>
        <v>42</v>
      </c>
      <c r="F44" s="4">
        <f t="shared" si="4"/>
        <v>0.42857142857142855</v>
      </c>
      <c r="G44" s="4">
        <f t="shared" si="5"/>
        <v>0.52380952380952384</v>
      </c>
      <c r="H44" s="4">
        <f t="shared" si="6"/>
        <v>4.7619047619047672E-2</v>
      </c>
      <c r="I44">
        <f>VLOOKUP(A44,Data2!A:BI,61,FALSE)</f>
        <v>37</v>
      </c>
      <c r="J44" s="4">
        <f t="shared" si="7"/>
        <v>0.64912280701754388</v>
      </c>
      <c r="K44" t="s">
        <v>57</v>
      </c>
      <c r="L44" s="4">
        <f>Tennessee!BI38</f>
        <v>0.89655172413793105</v>
      </c>
      <c r="M44" t="s">
        <v>38</v>
      </c>
      <c r="N44" s="4">
        <f>Tennessee!BI21</f>
        <v>0.35294117647058826</v>
      </c>
    </row>
    <row r="45" spans="1:14" x14ac:dyDescent="0.35">
      <c r="A45" t="s">
        <v>66</v>
      </c>
      <c r="B45">
        <f>COUNTIF(Data!B45:AP45,"R")</f>
        <v>15</v>
      </c>
      <c r="C45">
        <f>COUNTIF(Data!B45:AP45,"D")</f>
        <v>23</v>
      </c>
      <c r="D45">
        <f>59-VLOOKUP(A45,Data!A:BI,61,FALSE)</f>
        <v>42</v>
      </c>
      <c r="E45">
        <f>42-VLOOKUP(A45,Data!A:BJ,62,FALSE)</f>
        <v>40</v>
      </c>
      <c r="F45" s="4">
        <f t="shared" si="4"/>
        <v>0.375</v>
      </c>
      <c r="G45" s="4">
        <f t="shared" si="5"/>
        <v>0.57499999999999996</v>
      </c>
      <c r="H45" s="4">
        <f t="shared" si="6"/>
        <v>5.0000000000000044E-2</v>
      </c>
      <c r="I45">
        <f>VLOOKUP(A45,Data2!A:BI,61,FALSE)</f>
        <v>24</v>
      </c>
      <c r="J45" s="4">
        <f t="shared" si="7"/>
        <v>0.5714285714285714</v>
      </c>
      <c r="K45" t="s">
        <v>57</v>
      </c>
      <c r="L45" s="4">
        <f>Texas!AV38</f>
        <v>0.86206896551724133</v>
      </c>
      <c r="M45" t="s">
        <v>68</v>
      </c>
      <c r="N45" s="4">
        <f>Texas!AV47</f>
        <v>0.19047619047619047</v>
      </c>
    </row>
    <row r="46" spans="1:14" ht="29" x14ac:dyDescent="0.35">
      <c r="A46" t="s">
        <v>67</v>
      </c>
      <c r="B46">
        <f>COUNTIF(Data!B46:AP46,"R")</f>
        <v>24</v>
      </c>
      <c r="C46">
        <f>COUNTIF(Data!B46:AP46,"D")</f>
        <v>8</v>
      </c>
      <c r="D46">
        <f>59-VLOOKUP(A46,Data!A:BI,61,FALSE)</f>
        <v>32</v>
      </c>
      <c r="E46">
        <f>42-VLOOKUP(A46,Data!A:BJ,62,FALSE)</f>
        <v>32</v>
      </c>
      <c r="F46" s="4">
        <f t="shared" si="4"/>
        <v>0.75</v>
      </c>
      <c r="G46" s="4">
        <f t="shared" si="5"/>
        <v>0.25</v>
      </c>
      <c r="H46" s="4">
        <f t="shared" si="6"/>
        <v>0</v>
      </c>
      <c r="I46">
        <f>VLOOKUP(A46,Data2!A:BI,61,FALSE)</f>
        <v>23</v>
      </c>
      <c r="J46" s="4">
        <f t="shared" si="7"/>
        <v>0.71875</v>
      </c>
      <c r="K46" s="7" t="s">
        <v>130</v>
      </c>
      <c r="L46" s="4">
        <f>Utah!AJ14</f>
        <v>0.9375</v>
      </c>
      <c r="M46" s="8" t="s">
        <v>120</v>
      </c>
      <c r="N46" s="11">
        <f>Utah!AJ41</f>
        <v>0.46875</v>
      </c>
    </row>
    <row r="47" spans="1:14" x14ac:dyDescent="0.35">
      <c r="A47" t="s">
        <v>68</v>
      </c>
      <c r="B47">
        <f>COUNTIF(Data!B47:AP47,"R")</f>
        <v>32</v>
      </c>
      <c r="C47">
        <f>COUNTIF(Data!B47:AP47,"D")</f>
        <v>9</v>
      </c>
      <c r="D47">
        <f>59-VLOOKUP(A47,Data!A:BI,61,FALSE)</f>
        <v>58</v>
      </c>
      <c r="E47">
        <f>42-VLOOKUP(A47,Data!A:BJ,62,FALSE)</f>
        <v>42</v>
      </c>
      <c r="F47" s="4">
        <f t="shared" si="4"/>
        <v>0.76190476190476186</v>
      </c>
      <c r="G47" s="4">
        <f t="shared" si="5"/>
        <v>0.21428571428571427</v>
      </c>
      <c r="H47" s="4">
        <f t="shared" si="6"/>
        <v>2.3809523809523836E-2</v>
      </c>
      <c r="I47">
        <f>VLOOKUP(A47,Data2!A:BI,61,FALSE)</f>
        <v>36</v>
      </c>
      <c r="J47" s="4">
        <f t="shared" si="7"/>
        <v>0.62068965517241381</v>
      </c>
      <c r="K47" t="s">
        <v>38</v>
      </c>
      <c r="L47" s="4">
        <f>Vermont!BJ21</f>
        <v>0.86274509803921573</v>
      </c>
      <c r="M47" t="s">
        <v>0</v>
      </c>
      <c r="N47" s="4">
        <f>Vermont!BJ2</f>
        <v>0.14000000000000001</v>
      </c>
    </row>
    <row r="48" spans="1:14" x14ac:dyDescent="0.35">
      <c r="A48" t="s">
        <v>70</v>
      </c>
      <c r="B48">
        <f>COUNTIF(Data!B48:AP48,"R")</f>
        <v>15</v>
      </c>
      <c r="C48">
        <f>COUNTIF(Data!B48:AP48,"D")</f>
        <v>23</v>
      </c>
      <c r="D48">
        <f>59-VLOOKUP(A48,Data!A:BI,61,FALSE)</f>
        <v>57</v>
      </c>
      <c r="E48">
        <f>42-VLOOKUP(A48,Data!A:BJ,62,FALSE)</f>
        <v>40</v>
      </c>
      <c r="F48" s="4">
        <f t="shared" si="4"/>
        <v>0.375</v>
      </c>
      <c r="G48" s="4">
        <f t="shared" si="5"/>
        <v>0.57499999999999996</v>
      </c>
      <c r="H48" s="4">
        <f t="shared" si="6"/>
        <v>5.0000000000000044E-2</v>
      </c>
      <c r="I48">
        <f>VLOOKUP(A48,Data2!A:BI,61,FALSE)</f>
        <v>37</v>
      </c>
      <c r="J48" s="4">
        <f t="shared" si="7"/>
        <v>0.64912280701754388</v>
      </c>
      <c r="K48" t="s">
        <v>23</v>
      </c>
      <c r="L48" s="4">
        <f>Virginia!BK11</f>
        <v>0.83333333333333337</v>
      </c>
      <c r="M48" t="s">
        <v>41</v>
      </c>
      <c r="N48" s="4">
        <f>Virginia!BK23</f>
        <v>0.35087719298245612</v>
      </c>
    </row>
    <row r="49" spans="1:14" ht="43.5" x14ac:dyDescent="0.35">
      <c r="A49" t="s">
        <v>71</v>
      </c>
      <c r="B49">
        <f>COUNTIF(Data!B49:AP49,"R")</f>
        <v>14</v>
      </c>
      <c r="C49">
        <f>COUNTIF(Data!B49:AP49,"D")</f>
        <v>18</v>
      </c>
      <c r="D49">
        <f>59-VLOOKUP(A49,Data!A:BI,61,FALSE)</f>
        <v>33</v>
      </c>
      <c r="E49">
        <f>42-VLOOKUP(A49,Data!A:BJ,62,FALSE)</f>
        <v>33</v>
      </c>
      <c r="F49" s="4">
        <f t="shared" si="4"/>
        <v>0.42424242424242425</v>
      </c>
      <c r="G49" s="4">
        <f t="shared" si="5"/>
        <v>0.54545454545454541</v>
      </c>
      <c r="H49" s="4">
        <f t="shared" si="6"/>
        <v>3.0303030303030276E-2</v>
      </c>
      <c r="I49">
        <f>VLOOKUP(A49,Data2!A:BI,61,FALSE)</f>
        <v>23</v>
      </c>
      <c r="J49" s="4">
        <f t="shared" si="7"/>
        <v>0.69696969696969702</v>
      </c>
      <c r="K49" t="s">
        <v>11</v>
      </c>
      <c r="L49" s="4">
        <f>Washington!AK6</f>
        <v>0.87878787878787878</v>
      </c>
      <c r="M49" s="7" t="s">
        <v>131</v>
      </c>
      <c r="N49" s="4">
        <f>Washington!AK42</f>
        <v>0.27272727272727271</v>
      </c>
    </row>
    <row r="50" spans="1:14" x14ac:dyDescent="0.35">
      <c r="A50" t="s">
        <v>72</v>
      </c>
      <c r="B50">
        <f>COUNTIF(Data!B50:AP50,"R")</f>
        <v>20</v>
      </c>
      <c r="C50">
        <f>COUNTIF(Data!B50:AP50,"D")</f>
        <v>20</v>
      </c>
      <c r="D50">
        <f>59-VLOOKUP(A50,Data!A:BI,61,FALSE)</f>
        <v>40</v>
      </c>
      <c r="E50">
        <f>42-VLOOKUP(A50,Data!A:BJ,62,FALSE)</f>
        <v>40</v>
      </c>
      <c r="F50" s="4">
        <f t="shared" si="4"/>
        <v>0.5</v>
      </c>
      <c r="G50" s="4">
        <f t="shared" si="5"/>
        <v>0.5</v>
      </c>
      <c r="H50" s="4">
        <f t="shared" si="6"/>
        <v>0</v>
      </c>
      <c r="I50">
        <f>VLOOKUP(A50,Data2!A:BI,61,FALSE)</f>
        <v>29</v>
      </c>
      <c r="J50" s="4">
        <f t="shared" si="7"/>
        <v>0.72499999999999998</v>
      </c>
      <c r="K50" t="s">
        <v>46</v>
      </c>
      <c r="L50" s="4">
        <f>'West Virginia'!AR27</f>
        <v>0.77500000000000002</v>
      </c>
      <c r="M50" t="s">
        <v>13</v>
      </c>
      <c r="N50" s="4">
        <f>'West Virginia'!AR7</f>
        <v>0.40540540540540543</v>
      </c>
    </row>
    <row r="51" spans="1:14" x14ac:dyDescent="0.35">
      <c r="A51" t="s">
        <v>73</v>
      </c>
      <c r="B51">
        <f>COUNTIF(Data!B51:AP51,"R")</f>
        <v>24</v>
      </c>
      <c r="C51">
        <f>COUNTIF(Data!B51:AP51,"D")</f>
        <v>16</v>
      </c>
      <c r="D51">
        <f>59-VLOOKUP(A51,Data!A:BI,61,FALSE)</f>
        <v>44</v>
      </c>
      <c r="E51">
        <f>42-VLOOKUP(A51,Data!A:BJ,62,FALSE)</f>
        <v>42</v>
      </c>
      <c r="F51" s="4">
        <f t="shared" si="4"/>
        <v>0.5714285714285714</v>
      </c>
      <c r="G51" s="4">
        <f t="shared" si="5"/>
        <v>0.38095238095238093</v>
      </c>
      <c r="H51" s="4">
        <f t="shared" si="6"/>
        <v>4.7619047619047672E-2</v>
      </c>
      <c r="I51">
        <f>VLOOKUP(A51,Data2!A:BI,61,FALSE)</f>
        <v>34</v>
      </c>
      <c r="J51" s="4">
        <f t="shared" si="7"/>
        <v>0.77272727272727271</v>
      </c>
      <c r="K51" t="s">
        <v>30</v>
      </c>
      <c r="L51" s="4">
        <f>Wisconsin!AV15</f>
        <v>0.88636363636363635</v>
      </c>
      <c r="M51" t="s">
        <v>24</v>
      </c>
      <c r="N51" s="4">
        <f>Wisconsin!AV12</f>
        <v>0.27906976744186046</v>
      </c>
    </row>
    <row r="52" spans="1:14" ht="29" x14ac:dyDescent="0.35">
      <c r="A52" t="s">
        <v>75</v>
      </c>
      <c r="B52">
        <f>COUNTIF(Data!B52:AP52,"R")</f>
        <v>25</v>
      </c>
      <c r="C52">
        <f>COUNTIF(Data!B52:AP52,"D")</f>
        <v>8</v>
      </c>
      <c r="D52">
        <f>59-VLOOKUP(A52,Data!A:BI,61,FALSE)</f>
        <v>33</v>
      </c>
      <c r="E52">
        <f>42-VLOOKUP(A52,Data!A:BJ,62,FALSE)</f>
        <v>33</v>
      </c>
      <c r="F52" s="4">
        <f t="shared" si="4"/>
        <v>0.75757575757575757</v>
      </c>
      <c r="G52" s="4">
        <f t="shared" si="5"/>
        <v>0.24242424242424243</v>
      </c>
      <c r="H52" s="4">
        <f t="shared" si="6"/>
        <v>0</v>
      </c>
      <c r="I52">
        <f>VLOOKUP(A52,Data2!A:BI,61,FALSE)</f>
        <v>23</v>
      </c>
      <c r="J52" s="4">
        <f t="shared" si="7"/>
        <v>0.69696969696969702</v>
      </c>
      <c r="K52" t="s">
        <v>67</v>
      </c>
      <c r="L52" s="4">
        <f>Wyoming!AK46</f>
        <v>0.9375</v>
      </c>
      <c r="M52" s="7" t="s">
        <v>125</v>
      </c>
      <c r="N52" s="4">
        <f>Wyoming!AK22</f>
        <v>0.45454545454545453</v>
      </c>
    </row>
  </sheetData>
  <sortState xmlns:xlrd2="http://schemas.microsoft.com/office/spreadsheetml/2017/richdata2" ref="A2:N52">
    <sortCondition ref="A2:A5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82AA-5BE8-4414-BDCF-716506E0C652}">
  <dimension ref="A1"/>
  <sheetViews>
    <sheetView workbookViewId="0">
      <selection activeCell="L10" sqref="L10"/>
    </sheetView>
  </sheetViews>
  <sheetFormatPr defaultRowHeight="14.5" x14ac:dyDescent="0.35"/>
  <sheetData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5510-E265-4F2E-93ED-96B105BB7753}">
  <sheetPr codeName="Sheet5"/>
  <dimension ref="A1:BC52"/>
  <sheetViews>
    <sheetView topLeftCell="AL1" workbookViewId="0">
      <selection activeCell="AX5" sqref="AX5"/>
    </sheetView>
  </sheetViews>
  <sheetFormatPr defaultRowHeight="14.5" x14ac:dyDescent="0.35"/>
  <cols>
    <col min="53" max="53" width="9.81640625" bestFit="1" customWidth="1"/>
    <col min="54" max="54" width="12.90625" bestFit="1" customWidth="1"/>
    <col min="55" max="55" width="12.08984375" bestFit="1" customWidth="1"/>
  </cols>
  <sheetData>
    <row r="1" spans="1:55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 t="s">
        <v>113</v>
      </c>
      <c r="BB1" t="s">
        <v>105</v>
      </c>
      <c r="BC1" t="s">
        <v>114</v>
      </c>
    </row>
    <row r="2" spans="1:55" x14ac:dyDescent="0.35">
      <c r="A2" t="s">
        <v>0</v>
      </c>
      <c r="B2" s="8" t="b">
        <f>IF(Data!B2="","",IF(Data!B$2="","",Data!B2=Data!B$2))</f>
        <v>1</v>
      </c>
      <c r="C2" s="6" t="b">
        <f>IF(Data!C2="","",IF(Data!C$2="","",Data!C2=Data!C$2))</f>
        <v>1</v>
      </c>
      <c r="D2" s="6" t="b">
        <f>IF(Data!D2="","",IF(Data!D$2="","",Data!D2=Data!D$2))</f>
        <v>1</v>
      </c>
      <c r="E2" s="6" t="b">
        <f>IF(Data!E2="","",IF(Data!E$2="","",Data!E2=Data!E$2))</f>
        <v>1</v>
      </c>
      <c r="F2" s="6" t="b">
        <f>IF(Data!F2="","",IF(Data!F$2="","",Data!F2=Data!F$2))</f>
        <v>1</v>
      </c>
      <c r="G2" s="6" t="b">
        <f>IF(Data!G2="","",IF(Data!G$2="","",Data!G2=Data!G$2))</f>
        <v>1</v>
      </c>
      <c r="H2" s="6" t="b">
        <f>IF(Data!H2="","",IF(Data!H$2="","",Data!H2=Data!H$2))</f>
        <v>1</v>
      </c>
      <c r="I2" s="6" t="b">
        <f>IF(Data!I2="","",IF(Data!I$2="","",Data!I2=Data!I$2))</f>
        <v>1</v>
      </c>
      <c r="J2" s="6" t="b">
        <f>IF(Data!J2="","",IF(Data!J$2="","",Data!J2=Data!J$2))</f>
        <v>1</v>
      </c>
      <c r="K2" s="6" t="b">
        <f>IF(Data!K2="","",IF(Data!K$2="","",Data!K2=Data!K$2))</f>
        <v>1</v>
      </c>
      <c r="L2" s="6" t="b">
        <f>IF(Data!L2="","",IF(Data!L$2="","",Data!L2=Data!L$2))</f>
        <v>1</v>
      </c>
      <c r="M2" s="6" t="b">
        <f>IF(Data!M2="","",IF(Data!M$2="","",Data!M2=Data!M$2))</f>
        <v>1</v>
      </c>
      <c r="N2" s="6" t="b">
        <f>IF(Data!N2="","",IF(Data!N$2="","",Data!N2=Data!N$2))</f>
        <v>1</v>
      </c>
      <c r="O2" s="6" t="b">
        <f>IF(Data!O2="","",IF(Data!O$2="","",Data!O2=Data!O$2))</f>
        <v>1</v>
      </c>
      <c r="P2" s="6" t="b">
        <f>IF(Data!P2="","",IF(Data!P$2="","",Data!P2=Data!P$2))</f>
        <v>1</v>
      </c>
      <c r="Q2" s="6" t="b">
        <f>IF(Data!Q2="","",IF(Data!Q$2="","",Data!Q2=Data!Q$2))</f>
        <v>1</v>
      </c>
      <c r="R2" s="6" t="b">
        <f>IF(Data!R2="","",IF(Data!R$2="","",Data!R2=Data!R$2))</f>
        <v>1</v>
      </c>
      <c r="S2" s="6" t="b">
        <f>IF(Data!S2="","",IF(Data!S$2="","",Data!S2=Data!S$2))</f>
        <v>1</v>
      </c>
      <c r="T2" s="6" t="b">
        <f>IF(Data!T2="","",IF(Data!T$2="","",Data!T2=Data!T$2))</f>
        <v>1</v>
      </c>
      <c r="U2" s="6" t="b">
        <f>IF(Data!U2="","",IF(Data!U$2="","",Data!U2=Data!U$2))</f>
        <v>1</v>
      </c>
      <c r="V2" s="6" t="b">
        <f>IF(Data!V2="","",IF(Data!V$2="","",Data!V2=Data!V$2))</f>
        <v>1</v>
      </c>
      <c r="W2" s="6" t="b">
        <f>IF(Data!W2="","",IF(Data!W$2="","",Data!W2=Data!W$2))</f>
        <v>1</v>
      </c>
      <c r="X2" s="6" t="b">
        <f>IF(Data!X2="","",IF(Data!X$2="","",Data!X2=Data!X$2))</f>
        <v>1</v>
      </c>
      <c r="Y2" s="6" t="b">
        <f>IF(Data!Y2="","",IF(Data!Y$2="","",Data!Y2=Data!Y$2))</f>
        <v>1</v>
      </c>
      <c r="Z2" s="6" t="b">
        <f>IF(Data!Z2="","",IF(Data!Z$2="","",Data!Z2=Data!Z$2))</f>
        <v>1</v>
      </c>
      <c r="AA2" s="6" t="b">
        <f>IF(Data!AA2="","",IF(Data!AA$2="","",Data!AA2=Data!AA$2))</f>
        <v>1</v>
      </c>
      <c r="AB2" s="6" t="b">
        <f>IF(Data!AB2="","",IF(Data!AB$2="","",Data!AB2=Data!AB$2))</f>
        <v>1</v>
      </c>
      <c r="AC2" s="6" t="b">
        <f>IF(Data!AC2="","",IF(Data!AC$2="","",Data!AC2=Data!AC$2))</f>
        <v>1</v>
      </c>
      <c r="AD2" s="6" t="b">
        <f>IF(Data!AD2="","",IF(Data!AD$2="","",Data!AD2=Data!AD$2))</f>
        <v>1</v>
      </c>
      <c r="AE2" s="6" t="b">
        <f>IF(Data!AE2="","",IF(Data!AE$2="","",Data!AE2=Data!AE$2))</f>
        <v>1</v>
      </c>
      <c r="AF2" s="6" t="b">
        <f>IF(Data!AF2="","",IF(Data!AF$2="","",Data!AF2=Data!AF$2))</f>
        <v>1</v>
      </c>
      <c r="AG2" s="6" t="b">
        <f>IF(Data!AG2="","",IF(Data!AG$2="","",Data!AG2=Data!AG$2))</f>
        <v>1</v>
      </c>
      <c r="AH2" s="6" t="b">
        <f>IF(Data!AH2="","",IF(Data!AH$2="","",Data!AH2=Data!AH$2))</f>
        <v>1</v>
      </c>
      <c r="AI2" s="6" t="b">
        <f>IF(Data!AI2="","",IF(Data!AI$2="","",Data!AI2=Data!AI$2))</f>
        <v>1</v>
      </c>
      <c r="AJ2" s="6" t="b">
        <f>IF(Data!AJ2="","",IF(Data!AJ$2="","",Data!AJ2=Data!AJ$2))</f>
        <v>1</v>
      </c>
      <c r="AK2" s="6" t="b">
        <f>IF(Data!AK2="","",IF(Data!AK$2="","",Data!AK2=Data!AK$2))</f>
        <v>1</v>
      </c>
      <c r="AL2" s="6" t="b">
        <f>IF(Data!AL2="","",IF(Data!AL$2="","",Data!AL2=Data!AL$2))</f>
        <v>1</v>
      </c>
      <c r="AM2" s="6" t="b">
        <f>IF(Data!AM2="","",IF(Data!AM$2="","",Data!AM2=Data!AM$2))</f>
        <v>1</v>
      </c>
      <c r="AN2" s="6" t="b">
        <f>IF(Data!AN2="","",IF(Data!AN$2="","",Data!AN2=Data!AN$2))</f>
        <v>1</v>
      </c>
      <c r="AO2" s="5" t="str">
        <f>IF(Data!AO2="","",IF(Data!AO$2="","",Data!AO2=Data!AO$2))</f>
        <v/>
      </c>
      <c r="AP2" s="6" t="b">
        <f>IF(Data!AP2="","",IF(Data!AP$2="","",Data!AP2=Data!AP$2))</f>
        <v>1</v>
      </c>
      <c r="AQ2" s="6" t="b">
        <f>IF(Data!AQ2="","",IF(Data!AQ$2="","",Data!AQ2=Data!AQ$2))</f>
        <v>1</v>
      </c>
      <c r="AR2" s="6" t="b">
        <f>IF(Data!AR2="","",IF(Data!AR$2="","",Data!AR2=Data!AR$2))</f>
        <v>1</v>
      </c>
      <c r="AS2" s="6" t="b">
        <f>IF(Data!AS2="","",IF(Data!AS$2="","",Data!AS2=Data!AS$2))</f>
        <v>1</v>
      </c>
      <c r="AT2" s="6" t="b">
        <f>IF(Data!AT2="","",IF(Data!AT$2="","",Data!AT2=Data!AT$2))</f>
        <v>1</v>
      </c>
      <c r="AU2" s="6" t="b">
        <f>IF(Data!AU2="","",IF(Data!AU$2="","",Data!AU2=Data!AU$2))</f>
        <v>1</v>
      </c>
      <c r="AV2" s="6" t="b">
        <f>IF(Data!AV2="","",IF(Data!AV$2="","",Data!AV2=Data!AV$2))</f>
        <v>1</v>
      </c>
      <c r="AW2" s="6" t="b">
        <f>IF(Data!AW2="","",IF(Data!AW$2="","",Data!AW2=Data!AW$2))</f>
        <v>1</v>
      </c>
      <c r="AX2" s="6" t="b">
        <f>IF(Data!AX2="","",IF(Data!AX$2="","",Data!AX2=Data!AX$2))</f>
        <v>1</v>
      </c>
      <c r="AY2" s="6" t="b">
        <f>IF(Data!AY2="","",IF(Data!AY$2="","",Data!AY2=Data!AY$2))</f>
        <v>1</v>
      </c>
      <c r="AZ2" s="6" t="b">
        <f>IF(Data!AZ2="","",IF(Data!AZ$2="","",Data!AZ2=Data!AZ$2))</f>
        <v>1</v>
      </c>
      <c r="BA2">
        <f>COUNTIF(B2:AZ2,TRUE)</f>
        <v>50</v>
      </c>
      <c r="BB2">
        <f>51-COUNTIF(B2:AZ2,"")</f>
        <v>50</v>
      </c>
      <c r="BC2" s="4">
        <f>BA2/BB2</f>
        <v>1</v>
      </c>
    </row>
    <row r="3" spans="1:55" x14ac:dyDescent="0.35">
      <c r="A3" t="s">
        <v>8</v>
      </c>
      <c r="B3" t="b">
        <f>IF(Data!B3="","",IF(Data!B$2="","",Data!B3=Data!B$2))</f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>
        <f t="shared" ref="BA3:BA52" si="0">COUNTIF(B3:AZ3,TRUE)</f>
        <v>12</v>
      </c>
      <c r="BB3">
        <f t="shared" ref="BB3:BB52" si="1">51-COUNTIF(B3:AZ3,"")</f>
        <v>16</v>
      </c>
      <c r="BC3" s="4">
        <f t="shared" ref="BC3:BC52" si="2">BA3/BB3</f>
        <v>0.75</v>
      </c>
    </row>
    <row r="4" spans="1:55" x14ac:dyDescent="0.35">
      <c r="A4" t="s">
        <v>9</v>
      </c>
      <c r="B4" t="b">
        <f>IF(Data!B4="","",IF(Data!B$2="","",Data!B4=Data!B$2))</f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>
        <f t="shared" si="0"/>
        <v>17</v>
      </c>
      <c r="BB4">
        <f t="shared" si="1"/>
        <v>28</v>
      </c>
      <c r="BC4" s="4">
        <f t="shared" si="2"/>
        <v>0.6071428571428571</v>
      </c>
    </row>
    <row r="5" spans="1:55" x14ac:dyDescent="0.35">
      <c r="A5" t="s">
        <v>10</v>
      </c>
      <c r="B5" t="b">
        <f>IF(Data!B5="","",IF(Data!B$2="","",Data!B5=Data!B$2))</f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0</v>
      </c>
      <c r="R5" t="b">
        <v>1</v>
      </c>
      <c r="S5" t="b">
        <v>1</v>
      </c>
      <c r="T5" t="b">
        <v>0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s">
        <v>112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s">
        <v>112</v>
      </c>
      <c r="AX5" t="s">
        <v>112</v>
      </c>
      <c r="AY5" t="s">
        <v>112</v>
      </c>
      <c r="AZ5" t="s">
        <v>112</v>
      </c>
      <c r="BA5">
        <f t="shared" si="0"/>
        <v>41</v>
      </c>
      <c r="BB5">
        <f t="shared" si="1"/>
        <v>46</v>
      </c>
      <c r="BC5" s="4">
        <f t="shared" si="2"/>
        <v>0.89130434782608692</v>
      </c>
    </row>
    <row r="6" spans="1:55" x14ac:dyDescent="0.35">
      <c r="A6" t="s">
        <v>11</v>
      </c>
      <c r="B6" t="b">
        <f>IF(Data!B6="","",IF(Data!B$2="","",Data!B6=Data!B$2))</f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1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1</v>
      </c>
      <c r="AL6" t="b">
        <v>0</v>
      </c>
      <c r="AM6" t="b">
        <v>1</v>
      </c>
      <c r="AN6" t="b">
        <v>1</v>
      </c>
      <c r="AO6" t="s">
        <v>112</v>
      </c>
      <c r="AP6" t="b">
        <v>0</v>
      </c>
      <c r="AQ6" t="b">
        <v>1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>
        <f t="shared" si="0"/>
        <v>15</v>
      </c>
      <c r="BB6">
        <f t="shared" si="1"/>
        <v>42</v>
      </c>
      <c r="BC6" s="4">
        <f t="shared" si="2"/>
        <v>0.35714285714285715</v>
      </c>
    </row>
    <row r="7" spans="1:55" x14ac:dyDescent="0.35">
      <c r="A7" t="s">
        <v>13</v>
      </c>
      <c r="B7" t="b">
        <f>IF(Data!B7="","",IF(Data!B$2="","",Data!B7=Data!B$2))</f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1</v>
      </c>
      <c r="Y7" t="b">
        <v>0</v>
      </c>
      <c r="Z7" t="b">
        <v>0</v>
      </c>
      <c r="AA7" t="b">
        <v>0</v>
      </c>
      <c r="AB7" t="b">
        <v>1</v>
      </c>
      <c r="AC7" t="b">
        <v>1</v>
      </c>
      <c r="AD7" t="b">
        <v>1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>
        <f t="shared" si="0"/>
        <v>14</v>
      </c>
      <c r="BB7">
        <f t="shared" si="1"/>
        <v>37</v>
      </c>
      <c r="BC7" s="4">
        <f t="shared" si="2"/>
        <v>0.3783783783783784</v>
      </c>
    </row>
    <row r="8" spans="1:55" x14ac:dyDescent="0.35">
      <c r="A8" t="s">
        <v>15</v>
      </c>
      <c r="B8" t="b">
        <f>IF(Data!B8="","",IF(Data!B$2="","",Data!B8=Data!B$2))</f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1</v>
      </c>
      <c r="AJ8" t="b">
        <v>1</v>
      </c>
      <c r="AK8" t="b">
        <v>0</v>
      </c>
      <c r="AL8" t="b">
        <v>1</v>
      </c>
      <c r="AM8" t="b">
        <v>1</v>
      </c>
      <c r="AN8" t="b">
        <v>1</v>
      </c>
      <c r="AO8" t="s">
        <v>112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1</v>
      </c>
      <c r="AW8" t="b">
        <v>0</v>
      </c>
      <c r="AX8" t="b">
        <v>0</v>
      </c>
      <c r="AY8" t="b">
        <v>0</v>
      </c>
      <c r="AZ8" t="b">
        <v>1</v>
      </c>
      <c r="BA8">
        <f t="shared" si="0"/>
        <v>17</v>
      </c>
      <c r="BB8">
        <f t="shared" si="1"/>
        <v>50</v>
      </c>
      <c r="BC8" s="4">
        <f t="shared" si="2"/>
        <v>0.34</v>
      </c>
    </row>
    <row r="9" spans="1:55" x14ac:dyDescent="0.35">
      <c r="A9" t="s">
        <v>20</v>
      </c>
      <c r="B9" t="b">
        <f>IF(Data!B9="","",IF(Data!B$2="","",Data!B9=Data!B$2))</f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>
        <f t="shared" si="0"/>
        <v>1</v>
      </c>
      <c r="BB9">
        <f t="shared" si="1"/>
        <v>15</v>
      </c>
      <c r="BC9" s="4">
        <f t="shared" si="2"/>
        <v>6.6666666666666666E-2</v>
      </c>
    </row>
    <row r="10" spans="1:55" x14ac:dyDescent="0.35">
      <c r="A10" t="s">
        <v>21</v>
      </c>
      <c r="B10" t="b">
        <f>IF(Data!B10="","",IF(Data!B$2="","",Data!B10=Data!B$2))</f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0</v>
      </c>
      <c r="AO10" t="s">
        <v>112</v>
      </c>
      <c r="AP10" t="b">
        <v>1</v>
      </c>
      <c r="AQ10" t="b">
        <v>1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1</v>
      </c>
      <c r="AZ10" t="b">
        <v>1</v>
      </c>
      <c r="BA10">
        <f t="shared" si="0"/>
        <v>20</v>
      </c>
      <c r="BB10">
        <f t="shared" si="1"/>
        <v>50</v>
      </c>
      <c r="BC10" s="4">
        <f t="shared" si="2"/>
        <v>0.4</v>
      </c>
    </row>
    <row r="11" spans="1:55" x14ac:dyDescent="0.35">
      <c r="A11" t="s">
        <v>23</v>
      </c>
      <c r="B11" t="b">
        <f>IF(Data!B11="","",IF(Data!B$2="","",Data!B11=Data!B$2))</f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0</v>
      </c>
      <c r="AM11" t="b">
        <v>1</v>
      </c>
      <c r="AN11" t="b">
        <v>1</v>
      </c>
      <c r="AO11" t="s">
        <v>112</v>
      </c>
      <c r="AP11" t="b">
        <v>1</v>
      </c>
      <c r="AQ11" t="b">
        <v>1</v>
      </c>
      <c r="AR11" t="b">
        <v>1</v>
      </c>
      <c r="AS11" t="b">
        <v>0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>
        <f t="shared" si="0"/>
        <v>31</v>
      </c>
      <c r="BB11">
        <f t="shared" si="1"/>
        <v>43</v>
      </c>
      <c r="BC11" s="4">
        <f t="shared" si="2"/>
        <v>0.72093023255813948</v>
      </c>
    </row>
    <row r="12" spans="1:55" x14ac:dyDescent="0.35">
      <c r="A12" t="s">
        <v>24</v>
      </c>
      <c r="B12" t="b">
        <f>IF(Data!B12="","",IF(Data!B$2="","",Data!B12=Data!B$2))</f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1</v>
      </c>
      <c r="N12" t="b">
        <v>1</v>
      </c>
      <c r="O12" t="b">
        <v>1</v>
      </c>
      <c r="P12" t="b">
        <v>1</v>
      </c>
      <c r="Q12" t="b">
        <v>0</v>
      </c>
      <c r="R12" t="b">
        <v>1</v>
      </c>
      <c r="S12" t="b">
        <v>1</v>
      </c>
      <c r="T12" t="b">
        <v>0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0</v>
      </c>
      <c r="AI12" t="b">
        <v>1</v>
      </c>
      <c r="AJ12" t="b">
        <v>1</v>
      </c>
      <c r="AK12" t="b">
        <v>1</v>
      </c>
      <c r="AL12" t="b">
        <v>1</v>
      </c>
      <c r="AM12" t="b">
        <v>0</v>
      </c>
      <c r="AN12" t="b">
        <v>0</v>
      </c>
      <c r="AO12" t="s">
        <v>112</v>
      </c>
      <c r="AP12" t="b">
        <v>1</v>
      </c>
      <c r="AQ12" t="b">
        <v>1</v>
      </c>
      <c r="AR12" t="b">
        <v>1</v>
      </c>
      <c r="AS12" t="b">
        <v>0</v>
      </c>
      <c r="AT12" t="b">
        <v>1</v>
      </c>
      <c r="AU12" t="b">
        <v>0</v>
      </c>
      <c r="AV12" t="b">
        <v>0</v>
      </c>
      <c r="AW12" t="b">
        <v>1</v>
      </c>
      <c r="AX12" t="b">
        <v>1</v>
      </c>
      <c r="AY12" t="b">
        <v>0</v>
      </c>
      <c r="AZ12" t="b">
        <v>1</v>
      </c>
      <c r="BA12">
        <f t="shared" si="0"/>
        <v>38</v>
      </c>
      <c r="BB12">
        <f t="shared" si="1"/>
        <v>50</v>
      </c>
      <c r="BC12" s="4">
        <f t="shared" si="2"/>
        <v>0.76</v>
      </c>
    </row>
    <row r="13" spans="1:55" x14ac:dyDescent="0.35">
      <c r="A13" t="s">
        <v>28</v>
      </c>
      <c r="B13" t="b">
        <f>IF(Data!B13="","",IF(Data!B$2="","",Data!B13=Data!B$2))</f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>
        <f t="shared" si="0"/>
        <v>3</v>
      </c>
      <c r="BB13">
        <f t="shared" si="1"/>
        <v>16</v>
      </c>
      <c r="BC13" s="4">
        <f t="shared" si="2"/>
        <v>0.1875</v>
      </c>
    </row>
    <row r="14" spans="1:55" x14ac:dyDescent="0.35">
      <c r="A14" t="s">
        <v>29</v>
      </c>
      <c r="B14" t="b">
        <f>IF(Data!B14="","",IF(Data!B$2="","",Data!B14=Data!B$2))</f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b">
        <v>0</v>
      </c>
      <c r="AA14" t="b">
        <v>0</v>
      </c>
      <c r="AB14" t="b">
        <v>1</v>
      </c>
      <c r="AC14" t="b">
        <v>1</v>
      </c>
      <c r="AD14" t="b">
        <v>0</v>
      </c>
      <c r="AE14" t="b">
        <v>0</v>
      </c>
      <c r="AF14" t="b">
        <v>1</v>
      </c>
      <c r="AG14" t="b">
        <v>1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>
        <f t="shared" si="0"/>
        <v>20</v>
      </c>
      <c r="BB14">
        <f t="shared" si="1"/>
        <v>33</v>
      </c>
      <c r="BC14" s="4">
        <f t="shared" si="2"/>
        <v>0.60606060606060608</v>
      </c>
    </row>
    <row r="15" spans="1:55" x14ac:dyDescent="0.35">
      <c r="A15" t="s">
        <v>30</v>
      </c>
      <c r="B15" t="b">
        <f>IF(Data!B15="","",IF(Data!B$2="","",Data!B15=Data!B$2))</f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1</v>
      </c>
      <c r="AO15" t="s">
        <v>112</v>
      </c>
      <c r="AP15" t="b">
        <v>0</v>
      </c>
      <c r="AQ15" t="b">
        <v>0</v>
      </c>
      <c r="AR15" t="b">
        <v>1</v>
      </c>
      <c r="AS15" t="b">
        <v>1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>
        <f t="shared" si="0"/>
        <v>14</v>
      </c>
      <c r="BB15">
        <f t="shared" si="1"/>
        <v>43</v>
      </c>
      <c r="BC15" s="4">
        <f t="shared" si="2"/>
        <v>0.32558139534883723</v>
      </c>
    </row>
    <row r="16" spans="1:55" x14ac:dyDescent="0.35">
      <c r="A16" t="s">
        <v>31</v>
      </c>
      <c r="B16" t="b">
        <f>IF(Data!B16="","",IF(Data!B$2="","",Data!B16=Data!B$2))</f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1</v>
      </c>
      <c r="AO16" t="s">
        <v>112</v>
      </c>
      <c r="AP16" t="b">
        <v>0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>
        <f t="shared" si="0"/>
        <v>22</v>
      </c>
      <c r="BB16">
        <f t="shared" si="1"/>
        <v>50</v>
      </c>
      <c r="BC16" s="4">
        <f t="shared" si="2"/>
        <v>0.44</v>
      </c>
    </row>
    <row r="17" spans="1:55" x14ac:dyDescent="0.35">
      <c r="A17" t="s">
        <v>32</v>
      </c>
      <c r="B17" t="b">
        <f>IF(Data!B17="","",IF(Data!B$2="","",Data!B17=Data!B$2))</f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1</v>
      </c>
      <c r="AM17" t="b">
        <v>1</v>
      </c>
      <c r="AN17" t="b">
        <v>1</v>
      </c>
      <c r="AO17" t="s">
        <v>112</v>
      </c>
      <c r="AP17" t="b">
        <v>0</v>
      </c>
      <c r="AQ17" t="b">
        <v>1</v>
      </c>
      <c r="AR17" t="b">
        <v>1</v>
      </c>
      <c r="AS17" t="b">
        <v>1</v>
      </c>
      <c r="AT17" t="b">
        <v>1</v>
      </c>
      <c r="AU17" t="b">
        <v>0</v>
      </c>
      <c r="AV17" t="b">
        <v>0</v>
      </c>
      <c r="AW17" t="b">
        <v>1</v>
      </c>
      <c r="AX17" t="b">
        <v>1</v>
      </c>
      <c r="AY17" t="b">
        <v>1</v>
      </c>
      <c r="AZ17" t="b">
        <v>1</v>
      </c>
      <c r="BA17">
        <f t="shared" si="0"/>
        <v>27</v>
      </c>
      <c r="BB17">
        <f t="shared" si="1"/>
        <v>50</v>
      </c>
      <c r="BC17" s="4">
        <f t="shared" si="2"/>
        <v>0.54</v>
      </c>
    </row>
    <row r="18" spans="1:55" x14ac:dyDescent="0.35">
      <c r="A18" t="s">
        <v>33</v>
      </c>
      <c r="B18" t="b">
        <f>IF(Data!B18="","",IF(Data!B$2="","",Data!B18=Data!B$2))</f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0</v>
      </c>
      <c r="AA18" t="b">
        <v>0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1</v>
      </c>
      <c r="AO18" t="s">
        <v>112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>
        <f t="shared" si="0"/>
        <v>19</v>
      </c>
      <c r="BB18">
        <f t="shared" si="1"/>
        <v>39</v>
      </c>
      <c r="BC18" s="4">
        <f t="shared" si="2"/>
        <v>0.48717948717948717</v>
      </c>
    </row>
    <row r="19" spans="1:55" x14ac:dyDescent="0.35">
      <c r="A19" t="s">
        <v>34</v>
      </c>
      <c r="B19" t="b">
        <f>IF(Data!B19="","",IF(Data!B$2="","",Data!B19=Data!B$2))</f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b">
        <v>0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0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0</v>
      </c>
      <c r="AN19" t="b">
        <v>0</v>
      </c>
      <c r="AO19" t="s">
        <v>112</v>
      </c>
      <c r="AP19" t="b">
        <v>0</v>
      </c>
      <c r="AQ19" t="b">
        <v>1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b">
        <v>0</v>
      </c>
      <c r="AZ19" t="b">
        <v>1</v>
      </c>
      <c r="BA19">
        <f t="shared" si="0"/>
        <v>30</v>
      </c>
      <c r="BB19">
        <f t="shared" si="1"/>
        <v>50</v>
      </c>
      <c r="BC19" s="4">
        <f t="shared" si="2"/>
        <v>0.6</v>
      </c>
    </row>
    <row r="20" spans="1:55" x14ac:dyDescent="0.35">
      <c r="A20" t="s">
        <v>37</v>
      </c>
      <c r="B20" t="b">
        <f>IF(Data!B20="","",IF(Data!B$2="","",Data!B20=Data!B$2))</f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0</v>
      </c>
      <c r="R20" t="b">
        <v>0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0</v>
      </c>
      <c r="AM20" t="b">
        <v>1</v>
      </c>
      <c r="AN20" t="b">
        <v>0</v>
      </c>
      <c r="AO20" t="s">
        <v>112</v>
      </c>
      <c r="AP20" t="b">
        <v>1</v>
      </c>
      <c r="AQ20" t="b">
        <v>1</v>
      </c>
      <c r="AR20" t="b">
        <v>1</v>
      </c>
      <c r="AS20" t="b">
        <v>0</v>
      </c>
      <c r="AT20" t="b">
        <v>1</v>
      </c>
      <c r="AU20" t="b">
        <v>0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>
        <f t="shared" si="0"/>
        <v>42</v>
      </c>
      <c r="BB20">
        <f t="shared" si="1"/>
        <v>50</v>
      </c>
      <c r="BC20" s="4">
        <f t="shared" si="2"/>
        <v>0.84</v>
      </c>
    </row>
    <row r="21" spans="1:55" x14ac:dyDescent="0.35">
      <c r="A21" t="s">
        <v>38</v>
      </c>
      <c r="B21" t="b">
        <f>IF(Data!B21="","",IF(Data!B$2="","",Data!B21=Data!B$2))</f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1</v>
      </c>
      <c r="AO21" t="s">
        <v>112</v>
      </c>
      <c r="AP21" t="b">
        <v>0</v>
      </c>
      <c r="AQ21" t="b">
        <v>0</v>
      </c>
      <c r="AR21" t="b">
        <v>1</v>
      </c>
      <c r="AS21" t="b">
        <v>1</v>
      </c>
      <c r="AT21" t="b">
        <v>1</v>
      </c>
      <c r="AU21" t="b">
        <v>0</v>
      </c>
      <c r="AV21" t="b">
        <v>1</v>
      </c>
      <c r="AW21" t="b">
        <v>1</v>
      </c>
      <c r="AX21" t="b">
        <v>0</v>
      </c>
      <c r="AY21" t="b">
        <v>0</v>
      </c>
      <c r="AZ21" t="b">
        <v>1</v>
      </c>
      <c r="BA21">
        <f t="shared" si="0"/>
        <v>13</v>
      </c>
      <c r="BB21">
        <f t="shared" si="1"/>
        <v>50</v>
      </c>
      <c r="BC21" s="4">
        <f t="shared" si="2"/>
        <v>0.26</v>
      </c>
    </row>
    <row r="22" spans="1:55" x14ac:dyDescent="0.35">
      <c r="A22" t="s">
        <v>39</v>
      </c>
      <c r="B22" t="b">
        <f>IF(Data!B22="","",IF(Data!B$2="","",Data!B22=Data!B$2))</f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b">
        <v>0</v>
      </c>
      <c r="AA22" t="b">
        <v>0</v>
      </c>
      <c r="AB22" t="b">
        <v>1</v>
      </c>
      <c r="AC22" t="b">
        <v>1</v>
      </c>
      <c r="AD22" t="b">
        <v>1</v>
      </c>
      <c r="AE22" t="b">
        <v>1</v>
      </c>
      <c r="AF22" t="b">
        <v>0</v>
      </c>
      <c r="AG22" t="b">
        <v>0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0</v>
      </c>
      <c r="AN22" t="b">
        <v>0</v>
      </c>
      <c r="AO22" t="s">
        <v>112</v>
      </c>
      <c r="AP22" t="b">
        <v>1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1</v>
      </c>
      <c r="AZ22" t="b">
        <v>1</v>
      </c>
      <c r="BA22">
        <f t="shared" si="0"/>
        <v>21</v>
      </c>
      <c r="BB22">
        <f t="shared" si="1"/>
        <v>50</v>
      </c>
      <c r="BC22" s="4">
        <f t="shared" si="2"/>
        <v>0.42</v>
      </c>
    </row>
    <row r="23" spans="1:55" x14ac:dyDescent="0.35">
      <c r="A23" t="s">
        <v>41</v>
      </c>
      <c r="B23" t="b">
        <f>IF(Data!B23="","",IF(Data!B$2="","",Data!B23=Data!B$2))</f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1</v>
      </c>
      <c r="AO23" t="s">
        <v>112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1</v>
      </c>
      <c r="BA23">
        <f t="shared" si="0"/>
        <v>12</v>
      </c>
      <c r="BB23">
        <f t="shared" si="1"/>
        <v>50</v>
      </c>
      <c r="BC23" s="4">
        <f t="shared" si="2"/>
        <v>0.24</v>
      </c>
    </row>
    <row r="24" spans="1:55" x14ac:dyDescent="0.35">
      <c r="A24" t="s">
        <v>43</v>
      </c>
      <c r="B24" t="b">
        <f>IF(Data!B24="","",IF(Data!B$2="","",Data!B24=Data!B$2))</f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1</v>
      </c>
      <c r="AO24" t="s">
        <v>112</v>
      </c>
      <c r="AP24" t="b">
        <v>0</v>
      </c>
      <c r="AQ24" t="b">
        <v>0</v>
      </c>
      <c r="AR24" t="b">
        <v>1</v>
      </c>
      <c r="AS24" t="b">
        <v>1</v>
      </c>
      <c r="AT24" t="b">
        <v>1</v>
      </c>
      <c r="AU24" t="b">
        <v>0</v>
      </c>
      <c r="AV24" t="b">
        <v>1</v>
      </c>
      <c r="AW24" t="s">
        <v>112</v>
      </c>
      <c r="AX24" t="s">
        <v>112</v>
      </c>
      <c r="AY24" t="s">
        <v>112</v>
      </c>
      <c r="AZ24" t="s">
        <v>112</v>
      </c>
      <c r="BA24">
        <f t="shared" si="0"/>
        <v>14</v>
      </c>
      <c r="BB24">
        <f t="shared" si="1"/>
        <v>46</v>
      </c>
      <c r="BC24" s="4">
        <f t="shared" si="2"/>
        <v>0.30434782608695654</v>
      </c>
    </row>
    <row r="25" spans="1:55" x14ac:dyDescent="0.35">
      <c r="A25" t="s">
        <v>44</v>
      </c>
      <c r="B25" t="b">
        <f>IF(Data!B25="","",IF(Data!B$2="","",Data!B25=Data!B$2))</f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1</v>
      </c>
      <c r="AO25" t="s">
        <v>112</v>
      </c>
      <c r="AP25" t="b">
        <v>0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>
        <f t="shared" si="0"/>
        <v>8</v>
      </c>
      <c r="BB25">
        <f t="shared" si="1"/>
        <v>40</v>
      </c>
      <c r="BC25" s="4">
        <f t="shared" si="2"/>
        <v>0.2</v>
      </c>
    </row>
    <row r="26" spans="1:55" x14ac:dyDescent="0.35">
      <c r="A26" t="s">
        <v>45</v>
      </c>
      <c r="B26" t="b">
        <f>IF(Data!B26="","",IF(Data!B$2="","",Data!B26=Data!B$2))</f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s">
        <v>112</v>
      </c>
      <c r="AO26" t="s">
        <v>112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0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>
        <f t="shared" si="0"/>
        <v>48</v>
      </c>
      <c r="BB26">
        <f t="shared" si="1"/>
        <v>49</v>
      </c>
      <c r="BC26" s="4">
        <f t="shared" si="2"/>
        <v>0.97959183673469385</v>
      </c>
    </row>
    <row r="27" spans="1:55" x14ac:dyDescent="0.35">
      <c r="A27" t="s">
        <v>46</v>
      </c>
      <c r="B27" t="b">
        <f>IF(Data!B27="","",IF(Data!B$2="","",Data!B27=Data!B$2))</f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b">
        <v>0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0</v>
      </c>
      <c r="AN27" t="b">
        <v>1</v>
      </c>
      <c r="AO27" t="s">
        <v>112</v>
      </c>
      <c r="AP27" t="b">
        <v>0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0</v>
      </c>
      <c r="AZ27" t="b">
        <v>1</v>
      </c>
      <c r="BA27">
        <f t="shared" si="0"/>
        <v>35</v>
      </c>
      <c r="BB27">
        <f t="shared" si="1"/>
        <v>50</v>
      </c>
      <c r="BC27" s="4">
        <f t="shared" si="2"/>
        <v>0.7</v>
      </c>
    </row>
    <row r="28" spans="1:55" x14ac:dyDescent="0.35">
      <c r="A28" t="s">
        <v>47</v>
      </c>
      <c r="B28" t="b">
        <f>IF(Data!B28="","",IF(Data!B$2="","",Data!B28=Data!B$2))</f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b">
        <v>0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>
        <f t="shared" si="0"/>
        <v>19</v>
      </c>
      <c r="BB28">
        <f t="shared" si="1"/>
        <v>33</v>
      </c>
      <c r="BC28" s="4">
        <f t="shared" si="2"/>
        <v>0.5757575757575758</v>
      </c>
    </row>
    <row r="29" spans="1:55" x14ac:dyDescent="0.35">
      <c r="A29" t="s">
        <v>48</v>
      </c>
      <c r="B29" t="b">
        <f>IF(Data!B29="","",IF(Data!B$2="","",Data!B29=Data!B$2))</f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0</v>
      </c>
      <c r="Z29" t="b">
        <v>0</v>
      </c>
      <c r="AA29" t="b">
        <v>0</v>
      </c>
      <c r="AB29" t="b">
        <v>1</v>
      </c>
      <c r="AC29" t="b">
        <v>1</v>
      </c>
      <c r="AD29" t="b">
        <v>1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>
        <f t="shared" si="0"/>
        <v>20</v>
      </c>
      <c r="BB29">
        <f t="shared" si="1"/>
        <v>39</v>
      </c>
      <c r="BC29" s="4">
        <f t="shared" si="2"/>
        <v>0.51282051282051277</v>
      </c>
    </row>
    <row r="30" spans="1:55" x14ac:dyDescent="0.35">
      <c r="A30" t="s">
        <v>49</v>
      </c>
      <c r="B30" t="b">
        <f>IF(Data!B30="","",IF(Data!B$2="","",Data!B30=Data!B$2))</f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b">
        <v>0</v>
      </c>
      <c r="AA30" t="b">
        <v>0</v>
      </c>
      <c r="AB30" t="b">
        <v>1</v>
      </c>
      <c r="AC30" t="b">
        <v>1</v>
      </c>
      <c r="AD30" t="b">
        <v>1</v>
      </c>
      <c r="AE30" t="b">
        <v>0</v>
      </c>
      <c r="AF30" t="b">
        <v>1</v>
      </c>
      <c r="AG30" t="b">
        <v>1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1</v>
      </c>
      <c r="AN30" t="b">
        <v>1</v>
      </c>
      <c r="AO30" t="s">
        <v>112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>
        <f t="shared" si="0"/>
        <v>18</v>
      </c>
      <c r="BB30">
        <f t="shared" si="1"/>
        <v>39</v>
      </c>
      <c r="BC30" s="4">
        <f t="shared" si="2"/>
        <v>0.46153846153846156</v>
      </c>
    </row>
    <row r="31" spans="1:55" x14ac:dyDescent="0.35">
      <c r="A31" t="s">
        <v>50</v>
      </c>
      <c r="B31" t="b">
        <f>IF(Data!B31="","",IF(Data!B$2="","",Data!B31=Data!B$2))</f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1</v>
      </c>
      <c r="S31" t="b">
        <v>1</v>
      </c>
      <c r="T31" t="b">
        <v>0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s">
        <v>112</v>
      </c>
      <c r="AP31" t="b">
        <v>1</v>
      </c>
      <c r="AQ31" t="b">
        <v>1</v>
      </c>
      <c r="AR31" t="b">
        <v>1</v>
      </c>
      <c r="AS31" t="b">
        <v>0</v>
      </c>
      <c r="AT31" t="b">
        <v>0</v>
      </c>
      <c r="AU31" t="b">
        <v>0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>
        <f t="shared" si="0"/>
        <v>41</v>
      </c>
      <c r="BB31">
        <f t="shared" si="1"/>
        <v>50</v>
      </c>
      <c r="BC31" s="4">
        <f t="shared" si="2"/>
        <v>0.82</v>
      </c>
    </row>
    <row r="32" spans="1:55" x14ac:dyDescent="0.35">
      <c r="A32" t="s">
        <v>51</v>
      </c>
      <c r="B32" t="b">
        <f>IF(Data!B32="","",IF(Data!B$2="","",Data!B32=Data!B$2))</f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>
        <f t="shared" si="0"/>
        <v>16</v>
      </c>
      <c r="BB32">
        <f t="shared" si="1"/>
        <v>33</v>
      </c>
      <c r="BC32" s="4">
        <f t="shared" si="2"/>
        <v>0.48484848484848486</v>
      </c>
    </row>
    <row r="33" spans="1:55" x14ac:dyDescent="0.35">
      <c r="A33" t="s">
        <v>52</v>
      </c>
      <c r="B33" t="b">
        <f>IF(Data!B33="","",IF(Data!B$2="","",Data!B33=Data!B$2))</f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1</v>
      </c>
      <c r="L33" t="b">
        <v>1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1</v>
      </c>
      <c r="AO33" t="s">
        <v>112</v>
      </c>
      <c r="AP33" t="b">
        <v>0</v>
      </c>
      <c r="AQ33" t="b">
        <v>0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0</v>
      </c>
      <c r="AY33" t="b">
        <v>0</v>
      </c>
      <c r="AZ33" t="b">
        <v>1</v>
      </c>
      <c r="BA33">
        <f t="shared" si="0"/>
        <v>19</v>
      </c>
      <c r="BB33">
        <f t="shared" si="1"/>
        <v>50</v>
      </c>
      <c r="BC33" s="4">
        <f t="shared" si="2"/>
        <v>0.38</v>
      </c>
    </row>
    <row r="34" spans="1:55" x14ac:dyDescent="0.35">
      <c r="A34" t="s">
        <v>53</v>
      </c>
      <c r="B34" t="b">
        <f>IF(Data!B34="","",IF(Data!B$2="","",Data!B34=Data!B$2))</f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0</v>
      </c>
      <c r="AO34" t="s">
        <v>112</v>
      </c>
      <c r="AP34" t="b">
        <v>0</v>
      </c>
      <c r="AQ34" t="b">
        <v>1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1</v>
      </c>
      <c r="AZ34" t="b">
        <v>1</v>
      </c>
      <c r="BA34">
        <f t="shared" si="0"/>
        <v>20</v>
      </c>
      <c r="BB34">
        <f t="shared" si="1"/>
        <v>50</v>
      </c>
      <c r="BC34" s="4">
        <f t="shared" si="2"/>
        <v>0.4</v>
      </c>
    </row>
    <row r="35" spans="1:55" x14ac:dyDescent="0.35">
      <c r="A35" t="s">
        <v>54</v>
      </c>
      <c r="B35" t="b">
        <f>IF(Data!B35="","",IF(Data!B$2="","",Data!B35=Data!B$2))</f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b">
        <v>0</v>
      </c>
      <c r="AA35" t="b">
        <v>0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>
        <f t="shared" si="0"/>
        <v>11</v>
      </c>
      <c r="BB35">
        <f t="shared" si="1"/>
        <v>28</v>
      </c>
      <c r="BC35" s="4">
        <f t="shared" si="2"/>
        <v>0.39285714285714285</v>
      </c>
    </row>
    <row r="36" spans="1:55" x14ac:dyDescent="0.35">
      <c r="A36" t="s">
        <v>55</v>
      </c>
      <c r="B36" t="b">
        <f>IF(Data!B36="","",IF(Data!B$2="","",Data!B36=Data!B$2))</f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1</v>
      </c>
      <c r="AK36" t="b">
        <v>0</v>
      </c>
      <c r="AL36" t="b">
        <v>1</v>
      </c>
      <c r="AM36" t="b">
        <v>1</v>
      </c>
      <c r="AN36" t="b">
        <v>0</v>
      </c>
      <c r="AO36" t="s">
        <v>112</v>
      </c>
      <c r="AP36" t="b">
        <v>0</v>
      </c>
      <c r="AQ36" t="b">
        <v>0</v>
      </c>
      <c r="AR36" t="b">
        <v>1</v>
      </c>
      <c r="AS36" t="b">
        <v>0</v>
      </c>
      <c r="AT36" t="b">
        <v>1</v>
      </c>
      <c r="AU36" t="b">
        <v>0</v>
      </c>
      <c r="AV36" t="b">
        <v>1</v>
      </c>
      <c r="AW36" t="b">
        <v>1</v>
      </c>
      <c r="AX36" t="b">
        <v>1</v>
      </c>
      <c r="AY36" t="b">
        <v>0</v>
      </c>
      <c r="AZ36" t="b">
        <v>1</v>
      </c>
      <c r="BA36">
        <f t="shared" si="0"/>
        <v>19</v>
      </c>
      <c r="BB36">
        <f t="shared" si="1"/>
        <v>50</v>
      </c>
      <c r="BC36" s="4">
        <f t="shared" si="2"/>
        <v>0.38</v>
      </c>
    </row>
    <row r="37" spans="1:55" x14ac:dyDescent="0.35">
      <c r="A37" t="s">
        <v>56</v>
      </c>
      <c r="B37" t="b">
        <f>IF(Data!B37="","",IF(Data!B$2="","",Data!B37=Data!B$2))</f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1</v>
      </c>
      <c r="X37" t="b">
        <v>1</v>
      </c>
      <c r="Y37" t="b">
        <v>0</v>
      </c>
      <c r="Z37" t="b">
        <v>0</v>
      </c>
      <c r="AA37" t="b">
        <v>0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1</v>
      </c>
      <c r="AO37" t="s">
        <v>112</v>
      </c>
      <c r="AP37" t="b">
        <v>0</v>
      </c>
      <c r="AQ37" t="b">
        <v>0</v>
      </c>
      <c r="AR37" t="b">
        <v>1</v>
      </c>
      <c r="AS37" t="b">
        <v>1</v>
      </c>
      <c r="AT37" t="b">
        <v>0</v>
      </c>
      <c r="AU37" t="b">
        <v>0</v>
      </c>
      <c r="AV37" t="b">
        <v>0</v>
      </c>
      <c r="AW37" t="b">
        <v>1</v>
      </c>
      <c r="AX37" t="b">
        <v>1</v>
      </c>
      <c r="AY37" t="b">
        <v>0</v>
      </c>
      <c r="AZ37" t="b">
        <v>1</v>
      </c>
      <c r="BA37">
        <f t="shared" si="0"/>
        <v>21</v>
      </c>
      <c r="BB37">
        <f t="shared" si="1"/>
        <v>50</v>
      </c>
      <c r="BC37" s="4">
        <f t="shared" si="2"/>
        <v>0.42</v>
      </c>
    </row>
    <row r="38" spans="1:55" x14ac:dyDescent="0.35">
      <c r="A38" t="s">
        <v>57</v>
      </c>
      <c r="B38" t="b">
        <f>IF(Data!B38="","",IF(Data!B$2="","",Data!B38=Data!B$2))</f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b">
        <v>1</v>
      </c>
      <c r="AA38" t="b">
        <v>0</v>
      </c>
      <c r="AB38" t="b">
        <v>1</v>
      </c>
      <c r="AC38" t="b">
        <v>1</v>
      </c>
      <c r="AD38" t="b">
        <v>1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>
        <f t="shared" si="0"/>
        <v>20</v>
      </c>
      <c r="BB38">
        <f t="shared" si="1"/>
        <v>29</v>
      </c>
      <c r="BC38" s="4">
        <f t="shared" si="2"/>
        <v>0.68965517241379315</v>
      </c>
    </row>
    <row r="39" spans="1:55" x14ac:dyDescent="0.35">
      <c r="A39" t="s">
        <v>58</v>
      </c>
      <c r="B39" t="b">
        <f>IF(Data!B39="","",IF(Data!B$2="","",Data!B39=Data!B$2))</f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 t="s">
        <v>112</v>
      </c>
      <c r="AP39" t="b">
        <v>0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>
        <f t="shared" si="0"/>
        <v>9</v>
      </c>
      <c r="BB39">
        <f t="shared" si="1"/>
        <v>40</v>
      </c>
      <c r="BC39" s="4">
        <f t="shared" si="2"/>
        <v>0.22500000000000001</v>
      </c>
    </row>
    <row r="40" spans="1:55" x14ac:dyDescent="0.35">
      <c r="A40" t="s">
        <v>59</v>
      </c>
      <c r="B40" t="b">
        <f>IF(Data!B40="","",IF(Data!B$2="","",Data!B40=Data!B$2))</f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1</v>
      </c>
      <c r="AO40" t="s">
        <v>112</v>
      </c>
      <c r="AP40" t="b">
        <v>0</v>
      </c>
      <c r="AQ40" t="b">
        <v>1</v>
      </c>
      <c r="AR40" t="b">
        <v>1</v>
      </c>
      <c r="AS40" t="b">
        <v>0</v>
      </c>
      <c r="AT40" t="b">
        <v>1</v>
      </c>
      <c r="AU40" t="b">
        <v>0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>
        <f t="shared" si="0"/>
        <v>19</v>
      </c>
      <c r="BB40">
        <f t="shared" si="1"/>
        <v>50</v>
      </c>
      <c r="BC40" s="4">
        <f t="shared" si="2"/>
        <v>0.38</v>
      </c>
    </row>
    <row r="41" spans="1:55" x14ac:dyDescent="0.35">
      <c r="A41" t="s">
        <v>60</v>
      </c>
      <c r="B41" t="b">
        <f>IF(Data!B41="","",IF(Data!B$2="","",Data!B41=Data!B$2))</f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1</v>
      </c>
      <c r="AN41" t="b">
        <v>1</v>
      </c>
      <c r="AO41" t="s">
        <v>112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b">
        <v>0</v>
      </c>
      <c r="AY41" t="b">
        <v>0</v>
      </c>
      <c r="AZ41" t="b">
        <v>1</v>
      </c>
      <c r="BA41">
        <f t="shared" si="0"/>
        <v>14</v>
      </c>
      <c r="BB41">
        <f t="shared" si="1"/>
        <v>50</v>
      </c>
      <c r="BC41" s="4">
        <f t="shared" si="2"/>
        <v>0.28000000000000003</v>
      </c>
    </row>
    <row r="42" spans="1:55" x14ac:dyDescent="0.35">
      <c r="A42" t="s">
        <v>61</v>
      </c>
      <c r="B42" t="b">
        <f>IF(Data!B42="","",IF(Data!B$2="","",Data!B42=Data!B$2))</f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0</v>
      </c>
      <c r="P42" t="b">
        <v>1</v>
      </c>
      <c r="Q42" t="b">
        <v>0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0</v>
      </c>
      <c r="AM42" t="b">
        <v>1</v>
      </c>
      <c r="AN42" t="b">
        <v>1</v>
      </c>
      <c r="AO42" t="s">
        <v>112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0</v>
      </c>
      <c r="AW42" t="b">
        <v>0</v>
      </c>
      <c r="AX42" t="b">
        <v>1</v>
      </c>
      <c r="AY42" t="b">
        <v>1</v>
      </c>
      <c r="AZ42" t="b">
        <v>1</v>
      </c>
      <c r="BA42">
        <f t="shared" si="0"/>
        <v>45</v>
      </c>
      <c r="BB42">
        <f t="shared" si="1"/>
        <v>50</v>
      </c>
      <c r="BC42" s="4">
        <f t="shared" si="2"/>
        <v>0.9</v>
      </c>
    </row>
    <row r="43" spans="1:55" x14ac:dyDescent="0.35">
      <c r="A43" t="s">
        <v>64</v>
      </c>
      <c r="B43" t="b">
        <f>IF(Data!B43="","",IF(Data!B$2="","",Data!B43=Data!B$2))</f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>
        <f t="shared" si="0"/>
        <v>15</v>
      </c>
      <c r="BB43">
        <f t="shared" si="1"/>
        <v>33</v>
      </c>
      <c r="BC43" s="4">
        <f t="shared" si="2"/>
        <v>0.45454545454545453</v>
      </c>
    </row>
    <row r="44" spans="1:55" x14ac:dyDescent="0.35">
      <c r="A44" t="s">
        <v>65</v>
      </c>
      <c r="B44" t="b">
        <f>IF(Data!B44="","",IF(Data!B$2="","",Data!B44=Data!B$2))</f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b">
        <v>1</v>
      </c>
      <c r="AA44" t="b">
        <v>0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0</v>
      </c>
      <c r="AN44" t="b">
        <v>1</v>
      </c>
      <c r="AO44" t="s">
        <v>112</v>
      </c>
      <c r="AP44" t="b">
        <v>0</v>
      </c>
      <c r="AQ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1</v>
      </c>
      <c r="AY44" t="b">
        <v>1</v>
      </c>
      <c r="AZ44" t="b">
        <v>1</v>
      </c>
      <c r="BA44">
        <f t="shared" si="0"/>
        <v>33</v>
      </c>
      <c r="BB44">
        <f t="shared" si="1"/>
        <v>50</v>
      </c>
      <c r="BC44" s="4">
        <f t="shared" si="2"/>
        <v>0.66</v>
      </c>
    </row>
    <row r="45" spans="1:55" x14ac:dyDescent="0.35">
      <c r="A45" t="s">
        <v>66</v>
      </c>
      <c r="B45" t="b">
        <f>IF(Data!B45="","",IF(Data!B$2="","",Data!B45=Data!B$2))</f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0</v>
      </c>
      <c r="AN45" t="s">
        <v>112</v>
      </c>
      <c r="AO45" t="s">
        <v>112</v>
      </c>
      <c r="AP45" t="b">
        <v>1</v>
      </c>
      <c r="AQ45" t="b">
        <v>1</v>
      </c>
      <c r="AR45" t="b">
        <v>1</v>
      </c>
      <c r="AS45" t="b">
        <v>1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>
        <f t="shared" si="0"/>
        <v>34</v>
      </c>
      <c r="BB45">
        <f t="shared" si="1"/>
        <v>42</v>
      </c>
      <c r="BC45" s="4">
        <f t="shared" si="2"/>
        <v>0.80952380952380953</v>
      </c>
    </row>
    <row r="46" spans="1:55" x14ac:dyDescent="0.35">
      <c r="A46" t="s">
        <v>67</v>
      </c>
      <c r="B46" t="b">
        <f>IF(Data!B46="","",IF(Data!B$2="","",Data!B46=Data!B$2))</f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>
        <f t="shared" si="0"/>
        <v>18</v>
      </c>
      <c r="BB46">
        <f t="shared" si="1"/>
        <v>32</v>
      </c>
      <c r="BC46" s="4">
        <f t="shared" si="2"/>
        <v>0.5625</v>
      </c>
    </row>
    <row r="47" spans="1:55" x14ac:dyDescent="0.35">
      <c r="A47" t="s">
        <v>68</v>
      </c>
      <c r="B47" t="b">
        <f>IF(Data!B47="","",IF(Data!B$2="","",Data!B47=Data!B$2))</f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1</v>
      </c>
      <c r="AO47" t="s">
        <v>112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1</v>
      </c>
      <c r="BA47">
        <f t="shared" si="0"/>
        <v>7</v>
      </c>
      <c r="BB47">
        <f t="shared" si="1"/>
        <v>50</v>
      </c>
      <c r="BC47" s="4">
        <f t="shared" si="2"/>
        <v>0.14000000000000001</v>
      </c>
    </row>
    <row r="48" spans="1:55" x14ac:dyDescent="0.35">
      <c r="A48" t="s">
        <v>70</v>
      </c>
      <c r="B48" t="b">
        <f>IF(Data!B48="","",IF(Data!B$2="","",Data!B48=Data!B$2))</f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s">
        <v>112</v>
      </c>
      <c r="AO48" t="s">
        <v>112</v>
      </c>
      <c r="AP48" t="b">
        <v>0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0</v>
      </c>
      <c r="AZ48" t="b">
        <v>1</v>
      </c>
      <c r="BA48">
        <f t="shared" si="0"/>
        <v>35</v>
      </c>
      <c r="BB48">
        <f t="shared" si="1"/>
        <v>49</v>
      </c>
      <c r="BC48" s="4">
        <f t="shared" si="2"/>
        <v>0.7142857142857143</v>
      </c>
    </row>
    <row r="49" spans="1:55" x14ac:dyDescent="0.35">
      <c r="A49" t="s">
        <v>71</v>
      </c>
      <c r="B49" t="b">
        <f>IF(Data!B49="","",IF(Data!B$2="","",Data!B49=Data!B$2))</f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>
        <f t="shared" si="0"/>
        <v>9</v>
      </c>
      <c r="BB49">
        <f t="shared" si="1"/>
        <v>33</v>
      </c>
      <c r="BC49" s="4">
        <f t="shared" si="2"/>
        <v>0.27272727272727271</v>
      </c>
    </row>
    <row r="50" spans="1:55" x14ac:dyDescent="0.35">
      <c r="A50" t="s">
        <v>72</v>
      </c>
      <c r="B50" t="b">
        <f>IF(Data!B50="","",IF(Data!B$2="","",Data!B50=Data!B$2))</f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s">
        <v>112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>
        <f t="shared" si="0"/>
        <v>22</v>
      </c>
      <c r="BB50">
        <f t="shared" si="1"/>
        <v>39</v>
      </c>
      <c r="BC50" s="4">
        <f t="shared" si="2"/>
        <v>0.5641025641025641</v>
      </c>
    </row>
    <row r="51" spans="1:55" x14ac:dyDescent="0.35">
      <c r="A51" t="s">
        <v>73</v>
      </c>
      <c r="B51" t="b">
        <f>IF(Data!B51="","",IF(Data!B$2="","",Data!B51=Data!B$2))</f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1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1</v>
      </c>
      <c r="AO51" t="s">
        <v>112</v>
      </c>
      <c r="AP51" t="b">
        <v>0</v>
      </c>
      <c r="AQ51" t="b">
        <v>0</v>
      </c>
      <c r="AR51" t="b">
        <v>1</v>
      </c>
      <c r="AS51" t="b">
        <v>1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>
        <f t="shared" si="0"/>
        <v>14</v>
      </c>
      <c r="BB51">
        <f t="shared" si="1"/>
        <v>43</v>
      </c>
      <c r="BC51" s="4">
        <f t="shared" si="2"/>
        <v>0.32558139534883723</v>
      </c>
    </row>
    <row r="52" spans="1:55" x14ac:dyDescent="0.35">
      <c r="A52" t="s">
        <v>75</v>
      </c>
      <c r="B52" t="b">
        <f>IF(Data!B52="","",IF(Data!B$2="","",Data!B52=Data!B$2))</f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1</v>
      </c>
      <c r="X52" t="b">
        <v>1</v>
      </c>
      <c r="Y52" t="b">
        <v>0</v>
      </c>
      <c r="Z52" t="b">
        <v>0</v>
      </c>
      <c r="AA52" t="b">
        <v>0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 t="b">
        <v>1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>
        <f t="shared" si="0"/>
        <v>18</v>
      </c>
      <c r="BB52">
        <f t="shared" si="1"/>
        <v>33</v>
      </c>
      <c r="BC52" s="4">
        <f t="shared" si="2"/>
        <v>0.54545454545454541</v>
      </c>
    </row>
  </sheetData>
  <conditionalFormatting sqref="B3:AZ52">
    <cfRule type="containsText" dxfId="99" priority="2" operator="containsText" text="true">
      <formula>NOT(ISERROR(SEARCH("true",B3)))</formula>
    </cfRule>
    <cfRule type="containsText" dxfId="98" priority="3" operator="containsText" text="false">
      <formula>NOT(ISERROR(SEARCH("false",B3)))</formula>
    </cfRule>
  </conditionalFormatting>
  <conditionalFormatting sqref="BC2:BC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5A13-E44B-44AA-ACDE-7EB0EFDECDDB}">
  <sheetPr codeName="Sheet6"/>
  <dimension ref="A1:T52"/>
  <sheetViews>
    <sheetView workbookViewId="0">
      <selection activeCell="BK3" sqref="BK3"/>
    </sheetView>
  </sheetViews>
  <sheetFormatPr defaultRowHeight="14.5" x14ac:dyDescent="0.35"/>
  <cols>
    <col min="18" max="18" width="9.81640625" bestFit="1" customWidth="1"/>
    <col min="19" max="19" width="12.90625" bestFit="1" customWidth="1"/>
    <col min="20" max="20" width="12.08984375" bestFit="1" customWidth="1"/>
  </cols>
  <sheetData>
    <row r="1" spans="1:20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 t="s">
        <v>113</v>
      </c>
      <c r="S1" t="s">
        <v>105</v>
      </c>
      <c r="T1" t="s">
        <v>114</v>
      </c>
    </row>
    <row r="2" spans="1:20" x14ac:dyDescent="0.35">
      <c r="A2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>
        <f>COUNTIF(B2:Q2,TRUE)</f>
        <v>12</v>
      </c>
      <c r="S2">
        <f>$R$3-COUNTIF(B2:Q2,"")</f>
        <v>16</v>
      </c>
      <c r="T2" s="4">
        <f>R2/S2</f>
        <v>0.75</v>
      </c>
    </row>
    <row r="3" spans="1:20" x14ac:dyDescent="0.35">
      <c r="A3" t="s">
        <v>8</v>
      </c>
      <c r="B3" s="8" t="b">
        <f>IF(Data!B3="","",IF(Data!B$3="","",Data!B3=Data!B$3))</f>
        <v>1</v>
      </c>
      <c r="C3" s="6" t="b">
        <v>1</v>
      </c>
      <c r="D3" s="6" t="b">
        <v>1</v>
      </c>
      <c r="E3" s="6" t="b">
        <v>1</v>
      </c>
      <c r="F3" s="6" t="b">
        <v>1</v>
      </c>
      <c r="G3" s="6" t="b">
        <v>1</v>
      </c>
      <c r="H3" s="6" t="b">
        <v>1</v>
      </c>
      <c r="I3" s="6" t="b">
        <v>1</v>
      </c>
      <c r="J3" s="6" t="b">
        <v>1</v>
      </c>
      <c r="K3" s="6" t="b">
        <v>1</v>
      </c>
      <c r="L3" s="6" t="b">
        <v>1</v>
      </c>
      <c r="M3" s="6" t="b">
        <v>1</v>
      </c>
      <c r="N3" s="6" t="b">
        <v>1</v>
      </c>
      <c r="O3" s="6" t="b">
        <v>1</v>
      </c>
      <c r="P3" s="6" t="b">
        <v>1</v>
      </c>
      <c r="Q3" s="6" t="b">
        <v>1</v>
      </c>
      <c r="R3">
        <f t="shared" ref="R3:R52" si="0">COUNTIF(B3:Q3,TRUE)</f>
        <v>16</v>
      </c>
      <c r="S3">
        <f t="shared" ref="S3:S52" si="1">$R$3-COUNTIF(B3:Q3,"")</f>
        <v>16</v>
      </c>
      <c r="T3" s="4">
        <f t="shared" ref="T3:T52" si="2">R3/S3</f>
        <v>1</v>
      </c>
    </row>
    <row r="4" spans="1:20" x14ac:dyDescent="0.35">
      <c r="A4" t="s">
        <v>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>
        <f t="shared" si="0"/>
        <v>13</v>
      </c>
      <c r="S4">
        <f t="shared" si="1"/>
        <v>16</v>
      </c>
      <c r="T4" s="4">
        <f t="shared" si="2"/>
        <v>0.8125</v>
      </c>
    </row>
    <row r="5" spans="1:20" x14ac:dyDescent="0.35">
      <c r="A5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>
        <f t="shared" si="0"/>
        <v>11</v>
      </c>
      <c r="S5">
        <f t="shared" si="1"/>
        <v>16</v>
      </c>
      <c r="T5" s="4">
        <f t="shared" si="2"/>
        <v>0.6875</v>
      </c>
    </row>
    <row r="6" spans="1:20" x14ac:dyDescent="0.3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>
        <f t="shared" si="0"/>
        <v>8</v>
      </c>
      <c r="S6">
        <f t="shared" si="1"/>
        <v>16</v>
      </c>
      <c r="T6" s="4">
        <f t="shared" si="2"/>
        <v>0.5</v>
      </c>
    </row>
    <row r="7" spans="1:20" x14ac:dyDescent="0.35">
      <c r="A7" t="s">
        <v>13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>
        <f t="shared" si="0"/>
        <v>11</v>
      </c>
      <c r="S7">
        <f t="shared" si="1"/>
        <v>16</v>
      </c>
      <c r="T7" s="4">
        <f t="shared" si="2"/>
        <v>0.6875</v>
      </c>
    </row>
    <row r="8" spans="1:20" x14ac:dyDescent="0.35">
      <c r="A8" t="s">
        <v>15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>
        <f t="shared" si="0"/>
        <v>6</v>
      </c>
      <c r="S8">
        <f t="shared" si="1"/>
        <v>16</v>
      </c>
      <c r="T8" s="4">
        <f t="shared" si="2"/>
        <v>0.375</v>
      </c>
    </row>
    <row r="9" spans="1:20" x14ac:dyDescent="0.35">
      <c r="A9" t="s">
        <v>20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>
        <f t="shared" si="0"/>
        <v>1</v>
      </c>
      <c r="S9">
        <f t="shared" si="1"/>
        <v>15</v>
      </c>
      <c r="T9" s="4">
        <f t="shared" si="2"/>
        <v>6.6666666666666666E-2</v>
      </c>
    </row>
    <row r="10" spans="1:20" x14ac:dyDescent="0.35">
      <c r="A10" t="s">
        <v>21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>
        <f t="shared" si="0"/>
        <v>6</v>
      </c>
      <c r="S10">
        <f t="shared" si="1"/>
        <v>16</v>
      </c>
      <c r="T10" s="4">
        <f t="shared" si="2"/>
        <v>0.375</v>
      </c>
    </row>
    <row r="11" spans="1:20" x14ac:dyDescent="0.35">
      <c r="A11" t="s">
        <v>23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>
        <f t="shared" si="0"/>
        <v>12</v>
      </c>
      <c r="S11">
        <f t="shared" si="1"/>
        <v>16</v>
      </c>
      <c r="T11" s="4">
        <f t="shared" si="2"/>
        <v>0.75</v>
      </c>
    </row>
    <row r="12" spans="1:20" x14ac:dyDescent="0.35">
      <c r="A12" t="s">
        <v>24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>
        <f t="shared" si="0"/>
        <v>9</v>
      </c>
      <c r="S12">
        <f t="shared" si="1"/>
        <v>16</v>
      </c>
      <c r="T12" s="4">
        <f t="shared" si="2"/>
        <v>0.5625</v>
      </c>
    </row>
    <row r="13" spans="1:20" x14ac:dyDescent="0.35">
      <c r="A13" t="s">
        <v>28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>
        <f t="shared" si="0"/>
        <v>3</v>
      </c>
      <c r="S13">
        <f t="shared" si="1"/>
        <v>16</v>
      </c>
      <c r="T13" s="4">
        <f t="shared" si="2"/>
        <v>0.1875</v>
      </c>
    </row>
    <row r="14" spans="1:20" x14ac:dyDescent="0.35">
      <c r="A14" t="s">
        <v>29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>
        <f t="shared" si="0"/>
        <v>16</v>
      </c>
      <c r="S14">
        <f t="shared" si="1"/>
        <v>16</v>
      </c>
      <c r="T14" s="4">
        <f t="shared" si="2"/>
        <v>1</v>
      </c>
    </row>
    <row r="15" spans="1:20" x14ac:dyDescent="0.35">
      <c r="A15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>
        <f t="shared" si="0"/>
        <v>10</v>
      </c>
      <c r="S15">
        <f t="shared" si="1"/>
        <v>16</v>
      </c>
      <c r="T15" s="4">
        <f t="shared" si="2"/>
        <v>0.625</v>
      </c>
    </row>
    <row r="16" spans="1:20" x14ac:dyDescent="0.35">
      <c r="A16" t="s">
        <v>31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>
        <f t="shared" si="0"/>
        <v>7</v>
      </c>
      <c r="S16">
        <f t="shared" si="1"/>
        <v>16</v>
      </c>
      <c r="T16" s="4">
        <f t="shared" si="2"/>
        <v>0.4375</v>
      </c>
    </row>
    <row r="17" spans="1:20" x14ac:dyDescent="0.35">
      <c r="A17" t="s">
        <v>32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>
        <f t="shared" si="0"/>
        <v>15</v>
      </c>
      <c r="S17">
        <f t="shared" si="1"/>
        <v>16</v>
      </c>
      <c r="T17" s="4">
        <f t="shared" si="2"/>
        <v>0.9375</v>
      </c>
    </row>
    <row r="18" spans="1:20" x14ac:dyDescent="0.35">
      <c r="A18" t="s">
        <v>33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>
        <f t="shared" si="0"/>
        <v>16</v>
      </c>
      <c r="S18">
        <f t="shared" si="1"/>
        <v>16</v>
      </c>
      <c r="T18" s="4">
        <f t="shared" si="2"/>
        <v>1</v>
      </c>
    </row>
    <row r="19" spans="1:20" x14ac:dyDescent="0.35">
      <c r="A19" t="s">
        <v>34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>
        <f t="shared" si="0"/>
        <v>13</v>
      </c>
      <c r="S19">
        <f t="shared" si="1"/>
        <v>16</v>
      </c>
      <c r="T19" s="4">
        <f t="shared" si="2"/>
        <v>0.8125</v>
      </c>
    </row>
    <row r="20" spans="1:20" x14ac:dyDescent="0.35">
      <c r="A20" t="s">
        <v>37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>
        <f t="shared" si="0"/>
        <v>10</v>
      </c>
      <c r="S20">
        <f t="shared" si="1"/>
        <v>16</v>
      </c>
      <c r="T20" s="4">
        <f t="shared" si="2"/>
        <v>0.625</v>
      </c>
    </row>
    <row r="21" spans="1:20" x14ac:dyDescent="0.35">
      <c r="A2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1</v>
      </c>
      <c r="R21">
        <f t="shared" si="0"/>
        <v>7</v>
      </c>
      <c r="S21">
        <f t="shared" si="1"/>
        <v>16</v>
      </c>
      <c r="T21" s="4">
        <f t="shared" si="2"/>
        <v>0.4375</v>
      </c>
    </row>
    <row r="22" spans="1:20" x14ac:dyDescent="0.35">
      <c r="A22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>
        <f t="shared" si="0"/>
        <v>4</v>
      </c>
      <c r="S22">
        <f t="shared" si="1"/>
        <v>16</v>
      </c>
      <c r="T22" s="4">
        <f t="shared" si="2"/>
        <v>0.25</v>
      </c>
    </row>
    <row r="23" spans="1:20" x14ac:dyDescent="0.35">
      <c r="A23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>
        <f t="shared" si="0"/>
        <v>3</v>
      </c>
      <c r="S23">
        <f t="shared" si="1"/>
        <v>16</v>
      </c>
      <c r="T23" s="4">
        <f t="shared" si="2"/>
        <v>0.1875</v>
      </c>
    </row>
    <row r="24" spans="1:20" x14ac:dyDescent="0.35">
      <c r="A24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>
        <f t="shared" si="0"/>
        <v>7</v>
      </c>
      <c r="S24">
        <f t="shared" si="1"/>
        <v>16</v>
      </c>
      <c r="T24" s="4">
        <f t="shared" si="2"/>
        <v>0.4375</v>
      </c>
    </row>
    <row r="25" spans="1:20" x14ac:dyDescent="0.35">
      <c r="A25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>
        <f t="shared" si="0"/>
        <v>2</v>
      </c>
      <c r="S25">
        <f t="shared" si="1"/>
        <v>16</v>
      </c>
      <c r="T25" s="4">
        <f t="shared" si="2"/>
        <v>0.125</v>
      </c>
    </row>
    <row r="26" spans="1:20" x14ac:dyDescent="0.35">
      <c r="A26" t="s">
        <v>45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>
        <f t="shared" si="0"/>
        <v>12</v>
      </c>
      <c r="S26">
        <f t="shared" si="1"/>
        <v>16</v>
      </c>
      <c r="T26" s="4">
        <f t="shared" si="2"/>
        <v>0.75</v>
      </c>
    </row>
    <row r="27" spans="1:20" x14ac:dyDescent="0.35">
      <c r="A27" t="s">
        <v>46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>
        <f t="shared" si="0"/>
        <v>12</v>
      </c>
      <c r="S27">
        <f t="shared" si="1"/>
        <v>16</v>
      </c>
      <c r="T27" s="4">
        <f t="shared" si="2"/>
        <v>0.75</v>
      </c>
    </row>
    <row r="28" spans="1:20" x14ac:dyDescent="0.35">
      <c r="A28" t="s">
        <v>47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>
        <f t="shared" si="0"/>
        <v>15</v>
      </c>
      <c r="S28">
        <f t="shared" si="1"/>
        <v>16</v>
      </c>
      <c r="T28" s="4">
        <f t="shared" si="2"/>
        <v>0.9375</v>
      </c>
    </row>
    <row r="29" spans="1:20" x14ac:dyDescent="0.35">
      <c r="A29" t="s">
        <v>48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>
        <f t="shared" si="0"/>
        <v>16</v>
      </c>
      <c r="S29">
        <f t="shared" si="1"/>
        <v>16</v>
      </c>
      <c r="T29" s="4">
        <f t="shared" si="2"/>
        <v>1</v>
      </c>
    </row>
    <row r="30" spans="1:20" x14ac:dyDescent="0.35">
      <c r="A30" t="s">
        <v>49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>
        <f t="shared" si="0"/>
        <v>9</v>
      </c>
      <c r="S30">
        <f t="shared" si="1"/>
        <v>16</v>
      </c>
      <c r="T30" s="4">
        <f t="shared" si="2"/>
        <v>0.5625</v>
      </c>
    </row>
    <row r="31" spans="1:20" x14ac:dyDescent="0.35">
      <c r="A31" t="s">
        <v>50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>
        <f t="shared" si="0"/>
        <v>13</v>
      </c>
      <c r="S31">
        <f t="shared" si="1"/>
        <v>16</v>
      </c>
      <c r="T31" s="4">
        <f t="shared" si="2"/>
        <v>0.8125</v>
      </c>
    </row>
    <row r="32" spans="1:20" x14ac:dyDescent="0.35">
      <c r="A32" t="s">
        <v>51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>
        <f t="shared" si="0"/>
        <v>16</v>
      </c>
      <c r="S32">
        <f t="shared" si="1"/>
        <v>16</v>
      </c>
      <c r="T32" s="4">
        <f t="shared" si="2"/>
        <v>1</v>
      </c>
    </row>
    <row r="33" spans="1:20" x14ac:dyDescent="0.35">
      <c r="A33" t="s">
        <v>52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>
        <f t="shared" si="0"/>
        <v>9</v>
      </c>
      <c r="S33">
        <f t="shared" si="1"/>
        <v>16</v>
      </c>
      <c r="T33" s="4">
        <f t="shared" si="2"/>
        <v>0.5625</v>
      </c>
    </row>
    <row r="34" spans="1:20" x14ac:dyDescent="0.35">
      <c r="A34" t="s">
        <v>53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>
        <f t="shared" si="0"/>
        <v>7</v>
      </c>
      <c r="S34">
        <f t="shared" si="1"/>
        <v>16</v>
      </c>
      <c r="T34" s="4">
        <f t="shared" si="2"/>
        <v>0.4375</v>
      </c>
    </row>
    <row r="35" spans="1:20" x14ac:dyDescent="0.35">
      <c r="A35" t="s">
        <v>54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>
        <f t="shared" si="0"/>
        <v>8</v>
      </c>
      <c r="S35">
        <f t="shared" si="1"/>
        <v>16</v>
      </c>
      <c r="T35" s="4">
        <f t="shared" si="2"/>
        <v>0.5</v>
      </c>
    </row>
    <row r="36" spans="1:20" x14ac:dyDescent="0.35">
      <c r="A36" t="s">
        <v>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>
        <f t="shared" si="0"/>
        <v>4</v>
      </c>
      <c r="S36">
        <f t="shared" si="1"/>
        <v>16</v>
      </c>
      <c r="T36" s="4">
        <f t="shared" si="2"/>
        <v>0.25</v>
      </c>
    </row>
    <row r="37" spans="1:20" x14ac:dyDescent="0.35">
      <c r="A37" t="s">
        <v>56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>
        <f t="shared" si="0"/>
        <v>11</v>
      </c>
      <c r="S37">
        <f t="shared" si="1"/>
        <v>16</v>
      </c>
      <c r="T37" s="4">
        <f t="shared" si="2"/>
        <v>0.6875</v>
      </c>
    </row>
    <row r="38" spans="1:20" x14ac:dyDescent="0.35">
      <c r="A38" t="s">
        <v>57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>
        <f t="shared" si="0"/>
        <v>16</v>
      </c>
      <c r="S38">
        <f t="shared" si="1"/>
        <v>16</v>
      </c>
      <c r="T38" s="4">
        <f t="shared" si="2"/>
        <v>1</v>
      </c>
    </row>
    <row r="39" spans="1:20" x14ac:dyDescent="0.35">
      <c r="A39" t="s">
        <v>58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>
        <f t="shared" si="0"/>
        <v>7</v>
      </c>
      <c r="S39">
        <f t="shared" si="1"/>
        <v>16</v>
      </c>
      <c r="T39" s="4">
        <f t="shared" si="2"/>
        <v>0.4375</v>
      </c>
    </row>
    <row r="40" spans="1:20" x14ac:dyDescent="0.35">
      <c r="A40" t="s">
        <v>59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>
        <f t="shared" si="0"/>
        <v>6</v>
      </c>
      <c r="S40">
        <f t="shared" si="1"/>
        <v>16</v>
      </c>
      <c r="T40" s="4">
        <f t="shared" si="2"/>
        <v>0.375</v>
      </c>
    </row>
    <row r="41" spans="1:20" x14ac:dyDescent="0.35">
      <c r="A41" t="s">
        <v>60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>
        <f t="shared" si="0"/>
        <v>3</v>
      </c>
      <c r="S41">
        <f t="shared" si="1"/>
        <v>16</v>
      </c>
      <c r="T41" s="4">
        <f t="shared" si="2"/>
        <v>0.1875</v>
      </c>
    </row>
    <row r="42" spans="1:20" x14ac:dyDescent="0.35">
      <c r="A42" t="s">
        <v>61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>
        <f t="shared" si="0"/>
        <v>13</v>
      </c>
      <c r="S42">
        <f t="shared" si="1"/>
        <v>16</v>
      </c>
      <c r="T42" s="4">
        <f t="shared" si="2"/>
        <v>0.8125</v>
      </c>
    </row>
    <row r="43" spans="1:20" x14ac:dyDescent="0.35">
      <c r="A43" t="s">
        <v>64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>
        <f t="shared" si="0"/>
        <v>16</v>
      </c>
      <c r="S43">
        <f t="shared" si="1"/>
        <v>16</v>
      </c>
      <c r="T43" s="4">
        <f t="shared" si="2"/>
        <v>1</v>
      </c>
    </row>
    <row r="44" spans="1:20" x14ac:dyDescent="0.35">
      <c r="A44" t="s">
        <v>65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>
        <f t="shared" si="0"/>
        <v>13</v>
      </c>
      <c r="S44">
        <f t="shared" si="1"/>
        <v>16</v>
      </c>
      <c r="T44" s="4">
        <f t="shared" si="2"/>
        <v>0.8125</v>
      </c>
    </row>
    <row r="45" spans="1:20" x14ac:dyDescent="0.35">
      <c r="A45" t="s">
        <v>66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>
        <f t="shared" si="0"/>
        <v>13</v>
      </c>
      <c r="S45">
        <f t="shared" si="1"/>
        <v>16</v>
      </c>
      <c r="T45" s="4">
        <f t="shared" si="2"/>
        <v>0.8125</v>
      </c>
    </row>
    <row r="46" spans="1:20" x14ac:dyDescent="0.35">
      <c r="A46" t="s">
        <v>67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>
        <f t="shared" si="0"/>
        <v>16</v>
      </c>
      <c r="S46">
        <f t="shared" si="1"/>
        <v>16</v>
      </c>
      <c r="T46" s="4">
        <f t="shared" si="2"/>
        <v>1</v>
      </c>
    </row>
    <row r="47" spans="1:20" x14ac:dyDescent="0.35">
      <c r="A47" t="s">
        <v>68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>
        <f t="shared" si="0"/>
        <v>8</v>
      </c>
      <c r="S47">
        <f t="shared" si="1"/>
        <v>16</v>
      </c>
      <c r="T47" s="4">
        <f t="shared" si="2"/>
        <v>0.5</v>
      </c>
    </row>
    <row r="48" spans="1:20" x14ac:dyDescent="0.35">
      <c r="A48" t="s">
        <v>70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>
        <f t="shared" si="0"/>
        <v>12</v>
      </c>
      <c r="S48">
        <f t="shared" si="1"/>
        <v>16</v>
      </c>
      <c r="T48" s="4">
        <f t="shared" si="2"/>
        <v>0.75</v>
      </c>
    </row>
    <row r="49" spans="1:20" x14ac:dyDescent="0.35">
      <c r="A49" t="s">
        <v>71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>
        <f t="shared" si="0"/>
        <v>6</v>
      </c>
      <c r="S49">
        <f t="shared" si="1"/>
        <v>16</v>
      </c>
      <c r="T49" s="4">
        <f t="shared" si="2"/>
        <v>0.375</v>
      </c>
    </row>
    <row r="50" spans="1:20" x14ac:dyDescent="0.35">
      <c r="A50" t="s">
        <v>72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>
        <f t="shared" si="0"/>
        <v>9</v>
      </c>
      <c r="S50">
        <f t="shared" si="1"/>
        <v>16</v>
      </c>
      <c r="T50" s="4">
        <f t="shared" si="2"/>
        <v>0.5625</v>
      </c>
    </row>
    <row r="51" spans="1:20" x14ac:dyDescent="0.35">
      <c r="A51" t="s">
        <v>73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1</v>
      </c>
      <c r="R51">
        <f t="shared" si="0"/>
        <v>7</v>
      </c>
      <c r="S51">
        <f t="shared" si="1"/>
        <v>16</v>
      </c>
      <c r="T51" s="4">
        <f t="shared" si="2"/>
        <v>0.4375</v>
      </c>
    </row>
    <row r="52" spans="1:20" x14ac:dyDescent="0.35">
      <c r="A52" t="s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>
        <f t="shared" si="0"/>
        <v>16</v>
      </c>
      <c r="S52">
        <f t="shared" si="1"/>
        <v>16</v>
      </c>
      <c r="T52" s="4">
        <f t="shared" si="2"/>
        <v>1</v>
      </c>
    </row>
  </sheetData>
  <conditionalFormatting sqref="B2:Q2 B4:Q52">
    <cfRule type="containsText" dxfId="97" priority="2" operator="containsText" text="true">
      <formula>NOT(ISERROR(SEARCH("true",B2)))</formula>
    </cfRule>
    <cfRule type="containsText" dxfId="96" priority="3" operator="containsText" text="false">
      <formula>NOT(ISERROR(SEARCH("false",B2)))</formula>
    </cfRule>
  </conditionalFormatting>
  <conditionalFormatting sqref="T2:T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257F-F70E-4D0F-BE35-A8AA2D269D84}">
  <sheetPr codeName="Sheet7"/>
  <dimension ref="A1:AF52"/>
  <sheetViews>
    <sheetView topLeftCell="O16" workbookViewId="0">
      <selection activeCell="AF25" sqref="AF25"/>
    </sheetView>
  </sheetViews>
  <sheetFormatPr defaultRowHeight="14.5" x14ac:dyDescent="0.35"/>
  <cols>
    <col min="30" max="30" width="9.81640625" bestFit="1" customWidth="1"/>
    <col min="32" max="32" width="12.08984375" bestFit="1" customWidth="1"/>
  </cols>
  <sheetData>
    <row r="1" spans="1:32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 t="s">
        <v>113</v>
      </c>
      <c r="AE1" t="s">
        <v>105</v>
      </c>
      <c r="AF1" t="s">
        <v>114</v>
      </c>
    </row>
    <row r="2" spans="1:32" x14ac:dyDescent="0.35">
      <c r="A2" t="s">
        <v>0</v>
      </c>
      <c r="B2" t="b">
        <v>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>
        <f>COUNTIF(B2:AC2,TRUE)</f>
        <v>17</v>
      </c>
      <c r="AE2">
        <f>$AD$4-COUNTIF(B2:AC2,"")</f>
        <v>28</v>
      </c>
      <c r="AF2" s="4">
        <f>AD2/AE2</f>
        <v>0.6071428571428571</v>
      </c>
    </row>
    <row r="3" spans="1:32" x14ac:dyDescent="0.35">
      <c r="A3" t="s">
        <v>8</v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0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0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>
        <f t="shared" ref="AD3:AD52" si="0">COUNTIF(B3:AC3,TRUE)</f>
        <v>13</v>
      </c>
      <c r="AE3">
        <f t="shared" ref="AE3:AE52" si="1">$AD$4-COUNTIF(B3:AC3,"")</f>
        <v>16</v>
      </c>
      <c r="AF3" s="4">
        <f t="shared" ref="AF3:AF52" si="2">AD3/AE3</f>
        <v>0.8125</v>
      </c>
    </row>
    <row r="4" spans="1:32" x14ac:dyDescent="0.35">
      <c r="A4" t="s">
        <v>9</v>
      </c>
      <c r="B4" s="8" t="b">
        <f>IF(Data!B4="","",IF(Data!B$4="","",Data!B4=Data!B$4))</f>
        <v>1</v>
      </c>
      <c r="C4" s="6" t="b">
        <v>1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6" t="b">
        <v>1</v>
      </c>
      <c r="L4" s="6" t="b">
        <v>1</v>
      </c>
      <c r="M4" s="6" t="b">
        <v>1</v>
      </c>
      <c r="N4" s="6" t="b">
        <v>1</v>
      </c>
      <c r="O4" s="6" t="b">
        <v>1</v>
      </c>
      <c r="P4" s="6" t="b">
        <v>1</v>
      </c>
      <c r="Q4" s="6" t="b">
        <v>1</v>
      </c>
      <c r="R4" s="6" t="b">
        <v>1</v>
      </c>
      <c r="S4" s="6" t="b">
        <v>1</v>
      </c>
      <c r="T4" s="6" t="b">
        <v>1</v>
      </c>
      <c r="U4" s="6" t="b">
        <v>1</v>
      </c>
      <c r="V4" s="6" t="b">
        <v>1</v>
      </c>
      <c r="W4" s="6" t="b">
        <v>1</v>
      </c>
      <c r="X4" s="6" t="b">
        <v>1</v>
      </c>
      <c r="Y4" s="6" t="b">
        <v>1</v>
      </c>
      <c r="Z4" s="6" t="b">
        <v>1</v>
      </c>
      <c r="AA4" s="6" t="b">
        <v>1</v>
      </c>
      <c r="AB4" s="6" t="b">
        <v>1</v>
      </c>
      <c r="AC4" s="6" t="b">
        <v>1</v>
      </c>
      <c r="AD4">
        <f t="shared" si="0"/>
        <v>28</v>
      </c>
      <c r="AE4">
        <f t="shared" si="1"/>
        <v>28</v>
      </c>
      <c r="AF4" s="4">
        <f t="shared" si="2"/>
        <v>1</v>
      </c>
    </row>
    <row r="5" spans="1:32" x14ac:dyDescent="0.35">
      <c r="A5" t="s">
        <v>10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1</v>
      </c>
      <c r="AD5">
        <f t="shared" si="0"/>
        <v>17</v>
      </c>
      <c r="AE5">
        <f t="shared" si="1"/>
        <v>28</v>
      </c>
      <c r="AF5" s="4">
        <f t="shared" si="2"/>
        <v>0.6071428571428571</v>
      </c>
    </row>
    <row r="6" spans="1:32" x14ac:dyDescent="0.35">
      <c r="A6" t="s">
        <v>11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>
        <f t="shared" si="0"/>
        <v>20</v>
      </c>
      <c r="AE6">
        <f t="shared" si="1"/>
        <v>28</v>
      </c>
      <c r="AF6" s="4">
        <f t="shared" si="2"/>
        <v>0.7142857142857143</v>
      </c>
    </row>
    <row r="7" spans="1:32" x14ac:dyDescent="0.35">
      <c r="A7" t="s">
        <v>13</v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>
        <f t="shared" si="0"/>
        <v>20</v>
      </c>
      <c r="AE7">
        <f t="shared" si="1"/>
        <v>28</v>
      </c>
      <c r="AF7" s="4">
        <f t="shared" si="2"/>
        <v>0.7142857142857143</v>
      </c>
    </row>
    <row r="8" spans="1:32" x14ac:dyDescent="0.35">
      <c r="A8" t="s">
        <v>15</v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0</v>
      </c>
      <c r="AC8" t="b">
        <v>1</v>
      </c>
      <c r="AD8">
        <f t="shared" si="0"/>
        <v>16</v>
      </c>
      <c r="AE8">
        <f t="shared" si="1"/>
        <v>28</v>
      </c>
      <c r="AF8" s="4">
        <f t="shared" si="2"/>
        <v>0.5714285714285714</v>
      </c>
    </row>
    <row r="9" spans="1:32" x14ac:dyDescent="0.35">
      <c r="A9" t="s">
        <v>20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>
        <f t="shared" si="0"/>
        <v>2</v>
      </c>
      <c r="AE9">
        <f t="shared" si="1"/>
        <v>15</v>
      </c>
      <c r="AF9" s="4">
        <f t="shared" si="2"/>
        <v>0.13333333333333333</v>
      </c>
    </row>
    <row r="10" spans="1:32" x14ac:dyDescent="0.35">
      <c r="A10" t="s">
        <v>21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0</v>
      </c>
      <c r="Q10" t="b">
        <v>0</v>
      </c>
      <c r="R10" t="b">
        <v>1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0</v>
      </c>
      <c r="AC10" t="b">
        <v>1</v>
      </c>
      <c r="AD10">
        <f t="shared" si="0"/>
        <v>16</v>
      </c>
      <c r="AE10">
        <f t="shared" si="1"/>
        <v>28</v>
      </c>
      <c r="AF10" s="4">
        <f t="shared" si="2"/>
        <v>0.5714285714285714</v>
      </c>
    </row>
    <row r="11" spans="1:32" x14ac:dyDescent="0.35">
      <c r="A11" t="s">
        <v>23</v>
      </c>
      <c r="B11" t="b">
        <v>0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1</v>
      </c>
      <c r="AC11" t="b">
        <v>1</v>
      </c>
      <c r="AD11">
        <f t="shared" si="0"/>
        <v>21</v>
      </c>
      <c r="AE11">
        <f t="shared" si="1"/>
        <v>28</v>
      </c>
      <c r="AF11" s="4">
        <f t="shared" si="2"/>
        <v>0.75</v>
      </c>
    </row>
    <row r="12" spans="1:32" x14ac:dyDescent="0.35">
      <c r="A12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>
        <f t="shared" si="0"/>
        <v>17</v>
      </c>
      <c r="AE12">
        <f t="shared" si="1"/>
        <v>28</v>
      </c>
      <c r="AF12" s="4">
        <f t="shared" si="2"/>
        <v>0.6071428571428571</v>
      </c>
    </row>
    <row r="13" spans="1:32" x14ac:dyDescent="0.35">
      <c r="A13" t="s">
        <v>28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>
        <f t="shared" si="0"/>
        <v>4</v>
      </c>
      <c r="AE13">
        <f t="shared" si="1"/>
        <v>16</v>
      </c>
      <c r="AF13" s="4">
        <f t="shared" si="2"/>
        <v>0.25</v>
      </c>
    </row>
    <row r="14" spans="1:32" x14ac:dyDescent="0.35">
      <c r="A14" t="s">
        <v>29</v>
      </c>
      <c r="B14" t="b">
        <v>0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>
        <f t="shared" si="0"/>
        <v>25</v>
      </c>
      <c r="AE14">
        <f t="shared" si="1"/>
        <v>28</v>
      </c>
      <c r="AF14" s="4">
        <f t="shared" si="2"/>
        <v>0.8928571428571429</v>
      </c>
    </row>
    <row r="15" spans="1:32" x14ac:dyDescent="0.35">
      <c r="A15" t="s">
        <v>30</v>
      </c>
      <c r="B15" t="b">
        <v>0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1</v>
      </c>
      <c r="AD15">
        <f t="shared" si="0"/>
        <v>18</v>
      </c>
      <c r="AE15">
        <f t="shared" si="1"/>
        <v>28</v>
      </c>
      <c r="AF15" s="4">
        <f t="shared" si="2"/>
        <v>0.6428571428571429</v>
      </c>
    </row>
    <row r="16" spans="1:32" x14ac:dyDescent="0.35">
      <c r="A16" t="s">
        <v>31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0</v>
      </c>
      <c r="Q16" t="b">
        <v>0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1</v>
      </c>
      <c r="AD16">
        <f t="shared" si="0"/>
        <v>19</v>
      </c>
      <c r="AE16">
        <f t="shared" si="1"/>
        <v>28</v>
      </c>
      <c r="AF16" s="4">
        <f t="shared" si="2"/>
        <v>0.6785714285714286</v>
      </c>
    </row>
    <row r="17" spans="1:32" x14ac:dyDescent="0.35">
      <c r="A17" t="s">
        <v>32</v>
      </c>
      <c r="B17" t="b">
        <v>0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0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0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  <c r="AC17" t="b">
        <v>1</v>
      </c>
      <c r="AD17">
        <f t="shared" si="0"/>
        <v>20</v>
      </c>
      <c r="AE17">
        <f t="shared" si="1"/>
        <v>28</v>
      </c>
      <c r="AF17" s="4">
        <f t="shared" si="2"/>
        <v>0.7142857142857143</v>
      </c>
    </row>
    <row r="18" spans="1:32" x14ac:dyDescent="0.35">
      <c r="A18" t="s">
        <v>33</v>
      </c>
      <c r="B18" t="b">
        <v>0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>
        <f t="shared" si="0"/>
        <v>22</v>
      </c>
      <c r="AE18">
        <f t="shared" si="1"/>
        <v>28</v>
      </c>
      <c r="AF18" s="4">
        <f t="shared" si="2"/>
        <v>0.7857142857142857</v>
      </c>
    </row>
    <row r="19" spans="1:32" x14ac:dyDescent="0.35">
      <c r="A19" t="s">
        <v>34</v>
      </c>
      <c r="B19" t="b">
        <v>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0</v>
      </c>
      <c r="Q19" t="b">
        <v>1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1</v>
      </c>
      <c r="AC19" t="b">
        <v>1</v>
      </c>
      <c r="AD19">
        <f t="shared" si="0"/>
        <v>22</v>
      </c>
      <c r="AE19">
        <f t="shared" si="1"/>
        <v>28</v>
      </c>
      <c r="AF19" s="4">
        <f t="shared" si="2"/>
        <v>0.7857142857142857</v>
      </c>
    </row>
    <row r="20" spans="1:32" x14ac:dyDescent="0.35">
      <c r="A20" t="s">
        <v>37</v>
      </c>
      <c r="B20" t="b">
        <v>0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>
        <f t="shared" si="0"/>
        <v>18</v>
      </c>
      <c r="AE20">
        <f t="shared" si="1"/>
        <v>28</v>
      </c>
      <c r="AF20" s="4">
        <f t="shared" si="2"/>
        <v>0.6428571428571429</v>
      </c>
    </row>
    <row r="21" spans="1:32" x14ac:dyDescent="0.35">
      <c r="A21" t="s">
        <v>38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0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0</v>
      </c>
      <c r="AC21" t="b">
        <v>1</v>
      </c>
      <c r="AD21">
        <f t="shared" si="0"/>
        <v>14</v>
      </c>
      <c r="AE21">
        <f t="shared" si="1"/>
        <v>28</v>
      </c>
      <c r="AF21" s="4">
        <f t="shared" si="2"/>
        <v>0.5</v>
      </c>
    </row>
    <row r="22" spans="1:32" x14ac:dyDescent="0.35">
      <c r="A22" t="s">
        <v>39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1</v>
      </c>
      <c r="S22" t="b">
        <v>1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>
        <f t="shared" si="0"/>
        <v>16</v>
      </c>
      <c r="AE22">
        <f t="shared" si="1"/>
        <v>28</v>
      </c>
      <c r="AF22" s="4">
        <f t="shared" si="2"/>
        <v>0.5714285714285714</v>
      </c>
    </row>
    <row r="23" spans="1:32" x14ac:dyDescent="0.35">
      <c r="A23" t="s">
        <v>41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0</v>
      </c>
      <c r="AC23" t="b">
        <v>1</v>
      </c>
      <c r="AD23">
        <f t="shared" si="0"/>
        <v>14</v>
      </c>
      <c r="AE23">
        <f t="shared" si="1"/>
        <v>28</v>
      </c>
      <c r="AF23" s="4">
        <f t="shared" si="2"/>
        <v>0.5</v>
      </c>
    </row>
    <row r="24" spans="1:32" x14ac:dyDescent="0.35">
      <c r="A24" t="s">
        <v>43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  <c r="AC24" t="b">
        <v>0</v>
      </c>
      <c r="AD24">
        <f t="shared" si="0"/>
        <v>16</v>
      </c>
      <c r="AE24">
        <f t="shared" si="1"/>
        <v>28</v>
      </c>
      <c r="AF24" s="4">
        <f t="shared" si="2"/>
        <v>0.5714285714285714</v>
      </c>
    </row>
    <row r="25" spans="1:32" x14ac:dyDescent="0.35">
      <c r="A25" t="s">
        <v>44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0</v>
      </c>
      <c r="AD25">
        <f t="shared" si="0"/>
        <v>13</v>
      </c>
      <c r="AE25">
        <f t="shared" si="1"/>
        <v>28</v>
      </c>
      <c r="AF25" s="4">
        <f t="shared" si="2"/>
        <v>0.4642857142857143</v>
      </c>
    </row>
    <row r="26" spans="1:32" x14ac:dyDescent="0.35">
      <c r="A26" t="s">
        <v>45</v>
      </c>
      <c r="B26" t="b">
        <v>0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>
        <f t="shared" si="0"/>
        <v>17</v>
      </c>
      <c r="AE26">
        <f t="shared" si="1"/>
        <v>28</v>
      </c>
      <c r="AF26" s="4">
        <f t="shared" si="2"/>
        <v>0.6071428571428571</v>
      </c>
    </row>
    <row r="27" spans="1:32" x14ac:dyDescent="0.35">
      <c r="A27" t="s">
        <v>46</v>
      </c>
      <c r="B27" t="b">
        <v>0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0</v>
      </c>
      <c r="Q27" t="b">
        <v>0</v>
      </c>
      <c r="R27" t="b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>
        <f t="shared" si="0"/>
        <v>22</v>
      </c>
      <c r="AE27">
        <f t="shared" si="1"/>
        <v>28</v>
      </c>
      <c r="AF27" s="4">
        <f t="shared" si="2"/>
        <v>0.7857142857142857</v>
      </c>
    </row>
    <row r="28" spans="1:32" x14ac:dyDescent="0.35">
      <c r="A28" t="s">
        <v>47</v>
      </c>
      <c r="B28" t="b">
        <v>0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>
        <f t="shared" si="0"/>
        <v>24</v>
      </c>
      <c r="AE28">
        <f t="shared" si="1"/>
        <v>28</v>
      </c>
      <c r="AF28" s="4">
        <f t="shared" si="2"/>
        <v>0.8571428571428571</v>
      </c>
    </row>
    <row r="29" spans="1:32" x14ac:dyDescent="0.35">
      <c r="A29" t="s">
        <v>48</v>
      </c>
      <c r="B29" t="b">
        <v>0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0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>
        <f t="shared" si="0"/>
        <v>22</v>
      </c>
      <c r="AE29">
        <f t="shared" si="1"/>
        <v>28</v>
      </c>
      <c r="AF29" s="4">
        <f t="shared" si="2"/>
        <v>0.7857142857142857</v>
      </c>
    </row>
    <row r="30" spans="1:32" x14ac:dyDescent="0.35">
      <c r="A30" t="s">
        <v>49</v>
      </c>
      <c r="B30" t="b">
        <v>1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1</v>
      </c>
      <c r="I30" t="b">
        <v>0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0</v>
      </c>
      <c r="Q30" t="b">
        <v>0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>
        <f t="shared" si="0"/>
        <v>22</v>
      </c>
      <c r="AE30">
        <f t="shared" si="1"/>
        <v>28</v>
      </c>
      <c r="AF30" s="4">
        <f t="shared" si="2"/>
        <v>0.7857142857142857</v>
      </c>
    </row>
    <row r="31" spans="1:32" x14ac:dyDescent="0.35">
      <c r="A31" t="s">
        <v>50</v>
      </c>
      <c r="B31" t="b">
        <v>0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0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1</v>
      </c>
      <c r="AD31">
        <f t="shared" si="0"/>
        <v>18</v>
      </c>
      <c r="AE31">
        <f t="shared" si="1"/>
        <v>28</v>
      </c>
      <c r="AF31" s="4">
        <f t="shared" si="2"/>
        <v>0.6428571428571429</v>
      </c>
    </row>
    <row r="32" spans="1:32" x14ac:dyDescent="0.35">
      <c r="A32" t="s">
        <v>51</v>
      </c>
      <c r="B32" t="b">
        <v>0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0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>
        <f t="shared" si="0"/>
        <v>22</v>
      </c>
      <c r="AE32">
        <f t="shared" si="1"/>
        <v>28</v>
      </c>
      <c r="AF32" s="4">
        <f t="shared" si="2"/>
        <v>0.7857142857142857</v>
      </c>
    </row>
    <row r="33" spans="1:32" x14ac:dyDescent="0.35">
      <c r="A33" t="s">
        <v>52</v>
      </c>
      <c r="B33" t="b">
        <v>1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0</v>
      </c>
      <c r="Q33" t="b">
        <v>1</v>
      </c>
      <c r="R33" t="b">
        <v>1</v>
      </c>
      <c r="S33" t="b">
        <v>1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>
        <f t="shared" si="0"/>
        <v>20</v>
      </c>
      <c r="AE33">
        <f t="shared" si="1"/>
        <v>28</v>
      </c>
      <c r="AF33" s="4">
        <f t="shared" si="2"/>
        <v>0.7142857142857143</v>
      </c>
    </row>
    <row r="34" spans="1:32" x14ac:dyDescent="0.35">
      <c r="A34" t="s">
        <v>53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0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  <c r="AC34" t="b">
        <v>1</v>
      </c>
      <c r="AD34">
        <f t="shared" si="0"/>
        <v>18</v>
      </c>
      <c r="AE34">
        <f t="shared" si="1"/>
        <v>28</v>
      </c>
      <c r="AF34" s="4">
        <f t="shared" si="2"/>
        <v>0.6428571428571429</v>
      </c>
    </row>
    <row r="35" spans="1:32" x14ac:dyDescent="0.35">
      <c r="A35" t="s">
        <v>54</v>
      </c>
      <c r="B35" t="b">
        <v>1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0</v>
      </c>
      <c r="Q35" t="b">
        <v>0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>
        <f t="shared" si="0"/>
        <v>21</v>
      </c>
      <c r="AE35">
        <f t="shared" si="1"/>
        <v>28</v>
      </c>
      <c r="AF35" s="4">
        <f t="shared" si="2"/>
        <v>0.75</v>
      </c>
    </row>
    <row r="36" spans="1:32" x14ac:dyDescent="0.35">
      <c r="A36" t="s">
        <v>55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1</v>
      </c>
      <c r="S36" t="b">
        <v>1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  <c r="AC36" t="b">
        <v>1</v>
      </c>
      <c r="AD36">
        <f t="shared" si="0"/>
        <v>15</v>
      </c>
      <c r="AE36">
        <f t="shared" si="1"/>
        <v>28</v>
      </c>
      <c r="AF36" s="4">
        <f t="shared" si="2"/>
        <v>0.5357142857142857</v>
      </c>
    </row>
    <row r="37" spans="1:32" x14ac:dyDescent="0.35">
      <c r="A37" t="s">
        <v>56</v>
      </c>
      <c r="B37" t="b">
        <v>0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1</v>
      </c>
      <c r="I37" t="b">
        <v>0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0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>
        <f t="shared" si="0"/>
        <v>21</v>
      </c>
      <c r="AE37">
        <f t="shared" si="1"/>
        <v>28</v>
      </c>
      <c r="AF37" s="4">
        <f t="shared" si="2"/>
        <v>0.75</v>
      </c>
    </row>
    <row r="38" spans="1:32" x14ac:dyDescent="0.35">
      <c r="A38" t="s">
        <v>57</v>
      </c>
      <c r="B38" t="b">
        <v>0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1</v>
      </c>
      <c r="AC38" t="b">
        <v>1</v>
      </c>
      <c r="AD38">
        <f t="shared" si="0"/>
        <v>24</v>
      </c>
      <c r="AE38">
        <f t="shared" si="1"/>
        <v>28</v>
      </c>
      <c r="AF38" s="4">
        <f t="shared" si="2"/>
        <v>0.8571428571428571</v>
      </c>
    </row>
    <row r="39" spans="1:32" x14ac:dyDescent="0.35">
      <c r="A39" t="s">
        <v>58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0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1</v>
      </c>
      <c r="AD39">
        <f t="shared" si="0"/>
        <v>18</v>
      </c>
      <c r="AE39">
        <f t="shared" si="1"/>
        <v>28</v>
      </c>
      <c r="AF39" s="4">
        <f t="shared" si="2"/>
        <v>0.6428571428571429</v>
      </c>
    </row>
    <row r="40" spans="1:32" x14ac:dyDescent="0.35">
      <c r="A40" t="s">
        <v>59</v>
      </c>
      <c r="B40" t="b">
        <v>1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0</v>
      </c>
      <c r="AC40" t="b">
        <v>0</v>
      </c>
      <c r="AD40">
        <f t="shared" si="0"/>
        <v>15</v>
      </c>
      <c r="AE40">
        <f t="shared" si="1"/>
        <v>28</v>
      </c>
      <c r="AF40" s="4">
        <f t="shared" si="2"/>
        <v>0.5357142857142857</v>
      </c>
    </row>
    <row r="41" spans="1:32" x14ac:dyDescent="0.35">
      <c r="A41" t="s">
        <v>60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1</v>
      </c>
      <c r="AD41">
        <f t="shared" si="0"/>
        <v>14</v>
      </c>
      <c r="AE41">
        <f t="shared" si="1"/>
        <v>28</v>
      </c>
      <c r="AF41" s="4">
        <f t="shared" si="2"/>
        <v>0.5</v>
      </c>
    </row>
    <row r="42" spans="1:32" x14ac:dyDescent="0.35">
      <c r="A42" t="s">
        <v>61</v>
      </c>
      <c r="B42" t="b">
        <v>0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1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1</v>
      </c>
      <c r="AD42">
        <f t="shared" si="0"/>
        <v>18</v>
      </c>
      <c r="AE42">
        <f t="shared" si="1"/>
        <v>28</v>
      </c>
      <c r="AF42" s="4">
        <f t="shared" si="2"/>
        <v>0.6428571428571429</v>
      </c>
    </row>
    <row r="43" spans="1:32" x14ac:dyDescent="0.35">
      <c r="A43" t="s">
        <v>64</v>
      </c>
      <c r="B43" t="b">
        <v>0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0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  <c r="AC43" t="b">
        <v>0</v>
      </c>
      <c r="AD43">
        <f t="shared" si="0"/>
        <v>20</v>
      </c>
      <c r="AE43">
        <f t="shared" si="1"/>
        <v>28</v>
      </c>
      <c r="AF43" s="4">
        <f t="shared" si="2"/>
        <v>0.7142857142857143</v>
      </c>
    </row>
    <row r="44" spans="1:32" x14ac:dyDescent="0.35">
      <c r="A44" t="s">
        <v>65</v>
      </c>
      <c r="B44" t="b">
        <v>0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1</v>
      </c>
      <c r="AD44">
        <f t="shared" si="0"/>
        <v>23</v>
      </c>
      <c r="AE44">
        <f t="shared" si="1"/>
        <v>28</v>
      </c>
      <c r="AF44" s="4">
        <f t="shared" si="2"/>
        <v>0.8214285714285714</v>
      </c>
    </row>
    <row r="45" spans="1:32" x14ac:dyDescent="0.35">
      <c r="A45" t="s">
        <v>66</v>
      </c>
      <c r="B45" t="b">
        <v>0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1</v>
      </c>
      <c r="AC45" t="b">
        <v>1</v>
      </c>
      <c r="AD45">
        <f t="shared" si="0"/>
        <v>20</v>
      </c>
      <c r="AE45">
        <f t="shared" si="1"/>
        <v>28</v>
      </c>
      <c r="AF45" s="4">
        <f t="shared" si="2"/>
        <v>0.7142857142857143</v>
      </c>
    </row>
    <row r="46" spans="1:32" x14ac:dyDescent="0.35">
      <c r="A46" t="s">
        <v>67</v>
      </c>
      <c r="B46" t="b">
        <v>0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0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>
        <f t="shared" si="0"/>
        <v>24</v>
      </c>
      <c r="AE46">
        <f t="shared" si="1"/>
        <v>28</v>
      </c>
      <c r="AF46" s="4">
        <f t="shared" si="2"/>
        <v>0.8571428571428571</v>
      </c>
    </row>
    <row r="47" spans="1:32" x14ac:dyDescent="0.35">
      <c r="A47" t="s">
        <v>68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0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0</v>
      </c>
      <c r="AC47" t="b">
        <v>0</v>
      </c>
      <c r="AD47">
        <f t="shared" si="0"/>
        <v>14</v>
      </c>
      <c r="AE47">
        <f t="shared" si="1"/>
        <v>28</v>
      </c>
      <c r="AF47" s="4">
        <f t="shared" si="2"/>
        <v>0.5</v>
      </c>
    </row>
    <row r="48" spans="1:32" x14ac:dyDescent="0.35">
      <c r="A48" t="s">
        <v>70</v>
      </c>
      <c r="B48" t="b">
        <v>1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0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1</v>
      </c>
      <c r="AC48" t="b">
        <v>1</v>
      </c>
      <c r="AD48">
        <f t="shared" si="0"/>
        <v>21</v>
      </c>
      <c r="AE48">
        <f t="shared" si="1"/>
        <v>28</v>
      </c>
      <c r="AF48" s="4">
        <f t="shared" si="2"/>
        <v>0.75</v>
      </c>
    </row>
    <row r="49" spans="1:32" x14ac:dyDescent="0.35">
      <c r="A49" t="s">
        <v>71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0</v>
      </c>
      <c r="AD49">
        <f t="shared" si="0"/>
        <v>18</v>
      </c>
      <c r="AE49">
        <f t="shared" si="1"/>
        <v>28</v>
      </c>
      <c r="AF49" s="4">
        <f t="shared" si="2"/>
        <v>0.6428571428571429</v>
      </c>
    </row>
    <row r="50" spans="1:32" x14ac:dyDescent="0.35">
      <c r="A50" t="s">
        <v>72</v>
      </c>
      <c r="B50" t="b">
        <v>0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  <c r="AC50" t="b">
        <v>1</v>
      </c>
      <c r="AD50">
        <f t="shared" si="0"/>
        <v>18</v>
      </c>
      <c r="AE50">
        <f t="shared" si="1"/>
        <v>28</v>
      </c>
      <c r="AF50" s="4">
        <f t="shared" si="2"/>
        <v>0.6428571428571429</v>
      </c>
    </row>
    <row r="51" spans="1:32" x14ac:dyDescent="0.35">
      <c r="A51" t="s">
        <v>73</v>
      </c>
      <c r="B51" t="b">
        <v>1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0</v>
      </c>
      <c r="Q51" t="b">
        <v>1</v>
      </c>
      <c r="R51" t="b">
        <v>1</v>
      </c>
      <c r="S51" t="b">
        <v>1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>
        <f t="shared" si="0"/>
        <v>17</v>
      </c>
      <c r="AE51">
        <f t="shared" si="1"/>
        <v>28</v>
      </c>
      <c r="AF51" s="4">
        <f t="shared" si="2"/>
        <v>0.6071428571428571</v>
      </c>
    </row>
    <row r="52" spans="1:32" x14ac:dyDescent="0.35">
      <c r="A52" t="s">
        <v>75</v>
      </c>
      <c r="B52" t="b">
        <v>0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0</v>
      </c>
      <c r="Q52" t="b">
        <v>1</v>
      </c>
      <c r="R52" t="b">
        <v>1</v>
      </c>
      <c r="S52" t="b">
        <v>1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>
        <f t="shared" si="0"/>
        <v>24</v>
      </c>
      <c r="AE52">
        <f t="shared" si="1"/>
        <v>28</v>
      </c>
      <c r="AF52" s="4">
        <f t="shared" si="2"/>
        <v>0.8571428571428571</v>
      </c>
    </row>
  </sheetData>
  <conditionalFormatting sqref="B2:AC3 B5:AC52">
    <cfRule type="containsText" dxfId="95" priority="2" operator="containsText" text="true">
      <formula>NOT(ISERROR(SEARCH("true",B2)))</formula>
    </cfRule>
    <cfRule type="containsText" dxfId="94" priority="3" operator="containsText" text="false">
      <formula>NOT(ISERROR(SEARCH("false",B2)))</formula>
    </cfRule>
  </conditionalFormatting>
  <conditionalFormatting sqref="AF2:AF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996E-3F3E-47CE-9752-ADA70D1643DD}">
  <sheetPr codeName="Sheet8"/>
  <dimension ref="A1:AY52"/>
  <sheetViews>
    <sheetView workbookViewId="0">
      <selection activeCell="BK3" sqref="BK3"/>
    </sheetView>
  </sheetViews>
  <sheetFormatPr defaultRowHeight="14.5" x14ac:dyDescent="0.35"/>
  <cols>
    <col min="49" max="49" width="9.81640625" bestFit="1" customWidth="1"/>
    <col min="50" max="50" width="12.90625" bestFit="1" customWidth="1"/>
    <col min="51" max="51" width="12.08984375" bestFit="1" customWidth="1"/>
  </cols>
  <sheetData>
    <row r="1" spans="1:51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 t="s">
        <v>113</v>
      </c>
      <c r="AX1" t="s">
        <v>105</v>
      </c>
      <c r="AY1" t="s">
        <v>114</v>
      </c>
    </row>
    <row r="2" spans="1:51" x14ac:dyDescent="0.35">
      <c r="A2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0</v>
      </c>
      <c r="Q2" t="b">
        <v>0</v>
      </c>
      <c r="R2" t="b">
        <v>1</v>
      </c>
      <c r="S2" t="b">
        <v>1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s">
        <v>112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>
        <f>COUNTIF(B2:AV2,TRUE)</f>
        <v>41</v>
      </c>
      <c r="AX2">
        <f>$AW$5+1-COUNTIF(B2:AV2,"")</f>
        <v>46</v>
      </c>
      <c r="AY2" s="4">
        <f>AW2/AX2</f>
        <v>0.89130434782608692</v>
      </c>
    </row>
    <row r="3" spans="1:51" x14ac:dyDescent="0.35">
      <c r="A3" t="s">
        <v>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>
        <f t="shared" ref="AW3:AW52" si="0">COUNTIF(B3:AV3,TRUE)</f>
        <v>11</v>
      </c>
      <c r="AX3">
        <f t="shared" ref="AX3:AX52" si="1">$AW$5+1-COUNTIF(B3:AV3,"")</f>
        <v>16</v>
      </c>
      <c r="AY3" s="4">
        <f t="shared" ref="AY3:AY52" si="2">AW3/AX3</f>
        <v>0.6875</v>
      </c>
    </row>
    <row r="4" spans="1:51" x14ac:dyDescent="0.35">
      <c r="A4" t="s">
        <v>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>
        <f t="shared" si="0"/>
        <v>17</v>
      </c>
      <c r="AX4">
        <f t="shared" si="1"/>
        <v>28</v>
      </c>
      <c r="AY4" s="4">
        <f t="shared" si="2"/>
        <v>0.6071428571428571</v>
      </c>
    </row>
    <row r="5" spans="1:51" x14ac:dyDescent="0.35">
      <c r="A5" t="s">
        <v>10</v>
      </c>
      <c r="B5" s="8" t="b">
        <f>IF(Data!B5="","",IF(Data!B$5="","",Data!B5=Data!B$5))</f>
        <v>1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6" t="b">
        <v>1</v>
      </c>
      <c r="I5" s="6" t="b">
        <v>1</v>
      </c>
      <c r="J5" s="6" t="b">
        <v>1</v>
      </c>
      <c r="K5" s="6" t="b">
        <v>1</v>
      </c>
      <c r="L5" s="6" t="b">
        <v>1</v>
      </c>
      <c r="M5" s="6" t="b">
        <v>1</v>
      </c>
      <c r="N5" s="6" t="b">
        <v>1</v>
      </c>
      <c r="O5" s="6" t="b">
        <v>1</v>
      </c>
      <c r="P5" s="6" t="b">
        <v>1</v>
      </c>
      <c r="Q5" s="6" t="b">
        <v>1</v>
      </c>
      <c r="R5" s="6" t="b">
        <v>1</v>
      </c>
      <c r="S5" s="6" t="b">
        <v>1</v>
      </c>
      <c r="T5" s="6" t="b">
        <v>1</v>
      </c>
      <c r="U5" s="6" t="b">
        <v>1</v>
      </c>
      <c r="V5" s="6" t="b">
        <v>1</v>
      </c>
      <c r="W5" s="6" t="b">
        <v>1</v>
      </c>
      <c r="X5" s="6" t="b">
        <v>1</v>
      </c>
      <c r="Y5" s="6" t="b">
        <v>1</v>
      </c>
      <c r="Z5" s="6" t="b">
        <v>1</v>
      </c>
      <c r="AA5" s="6" t="b">
        <v>1</v>
      </c>
      <c r="AB5" s="6" t="b">
        <v>1</v>
      </c>
      <c r="AC5" s="6" t="b">
        <v>1</v>
      </c>
      <c r="AD5" s="6" t="b">
        <v>1</v>
      </c>
      <c r="AE5" s="6" t="b">
        <v>1</v>
      </c>
      <c r="AF5" s="6" t="b">
        <v>1</v>
      </c>
      <c r="AG5" s="6" t="b">
        <v>1</v>
      </c>
      <c r="AH5" s="6" t="b">
        <v>1</v>
      </c>
      <c r="AI5" s="6" t="b">
        <v>1</v>
      </c>
      <c r="AJ5" s="6" t="b">
        <v>1</v>
      </c>
      <c r="AK5" s="6" t="b">
        <v>1</v>
      </c>
      <c r="AL5" s="6" t="b">
        <v>1</v>
      </c>
      <c r="AM5" s="6" t="b">
        <v>1</v>
      </c>
      <c r="AN5" s="6" t="b">
        <v>1</v>
      </c>
      <c r="AO5" s="6" t="s">
        <v>112</v>
      </c>
      <c r="AP5" s="6" t="b">
        <v>1</v>
      </c>
      <c r="AQ5" s="6" t="b">
        <v>1</v>
      </c>
      <c r="AR5" s="6" t="b">
        <v>1</v>
      </c>
      <c r="AS5" s="6" t="b">
        <v>1</v>
      </c>
      <c r="AT5" s="6" t="b">
        <v>1</v>
      </c>
      <c r="AU5" s="6" t="b">
        <v>1</v>
      </c>
      <c r="AV5" s="6" t="b">
        <v>1</v>
      </c>
      <c r="AW5">
        <f t="shared" si="0"/>
        <v>46</v>
      </c>
      <c r="AX5">
        <f t="shared" si="1"/>
        <v>46</v>
      </c>
      <c r="AY5" s="4">
        <f t="shared" si="2"/>
        <v>1</v>
      </c>
    </row>
    <row r="6" spans="1:51" x14ac:dyDescent="0.3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1</v>
      </c>
      <c r="AL6" t="b">
        <v>0</v>
      </c>
      <c r="AM6" t="b">
        <v>1</v>
      </c>
      <c r="AN6" t="b">
        <v>1</v>
      </c>
      <c r="AO6" t="s">
        <v>112</v>
      </c>
      <c r="AP6" t="b">
        <v>0</v>
      </c>
      <c r="AQ6" t="b">
        <v>1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>
        <f t="shared" si="0"/>
        <v>19</v>
      </c>
      <c r="AX6">
        <f t="shared" si="1"/>
        <v>42</v>
      </c>
      <c r="AY6" s="4">
        <f t="shared" si="2"/>
        <v>0.45238095238095238</v>
      </c>
    </row>
    <row r="7" spans="1:51" x14ac:dyDescent="0.35">
      <c r="A7" t="s">
        <v>13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0</v>
      </c>
      <c r="Z7" t="b">
        <v>0</v>
      </c>
      <c r="AA7" t="b">
        <v>0</v>
      </c>
      <c r="AB7" t="b">
        <v>1</v>
      </c>
      <c r="AC7" t="b">
        <v>1</v>
      </c>
      <c r="AD7" t="b">
        <v>1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>
        <f t="shared" si="0"/>
        <v>16</v>
      </c>
      <c r="AX7">
        <f t="shared" si="1"/>
        <v>37</v>
      </c>
      <c r="AY7" s="4">
        <f t="shared" si="2"/>
        <v>0.43243243243243246</v>
      </c>
    </row>
    <row r="8" spans="1:51" x14ac:dyDescent="0.35">
      <c r="A8" t="s">
        <v>15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1</v>
      </c>
      <c r="AJ8" t="b">
        <v>1</v>
      </c>
      <c r="AK8" t="b">
        <v>0</v>
      </c>
      <c r="AL8" t="b">
        <v>1</v>
      </c>
      <c r="AM8" t="b">
        <v>1</v>
      </c>
      <c r="AN8" t="b">
        <v>1</v>
      </c>
      <c r="AO8" t="s">
        <v>112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1</v>
      </c>
      <c r="AW8">
        <f t="shared" si="0"/>
        <v>20</v>
      </c>
      <c r="AX8">
        <f t="shared" si="1"/>
        <v>46</v>
      </c>
      <c r="AY8" s="4">
        <f t="shared" si="2"/>
        <v>0.43478260869565216</v>
      </c>
    </row>
    <row r="9" spans="1:51" x14ac:dyDescent="0.35">
      <c r="A9" t="s">
        <v>20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>
        <f t="shared" si="0"/>
        <v>4</v>
      </c>
      <c r="AX9">
        <f t="shared" si="1"/>
        <v>15</v>
      </c>
      <c r="AY9" s="4">
        <f t="shared" si="2"/>
        <v>0.26666666666666666</v>
      </c>
    </row>
    <row r="10" spans="1:51" x14ac:dyDescent="0.35">
      <c r="A10" t="s">
        <v>21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0</v>
      </c>
      <c r="S10" t="b">
        <v>0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0</v>
      </c>
      <c r="AO10" t="s">
        <v>112</v>
      </c>
      <c r="AP10" t="b">
        <v>1</v>
      </c>
      <c r="AQ10" t="b">
        <v>1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>
        <f t="shared" si="0"/>
        <v>22</v>
      </c>
      <c r="AX10">
        <f t="shared" si="1"/>
        <v>46</v>
      </c>
      <c r="AY10" s="4">
        <f t="shared" si="2"/>
        <v>0.47826086956521741</v>
      </c>
    </row>
    <row r="11" spans="1:51" x14ac:dyDescent="0.35">
      <c r="A11" t="s">
        <v>23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0</v>
      </c>
      <c r="AM11" t="b">
        <v>1</v>
      </c>
      <c r="AN11" t="b">
        <v>1</v>
      </c>
      <c r="AO11" t="s">
        <v>112</v>
      </c>
      <c r="AP11" t="b">
        <v>1</v>
      </c>
      <c r="AQ11" t="b">
        <v>1</v>
      </c>
      <c r="AR11" t="b">
        <v>1</v>
      </c>
      <c r="AS11" t="b">
        <v>0</v>
      </c>
      <c r="AT11" t="s">
        <v>112</v>
      </c>
      <c r="AU11" t="s">
        <v>112</v>
      </c>
      <c r="AV11" t="s">
        <v>112</v>
      </c>
      <c r="AW11">
        <f t="shared" si="0"/>
        <v>33</v>
      </c>
      <c r="AX11">
        <f t="shared" si="1"/>
        <v>43</v>
      </c>
      <c r="AY11" s="4">
        <f t="shared" si="2"/>
        <v>0.76744186046511631</v>
      </c>
    </row>
    <row r="12" spans="1:51" x14ac:dyDescent="0.35">
      <c r="A12" t="s">
        <v>24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1</v>
      </c>
      <c r="N12" t="b">
        <v>1</v>
      </c>
      <c r="O12" t="b">
        <v>1</v>
      </c>
      <c r="P12" t="b">
        <v>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0</v>
      </c>
      <c r="AI12" t="b">
        <v>1</v>
      </c>
      <c r="AJ12" t="b">
        <v>1</v>
      </c>
      <c r="AK12" t="b">
        <v>1</v>
      </c>
      <c r="AL12" t="b">
        <v>1</v>
      </c>
      <c r="AM12" t="b">
        <v>0</v>
      </c>
      <c r="AN12" t="b">
        <v>0</v>
      </c>
      <c r="AO12" t="s">
        <v>112</v>
      </c>
      <c r="AP12" t="b">
        <v>1</v>
      </c>
      <c r="AQ12" t="b">
        <v>1</v>
      </c>
      <c r="AR12" t="b">
        <v>1</v>
      </c>
      <c r="AS12" t="b">
        <v>0</v>
      </c>
      <c r="AT12" t="b">
        <v>1</v>
      </c>
      <c r="AU12" t="b">
        <v>0</v>
      </c>
      <c r="AV12" t="b">
        <v>0</v>
      </c>
      <c r="AW12">
        <f t="shared" si="0"/>
        <v>36</v>
      </c>
      <c r="AX12">
        <f t="shared" si="1"/>
        <v>46</v>
      </c>
      <c r="AY12" s="4">
        <f t="shared" si="2"/>
        <v>0.78260869565217395</v>
      </c>
    </row>
    <row r="13" spans="1:51" x14ac:dyDescent="0.35">
      <c r="A13" t="s">
        <v>28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b">
        <v>1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>
        <f t="shared" si="0"/>
        <v>7</v>
      </c>
      <c r="AX13">
        <f t="shared" si="1"/>
        <v>16</v>
      </c>
      <c r="AY13" s="4">
        <f t="shared" si="2"/>
        <v>0.4375</v>
      </c>
    </row>
    <row r="14" spans="1:51" x14ac:dyDescent="0.35">
      <c r="A14" t="s">
        <v>29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b">
        <v>0</v>
      </c>
      <c r="AA14" t="b">
        <v>0</v>
      </c>
      <c r="AB14" t="b">
        <v>1</v>
      </c>
      <c r="AC14" t="b">
        <v>1</v>
      </c>
      <c r="AD14" t="b">
        <v>0</v>
      </c>
      <c r="AE14" t="b">
        <v>0</v>
      </c>
      <c r="AF14" t="b">
        <v>1</v>
      </c>
      <c r="AG14" t="b">
        <v>1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>
        <f t="shared" si="0"/>
        <v>20</v>
      </c>
      <c r="AX14">
        <f t="shared" si="1"/>
        <v>33</v>
      </c>
      <c r="AY14" s="4">
        <f t="shared" si="2"/>
        <v>0.60606060606060608</v>
      </c>
    </row>
    <row r="15" spans="1:51" x14ac:dyDescent="0.35">
      <c r="A15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1</v>
      </c>
      <c r="AO15" t="s">
        <v>112</v>
      </c>
      <c r="AP15" t="b">
        <v>0</v>
      </c>
      <c r="AQ15" t="b">
        <v>0</v>
      </c>
      <c r="AR15" t="b">
        <v>1</v>
      </c>
      <c r="AS15" t="b">
        <v>1</v>
      </c>
      <c r="AT15" t="s">
        <v>112</v>
      </c>
      <c r="AU15" t="s">
        <v>112</v>
      </c>
      <c r="AV15" t="s">
        <v>112</v>
      </c>
      <c r="AW15">
        <f t="shared" si="0"/>
        <v>18</v>
      </c>
      <c r="AX15">
        <f t="shared" si="1"/>
        <v>43</v>
      </c>
      <c r="AY15" s="4">
        <f t="shared" si="2"/>
        <v>0.41860465116279072</v>
      </c>
    </row>
    <row r="16" spans="1:51" x14ac:dyDescent="0.35">
      <c r="A16" t="s">
        <v>31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1</v>
      </c>
      <c r="R16" t="b">
        <v>0</v>
      </c>
      <c r="S16" t="b">
        <v>0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1</v>
      </c>
      <c r="AO16" t="s">
        <v>112</v>
      </c>
      <c r="AP16" t="b">
        <v>0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>
        <f t="shared" si="0"/>
        <v>23</v>
      </c>
      <c r="AX16">
        <f t="shared" si="1"/>
        <v>46</v>
      </c>
      <c r="AY16" s="4">
        <f t="shared" si="2"/>
        <v>0.5</v>
      </c>
    </row>
    <row r="17" spans="1:51" x14ac:dyDescent="0.35">
      <c r="A17" t="s">
        <v>32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1</v>
      </c>
      <c r="AM17" t="b">
        <v>1</v>
      </c>
      <c r="AN17" t="b">
        <v>1</v>
      </c>
      <c r="AO17" t="s">
        <v>112</v>
      </c>
      <c r="AP17" t="b">
        <v>0</v>
      </c>
      <c r="AQ17" t="b">
        <v>1</v>
      </c>
      <c r="AR17" t="b">
        <v>1</v>
      </c>
      <c r="AS17" t="b">
        <v>1</v>
      </c>
      <c r="AT17" t="b">
        <v>1</v>
      </c>
      <c r="AU17" t="b">
        <v>0</v>
      </c>
      <c r="AV17" t="b">
        <v>0</v>
      </c>
      <c r="AW17">
        <f t="shared" si="0"/>
        <v>22</v>
      </c>
      <c r="AX17">
        <f t="shared" si="1"/>
        <v>46</v>
      </c>
      <c r="AY17" s="4">
        <f t="shared" si="2"/>
        <v>0.47826086956521741</v>
      </c>
    </row>
    <row r="18" spans="1:51" x14ac:dyDescent="0.35">
      <c r="A18" t="s">
        <v>33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0</v>
      </c>
      <c r="AA18" t="b">
        <v>0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1</v>
      </c>
      <c r="AO18" t="s">
        <v>112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>
        <f t="shared" si="0"/>
        <v>18</v>
      </c>
      <c r="AX18">
        <f t="shared" si="1"/>
        <v>39</v>
      </c>
      <c r="AY18" s="4">
        <f t="shared" si="2"/>
        <v>0.46153846153846156</v>
      </c>
    </row>
    <row r="19" spans="1:51" x14ac:dyDescent="0.35">
      <c r="A19" t="s">
        <v>34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b">
        <v>0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0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0</v>
      </c>
      <c r="AN19" t="b">
        <v>0</v>
      </c>
      <c r="AO19" t="s">
        <v>112</v>
      </c>
      <c r="AP19" t="b">
        <v>0</v>
      </c>
      <c r="AQ19" t="b">
        <v>1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>
        <f t="shared" si="0"/>
        <v>32</v>
      </c>
      <c r="AX19">
        <f t="shared" si="1"/>
        <v>46</v>
      </c>
      <c r="AY19" s="4">
        <f t="shared" si="2"/>
        <v>0.69565217391304346</v>
      </c>
    </row>
    <row r="20" spans="1:51" x14ac:dyDescent="0.35">
      <c r="A20" t="s">
        <v>37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0</v>
      </c>
      <c r="Q20" t="b">
        <v>1</v>
      </c>
      <c r="R20" t="b">
        <v>0</v>
      </c>
      <c r="S20" t="b">
        <v>1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0</v>
      </c>
      <c r="AM20" t="b">
        <v>1</v>
      </c>
      <c r="AN20" t="b">
        <v>0</v>
      </c>
      <c r="AO20" t="s">
        <v>112</v>
      </c>
      <c r="AP20" t="b">
        <v>1</v>
      </c>
      <c r="AQ20" t="b">
        <v>1</v>
      </c>
      <c r="AR20" t="b">
        <v>1</v>
      </c>
      <c r="AS20" t="b">
        <v>0</v>
      </c>
      <c r="AT20" t="b">
        <v>1</v>
      </c>
      <c r="AU20" t="b">
        <v>0</v>
      </c>
      <c r="AV20" t="b">
        <v>1</v>
      </c>
      <c r="AW20">
        <f t="shared" si="0"/>
        <v>39</v>
      </c>
      <c r="AX20">
        <f t="shared" si="1"/>
        <v>46</v>
      </c>
      <c r="AY20" s="4">
        <f t="shared" si="2"/>
        <v>0.84782608695652173</v>
      </c>
    </row>
    <row r="21" spans="1:51" x14ac:dyDescent="0.35">
      <c r="A2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1</v>
      </c>
      <c r="AO21" t="s">
        <v>112</v>
      </c>
      <c r="AP21" t="b">
        <v>0</v>
      </c>
      <c r="AQ21" t="b">
        <v>0</v>
      </c>
      <c r="AR21" t="b">
        <v>1</v>
      </c>
      <c r="AS21" t="b">
        <v>1</v>
      </c>
      <c r="AT21" t="b">
        <v>1</v>
      </c>
      <c r="AU21" t="b">
        <v>0</v>
      </c>
      <c r="AV21" t="b">
        <v>1</v>
      </c>
      <c r="AW21">
        <f t="shared" si="0"/>
        <v>14</v>
      </c>
      <c r="AX21">
        <f t="shared" si="1"/>
        <v>46</v>
      </c>
      <c r="AY21" s="4">
        <f t="shared" si="2"/>
        <v>0.30434782608695654</v>
      </c>
    </row>
    <row r="22" spans="1:51" x14ac:dyDescent="0.35">
      <c r="A22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b">
        <v>0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b">
        <v>0</v>
      </c>
      <c r="AA22" t="b">
        <v>0</v>
      </c>
      <c r="AB22" t="b">
        <v>1</v>
      </c>
      <c r="AC22" t="b">
        <v>1</v>
      </c>
      <c r="AD22" t="b">
        <v>1</v>
      </c>
      <c r="AE22" t="b">
        <v>1</v>
      </c>
      <c r="AF22" t="b">
        <v>0</v>
      </c>
      <c r="AG22" t="b">
        <v>0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0</v>
      </c>
      <c r="AN22" t="b">
        <v>0</v>
      </c>
      <c r="AO22" t="s">
        <v>112</v>
      </c>
      <c r="AP22" t="b">
        <v>1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>
        <f t="shared" si="0"/>
        <v>23</v>
      </c>
      <c r="AX22">
        <f t="shared" si="1"/>
        <v>46</v>
      </c>
      <c r="AY22" s="4">
        <f t="shared" si="2"/>
        <v>0.5</v>
      </c>
    </row>
    <row r="23" spans="1:51" x14ac:dyDescent="0.35">
      <c r="A23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1</v>
      </c>
      <c r="AO23" t="s">
        <v>112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>
        <f t="shared" si="0"/>
        <v>16</v>
      </c>
      <c r="AX23">
        <f t="shared" si="1"/>
        <v>46</v>
      </c>
      <c r="AY23" s="4">
        <f t="shared" si="2"/>
        <v>0.34782608695652173</v>
      </c>
    </row>
    <row r="24" spans="1:51" x14ac:dyDescent="0.35">
      <c r="A24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1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1</v>
      </c>
      <c r="AO24" t="s">
        <v>112</v>
      </c>
      <c r="AP24" t="b">
        <v>0</v>
      </c>
      <c r="AQ24" t="b">
        <v>0</v>
      </c>
      <c r="AR24" t="b">
        <v>1</v>
      </c>
      <c r="AS24" t="b">
        <v>1</v>
      </c>
      <c r="AT24" t="b">
        <v>1</v>
      </c>
      <c r="AU24" t="b">
        <v>0</v>
      </c>
      <c r="AV24" t="b">
        <v>1</v>
      </c>
      <c r="AW24">
        <f t="shared" si="0"/>
        <v>18</v>
      </c>
      <c r="AX24">
        <f t="shared" si="1"/>
        <v>46</v>
      </c>
      <c r="AY24" s="4">
        <f t="shared" si="2"/>
        <v>0.39130434782608697</v>
      </c>
    </row>
    <row r="25" spans="1:51" x14ac:dyDescent="0.35">
      <c r="A25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1</v>
      </c>
      <c r="AO25" t="s">
        <v>112</v>
      </c>
      <c r="AP25" t="b">
        <v>0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>
        <f t="shared" si="0"/>
        <v>13</v>
      </c>
      <c r="AX25">
        <f t="shared" si="1"/>
        <v>40</v>
      </c>
      <c r="AY25" s="4">
        <f t="shared" si="2"/>
        <v>0.32500000000000001</v>
      </c>
    </row>
    <row r="26" spans="1:51" x14ac:dyDescent="0.35">
      <c r="A26" t="s">
        <v>45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  <c r="Q26" t="b">
        <v>0</v>
      </c>
      <c r="R26" t="b">
        <v>1</v>
      </c>
      <c r="S26" t="b">
        <v>1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s">
        <v>112</v>
      </c>
      <c r="AO26" t="s">
        <v>112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0</v>
      </c>
      <c r="AV26" t="b">
        <v>1</v>
      </c>
      <c r="AW26">
        <f t="shared" si="0"/>
        <v>39</v>
      </c>
      <c r="AX26">
        <f t="shared" si="1"/>
        <v>45</v>
      </c>
      <c r="AY26" s="4">
        <f t="shared" si="2"/>
        <v>0.8666666666666667</v>
      </c>
    </row>
    <row r="27" spans="1:51" x14ac:dyDescent="0.35">
      <c r="A27" t="s">
        <v>46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1</v>
      </c>
      <c r="Q27" t="b">
        <v>1</v>
      </c>
      <c r="R27" t="b">
        <v>1</v>
      </c>
      <c r="S27" t="b">
        <v>0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b">
        <v>0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0</v>
      </c>
      <c r="AN27" t="b">
        <v>1</v>
      </c>
      <c r="AO27" t="s">
        <v>112</v>
      </c>
      <c r="AP27" t="b">
        <v>0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>
        <f t="shared" si="0"/>
        <v>37</v>
      </c>
      <c r="AX27">
        <f t="shared" si="1"/>
        <v>46</v>
      </c>
      <c r="AY27" s="4">
        <f t="shared" si="2"/>
        <v>0.80434782608695654</v>
      </c>
    </row>
    <row r="28" spans="1:51" x14ac:dyDescent="0.35">
      <c r="A28" t="s">
        <v>47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b">
        <v>0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>
        <f t="shared" si="0"/>
        <v>21</v>
      </c>
      <c r="AX28">
        <f t="shared" si="1"/>
        <v>33</v>
      </c>
      <c r="AY28" s="4">
        <f t="shared" si="2"/>
        <v>0.63636363636363635</v>
      </c>
    </row>
    <row r="29" spans="1:51" x14ac:dyDescent="0.35">
      <c r="A29" t="s">
        <v>48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b">
        <v>1</v>
      </c>
      <c r="K29" t="b">
        <v>1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0</v>
      </c>
      <c r="Z29" t="b">
        <v>0</v>
      </c>
      <c r="AA29" t="b">
        <v>0</v>
      </c>
      <c r="AB29" t="b">
        <v>1</v>
      </c>
      <c r="AC29" t="b">
        <v>1</v>
      </c>
      <c r="AD29" t="b">
        <v>1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>
        <f t="shared" si="0"/>
        <v>19</v>
      </c>
      <c r="AX29">
        <f t="shared" si="1"/>
        <v>39</v>
      </c>
      <c r="AY29" s="4">
        <f t="shared" si="2"/>
        <v>0.48717948717948717</v>
      </c>
    </row>
    <row r="30" spans="1:51" x14ac:dyDescent="0.35">
      <c r="A30" t="s">
        <v>49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1</v>
      </c>
      <c r="R30" t="b">
        <v>0</v>
      </c>
      <c r="S30" t="b">
        <v>0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b">
        <v>0</v>
      </c>
      <c r="AA30" t="b">
        <v>0</v>
      </c>
      <c r="AB30" t="b">
        <v>1</v>
      </c>
      <c r="AC30" t="b">
        <v>1</v>
      </c>
      <c r="AD30" t="b">
        <v>1</v>
      </c>
      <c r="AE30" t="b">
        <v>0</v>
      </c>
      <c r="AF30" t="b">
        <v>1</v>
      </c>
      <c r="AG30" t="b">
        <v>1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1</v>
      </c>
      <c r="AN30" t="b">
        <v>1</v>
      </c>
      <c r="AO30" t="s">
        <v>112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>
        <f t="shared" si="0"/>
        <v>23</v>
      </c>
      <c r="AX30">
        <f t="shared" si="1"/>
        <v>39</v>
      </c>
      <c r="AY30" s="4">
        <f t="shared" si="2"/>
        <v>0.58974358974358976</v>
      </c>
    </row>
    <row r="31" spans="1:51" x14ac:dyDescent="0.35">
      <c r="A31" t="s">
        <v>50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0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s">
        <v>112</v>
      </c>
      <c r="AP31" t="b">
        <v>1</v>
      </c>
      <c r="AQ31" t="b">
        <v>1</v>
      </c>
      <c r="AR31" t="b">
        <v>1</v>
      </c>
      <c r="AS31" t="b">
        <v>0</v>
      </c>
      <c r="AT31" t="b">
        <v>0</v>
      </c>
      <c r="AU31" t="b">
        <v>0</v>
      </c>
      <c r="AV31" t="b">
        <v>1</v>
      </c>
      <c r="AW31">
        <f t="shared" si="0"/>
        <v>38</v>
      </c>
      <c r="AX31">
        <f t="shared" si="1"/>
        <v>46</v>
      </c>
      <c r="AY31" s="4">
        <f t="shared" si="2"/>
        <v>0.82608695652173914</v>
      </c>
    </row>
    <row r="32" spans="1:51" x14ac:dyDescent="0.35">
      <c r="A32" t="s">
        <v>51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>
        <f t="shared" si="0"/>
        <v>15</v>
      </c>
      <c r="AX32">
        <f t="shared" si="1"/>
        <v>33</v>
      </c>
      <c r="AY32" s="4">
        <f t="shared" si="2"/>
        <v>0.45454545454545453</v>
      </c>
    </row>
    <row r="33" spans="1:51" x14ac:dyDescent="0.35">
      <c r="A33" t="s">
        <v>52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1</v>
      </c>
      <c r="AO33" t="s">
        <v>112</v>
      </c>
      <c r="AP33" t="b">
        <v>0</v>
      </c>
      <c r="AQ33" t="b">
        <v>0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>
        <f t="shared" si="0"/>
        <v>20</v>
      </c>
      <c r="AX33">
        <f t="shared" si="1"/>
        <v>46</v>
      </c>
      <c r="AY33" s="4">
        <f t="shared" si="2"/>
        <v>0.43478260869565216</v>
      </c>
    </row>
    <row r="34" spans="1:51" x14ac:dyDescent="0.35">
      <c r="A34" t="s">
        <v>53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0</v>
      </c>
      <c r="AO34" t="s">
        <v>112</v>
      </c>
      <c r="AP34" t="b">
        <v>0</v>
      </c>
      <c r="AQ34" t="b">
        <v>1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>
        <f t="shared" si="0"/>
        <v>21</v>
      </c>
      <c r="AX34">
        <f t="shared" si="1"/>
        <v>46</v>
      </c>
      <c r="AY34" s="4">
        <f t="shared" si="2"/>
        <v>0.45652173913043476</v>
      </c>
    </row>
    <row r="35" spans="1:51" x14ac:dyDescent="0.35">
      <c r="A35" t="s">
        <v>54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1</v>
      </c>
      <c r="R35" t="b">
        <v>0</v>
      </c>
      <c r="S35" t="b">
        <v>0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b">
        <v>0</v>
      </c>
      <c r="AA35" t="b">
        <v>0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>
        <f t="shared" si="0"/>
        <v>16</v>
      </c>
      <c r="AX35">
        <f t="shared" si="1"/>
        <v>28</v>
      </c>
      <c r="AY35" s="4">
        <f t="shared" si="2"/>
        <v>0.5714285714285714</v>
      </c>
    </row>
    <row r="36" spans="1:51" x14ac:dyDescent="0.35">
      <c r="A36" t="s">
        <v>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1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1</v>
      </c>
      <c r="AK36" t="b">
        <v>0</v>
      </c>
      <c r="AL36" t="b">
        <v>1</v>
      </c>
      <c r="AM36" t="b">
        <v>1</v>
      </c>
      <c r="AN36" t="b">
        <v>0</v>
      </c>
      <c r="AO36" t="s">
        <v>112</v>
      </c>
      <c r="AP36" t="b">
        <v>0</v>
      </c>
      <c r="AQ36" t="b">
        <v>0</v>
      </c>
      <c r="AR36" t="b">
        <v>1</v>
      </c>
      <c r="AS36" t="b">
        <v>0</v>
      </c>
      <c r="AT36" t="b">
        <v>1</v>
      </c>
      <c r="AU36" t="b">
        <v>0</v>
      </c>
      <c r="AV36" t="b">
        <v>1</v>
      </c>
      <c r="AW36">
        <f t="shared" si="0"/>
        <v>20</v>
      </c>
      <c r="AX36">
        <f t="shared" si="1"/>
        <v>46</v>
      </c>
      <c r="AY36" s="4">
        <f t="shared" si="2"/>
        <v>0.43478260869565216</v>
      </c>
    </row>
    <row r="37" spans="1:51" x14ac:dyDescent="0.35">
      <c r="A37" t="s">
        <v>56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0</v>
      </c>
      <c r="Z37" t="b">
        <v>0</v>
      </c>
      <c r="AA37" t="b">
        <v>0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1</v>
      </c>
      <c r="AO37" t="s">
        <v>112</v>
      </c>
      <c r="AP37" t="b">
        <v>0</v>
      </c>
      <c r="AQ37" t="b">
        <v>0</v>
      </c>
      <c r="AR37" t="b">
        <v>1</v>
      </c>
      <c r="AS37" t="b">
        <v>1</v>
      </c>
      <c r="AT37" t="b">
        <v>0</v>
      </c>
      <c r="AU37" t="b">
        <v>0</v>
      </c>
      <c r="AV37" t="b">
        <v>0</v>
      </c>
      <c r="AW37">
        <f t="shared" si="0"/>
        <v>22</v>
      </c>
      <c r="AX37">
        <f t="shared" si="1"/>
        <v>46</v>
      </c>
      <c r="AY37" s="4">
        <f t="shared" si="2"/>
        <v>0.47826086956521741</v>
      </c>
    </row>
    <row r="38" spans="1:51" x14ac:dyDescent="0.35">
      <c r="A38" t="s">
        <v>57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b">
        <v>1</v>
      </c>
      <c r="AA38" t="b">
        <v>0</v>
      </c>
      <c r="AB38" t="b">
        <v>1</v>
      </c>
      <c r="AC38" t="b">
        <v>1</v>
      </c>
      <c r="AD38" t="b">
        <v>1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>
        <f t="shared" si="0"/>
        <v>20</v>
      </c>
      <c r="AX38">
        <f t="shared" si="1"/>
        <v>29</v>
      </c>
      <c r="AY38" s="4">
        <f t="shared" si="2"/>
        <v>0.68965517241379315</v>
      </c>
    </row>
    <row r="39" spans="1:51" x14ac:dyDescent="0.35">
      <c r="A39" t="s">
        <v>58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 t="s">
        <v>112</v>
      </c>
      <c r="AP39" t="b">
        <v>0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>
        <f t="shared" si="0"/>
        <v>12</v>
      </c>
      <c r="AX39">
        <f t="shared" si="1"/>
        <v>40</v>
      </c>
      <c r="AY39" s="4">
        <f t="shared" si="2"/>
        <v>0.3</v>
      </c>
    </row>
    <row r="40" spans="1:51" x14ac:dyDescent="0.35">
      <c r="A40" t="s">
        <v>59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  <c r="P40" t="b">
        <v>1</v>
      </c>
      <c r="Q40" t="b">
        <v>1</v>
      </c>
      <c r="R40" t="b">
        <v>0</v>
      </c>
      <c r="S40" t="b">
        <v>0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1</v>
      </c>
      <c r="AO40" t="s">
        <v>112</v>
      </c>
      <c r="AP40" t="b">
        <v>0</v>
      </c>
      <c r="AQ40" t="b">
        <v>1</v>
      </c>
      <c r="AR40" t="b">
        <v>1</v>
      </c>
      <c r="AS40" t="b">
        <v>0</v>
      </c>
      <c r="AT40" t="b">
        <v>1</v>
      </c>
      <c r="AU40" t="b">
        <v>0</v>
      </c>
      <c r="AV40" t="b">
        <v>1</v>
      </c>
      <c r="AW40">
        <f t="shared" si="0"/>
        <v>19</v>
      </c>
      <c r="AX40">
        <f t="shared" si="1"/>
        <v>46</v>
      </c>
      <c r="AY40" s="4">
        <f t="shared" si="2"/>
        <v>0.41304347826086957</v>
      </c>
    </row>
    <row r="41" spans="1:51" x14ac:dyDescent="0.35">
      <c r="A41" t="s">
        <v>60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0</v>
      </c>
      <c r="P41" t="b">
        <v>1</v>
      </c>
      <c r="Q41" t="b">
        <v>1</v>
      </c>
      <c r="R41" t="b">
        <v>0</v>
      </c>
      <c r="S41" t="b">
        <v>0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1</v>
      </c>
      <c r="AN41" t="b">
        <v>1</v>
      </c>
      <c r="AO41" t="s">
        <v>112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1</v>
      </c>
      <c r="AW41">
        <f t="shared" si="0"/>
        <v>18</v>
      </c>
      <c r="AX41">
        <f t="shared" si="1"/>
        <v>46</v>
      </c>
      <c r="AY41" s="4">
        <f t="shared" si="2"/>
        <v>0.39130434782608697</v>
      </c>
    </row>
    <row r="42" spans="1:51" x14ac:dyDescent="0.35">
      <c r="A42" t="s">
        <v>61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1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0</v>
      </c>
      <c r="AM42" t="b">
        <v>1</v>
      </c>
      <c r="AN42" t="b">
        <v>1</v>
      </c>
      <c r="AO42" t="s">
        <v>112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0</v>
      </c>
      <c r="AW42">
        <f t="shared" si="0"/>
        <v>39</v>
      </c>
      <c r="AX42">
        <f t="shared" si="1"/>
        <v>46</v>
      </c>
      <c r="AY42" s="4">
        <f t="shared" si="2"/>
        <v>0.84782608695652173</v>
      </c>
    </row>
    <row r="43" spans="1:51" x14ac:dyDescent="0.35">
      <c r="A43" t="s">
        <v>64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>
        <f t="shared" si="0"/>
        <v>14</v>
      </c>
      <c r="AX43">
        <f t="shared" si="1"/>
        <v>33</v>
      </c>
      <c r="AY43" s="4">
        <f t="shared" si="2"/>
        <v>0.42424242424242425</v>
      </c>
    </row>
    <row r="44" spans="1:51" x14ac:dyDescent="0.35">
      <c r="A44" t="s">
        <v>65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b">
        <v>1</v>
      </c>
      <c r="AA44" t="b">
        <v>0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0</v>
      </c>
      <c r="AN44" t="b">
        <v>1</v>
      </c>
      <c r="AO44" t="s">
        <v>112</v>
      </c>
      <c r="AP44" t="b">
        <v>0</v>
      </c>
      <c r="AQ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>
        <f t="shared" si="0"/>
        <v>33</v>
      </c>
      <c r="AX44">
        <f t="shared" si="1"/>
        <v>46</v>
      </c>
      <c r="AY44" s="4">
        <f t="shared" si="2"/>
        <v>0.71739130434782605</v>
      </c>
    </row>
    <row r="45" spans="1:51" x14ac:dyDescent="0.35">
      <c r="A45" t="s">
        <v>66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b">
        <v>1</v>
      </c>
      <c r="Q45" t="b">
        <v>1</v>
      </c>
      <c r="R45" t="b">
        <v>0</v>
      </c>
      <c r="S45" t="b">
        <v>0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0</v>
      </c>
      <c r="AN45" t="s">
        <v>112</v>
      </c>
      <c r="AO45" t="s">
        <v>112</v>
      </c>
      <c r="AP45" t="b">
        <v>1</v>
      </c>
      <c r="AQ45" t="b">
        <v>1</v>
      </c>
      <c r="AR45" t="b">
        <v>1</v>
      </c>
      <c r="AS45" t="b">
        <v>1</v>
      </c>
      <c r="AT45" t="s">
        <v>112</v>
      </c>
      <c r="AU45" t="s">
        <v>112</v>
      </c>
      <c r="AV45" t="s">
        <v>112</v>
      </c>
      <c r="AW45">
        <f t="shared" si="0"/>
        <v>35</v>
      </c>
      <c r="AX45">
        <f t="shared" si="1"/>
        <v>42</v>
      </c>
      <c r="AY45" s="4">
        <f t="shared" si="2"/>
        <v>0.83333333333333337</v>
      </c>
    </row>
    <row r="46" spans="1:51" x14ac:dyDescent="0.35">
      <c r="A46" t="s">
        <v>67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>
        <f t="shared" si="0"/>
        <v>18</v>
      </c>
      <c r="AX46">
        <f t="shared" si="1"/>
        <v>32</v>
      </c>
      <c r="AY46" s="4">
        <f t="shared" si="2"/>
        <v>0.5625</v>
      </c>
    </row>
    <row r="47" spans="1:51" x14ac:dyDescent="0.35">
      <c r="A47" t="s">
        <v>68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1</v>
      </c>
      <c r="AO47" t="s">
        <v>112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>
        <f t="shared" si="0"/>
        <v>9</v>
      </c>
      <c r="AX47">
        <f t="shared" si="1"/>
        <v>46</v>
      </c>
      <c r="AY47" s="4">
        <f t="shared" si="2"/>
        <v>0.19565217391304349</v>
      </c>
    </row>
    <row r="48" spans="1:51" x14ac:dyDescent="0.35">
      <c r="A48" t="s">
        <v>70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1</v>
      </c>
      <c r="K48" t="b">
        <v>1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s">
        <v>112</v>
      </c>
      <c r="AO48" t="s">
        <v>112</v>
      </c>
      <c r="AP48" t="b">
        <v>0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>
        <f t="shared" si="0"/>
        <v>32</v>
      </c>
      <c r="AX48">
        <f t="shared" si="1"/>
        <v>45</v>
      </c>
      <c r="AY48" s="4">
        <f t="shared" si="2"/>
        <v>0.71111111111111114</v>
      </c>
    </row>
    <row r="49" spans="1:51" x14ac:dyDescent="0.35">
      <c r="A49" t="s">
        <v>71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>
        <f t="shared" si="0"/>
        <v>13</v>
      </c>
      <c r="AX49">
        <f t="shared" si="1"/>
        <v>33</v>
      </c>
      <c r="AY49" s="4">
        <f t="shared" si="2"/>
        <v>0.39393939393939392</v>
      </c>
    </row>
    <row r="50" spans="1:51" x14ac:dyDescent="0.35">
      <c r="A50" t="s">
        <v>72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0</v>
      </c>
      <c r="P50" t="b">
        <v>1</v>
      </c>
      <c r="Q50" t="b">
        <v>1</v>
      </c>
      <c r="R50" t="b">
        <v>0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s">
        <v>112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>
        <f t="shared" si="0"/>
        <v>27</v>
      </c>
      <c r="AX50">
        <f t="shared" si="1"/>
        <v>39</v>
      </c>
      <c r="AY50" s="4">
        <f t="shared" si="2"/>
        <v>0.69230769230769229</v>
      </c>
    </row>
    <row r="51" spans="1:51" x14ac:dyDescent="0.35">
      <c r="A51" t="s">
        <v>73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1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1</v>
      </c>
      <c r="AO51" t="s">
        <v>112</v>
      </c>
      <c r="AP51" t="b">
        <v>0</v>
      </c>
      <c r="AQ51" t="b">
        <v>0</v>
      </c>
      <c r="AR51" t="b">
        <v>1</v>
      </c>
      <c r="AS51" t="b">
        <v>1</v>
      </c>
      <c r="AT51" t="s">
        <v>112</v>
      </c>
      <c r="AU51" t="s">
        <v>112</v>
      </c>
      <c r="AV51" t="s">
        <v>112</v>
      </c>
      <c r="AW51">
        <f t="shared" si="0"/>
        <v>18</v>
      </c>
      <c r="AX51">
        <f t="shared" si="1"/>
        <v>43</v>
      </c>
      <c r="AY51" s="4">
        <f t="shared" si="2"/>
        <v>0.41860465116279072</v>
      </c>
    </row>
    <row r="52" spans="1:51" x14ac:dyDescent="0.35">
      <c r="A52" t="s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0</v>
      </c>
      <c r="Z52" t="b">
        <v>0</v>
      </c>
      <c r="AA52" t="b">
        <v>0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 t="b">
        <v>1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>
        <f t="shared" si="0"/>
        <v>18</v>
      </c>
      <c r="AX52">
        <f t="shared" si="1"/>
        <v>33</v>
      </c>
      <c r="AY52" s="4">
        <f t="shared" si="2"/>
        <v>0.54545454545454541</v>
      </c>
    </row>
  </sheetData>
  <conditionalFormatting sqref="B2:AV4 B6:AV52">
    <cfRule type="containsText" dxfId="93" priority="2" operator="containsText" text="true">
      <formula>NOT(ISERROR(SEARCH("true",B2)))</formula>
    </cfRule>
    <cfRule type="containsText" dxfId="92" priority="3" operator="containsText" text="false">
      <formula>NOT(ISERROR(SEARCH("false",B2)))</formula>
    </cfRule>
  </conditionalFormatting>
  <conditionalFormatting sqref="AY2:AY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2508-181B-463B-AD09-C3F4F05D2443}">
  <sheetPr codeName="Sheet9"/>
  <dimension ref="A1:AU52"/>
  <sheetViews>
    <sheetView workbookViewId="0">
      <selection activeCell="BK3" sqref="BK3"/>
    </sheetView>
  </sheetViews>
  <sheetFormatPr defaultRowHeight="14.5" x14ac:dyDescent="0.35"/>
  <cols>
    <col min="45" max="45" width="9.81640625" bestFit="1" customWidth="1"/>
    <col min="46" max="46" width="12.90625" bestFit="1" customWidth="1"/>
    <col min="47" max="47" width="12.08984375" bestFit="1" customWidth="1"/>
  </cols>
  <sheetData>
    <row r="1" spans="1:47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 t="s">
        <v>113</v>
      </c>
      <c r="AT1" t="s">
        <v>105</v>
      </c>
      <c r="AU1" t="s">
        <v>114</v>
      </c>
    </row>
    <row r="2" spans="1:47" x14ac:dyDescent="0.3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1</v>
      </c>
      <c r="AL2" t="b">
        <v>0</v>
      </c>
      <c r="AM2" t="b">
        <v>1</v>
      </c>
      <c r="AN2" t="b">
        <v>1</v>
      </c>
      <c r="AO2" t="s">
        <v>112</v>
      </c>
      <c r="AP2" t="b">
        <v>0</v>
      </c>
      <c r="AQ2" t="b">
        <v>1</v>
      </c>
      <c r="AR2" t="b">
        <v>1</v>
      </c>
      <c r="AS2">
        <f>COUNTIF(B2:AR2,TRUE)</f>
        <v>15</v>
      </c>
      <c r="AT2">
        <f>$AS$6-COUNTIF(B2:AR2,"")</f>
        <v>42</v>
      </c>
      <c r="AU2" s="4">
        <f>AS2/AT2</f>
        <v>0.35714285714285715</v>
      </c>
    </row>
    <row r="3" spans="1:47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>
        <f t="shared" ref="AS3:AS52" si="0">COUNTIF(B3:AR3,TRUE)</f>
        <v>8</v>
      </c>
      <c r="AT3">
        <f t="shared" ref="AT3:AT52" si="1">$AS$6-COUNTIF(B3:AR3,"")</f>
        <v>16</v>
      </c>
      <c r="AU3" s="4">
        <f t="shared" ref="AU3:AU52" si="2">AS3/AT3</f>
        <v>0.5</v>
      </c>
    </row>
    <row r="4" spans="1:47" x14ac:dyDescent="0.3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0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>
        <f t="shared" si="0"/>
        <v>20</v>
      </c>
      <c r="AT4">
        <f t="shared" si="1"/>
        <v>28</v>
      </c>
      <c r="AU4" s="4">
        <f t="shared" si="2"/>
        <v>0.7142857142857143</v>
      </c>
    </row>
    <row r="5" spans="1:47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1</v>
      </c>
      <c r="AL5" t="b">
        <v>0</v>
      </c>
      <c r="AM5" t="b">
        <v>1</v>
      </c>
      <c r="AN5" t="b">
        <v>1</v>
      </c>
      <c r="AO5" t="s">
        <v>112</v>
      </c>
      <c r="AP5" t="b">
        <v>0</v>
      </c>
      <c r="AQ5" t="b">
        <v>1</v>
      </c>
      <c r="AR5" t="b">
        <v>1</v>
      </c>
      <c r="AS5">
        <f t="shared" si="0"/>
        <v>19</v>
      </c>
      <c r="AT5">
        <f t="shared" si="1"/>
        <v>42</v>
      </c>
      <c r="AU5" s="4">
        <f t="shared" si="2"/>
        <v>0.45238095238095238</v>
      </c>
    </row>
    <row r="6" spans="1:47" x14ac:dyDescent="0.35">
      <c r="A6" t="s">
        <v>11</v>
      </c>
      <c r="B6" s="8" t="b">
        <f>IF(Data!B6="","",IF(Data!B$6="","",Data!B6=Data!B$6))</f>
        <v>1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6" t="b">
        <v>1</v>
      </c>
      <c r="L6" s="6" t="b">
        <v>1</v>
      </c>
      <c r="M6" s="6" t="b">
        <v>1</v>
      </c>
      <c r="N6" s="6" t="b">
        <v>1</v>
      </c>
      <c r="O6" s="6" t="b">
        <v>1</v>
      </c>
      <c r="P6" s="6" t="b">
        <v>1</v>
      </c>
      <c r="Q6" s="6" t="b">
        <v>1</v>
      </c>
      <c r="R6" s="6" t="b">
        <v>1</v>
      </c>
      <c r="S6" s="6" t="b">
        <v>1</v>
      </c>
      <c r="T6" s="6" t="b">
        <v>1</v>
      </c>
      <c r="U6" s="6" t="b">
        <v>1</v>
      </c>
      <c r="V6" s="6" t="b">
        <v>1</v>
      </c>
      <c r="W6" s="6" t="b">
        <v>1</v>
      </c>
      <c r="X6" s="6" t="b">
        <v>1</v>
      </c>
      <c r="Y6" s="6" t="b">
        <v>1</v>
      </c>
      <c r="Z6" s="6" t="b">
        <v>1</v>
      </c>
      <c r="AA6" s="6" t="b">
        <v>1</v>
      </c>
      <c r="AB6" s="6" t="b">
        <v>1</v>
      </c>
      <c r="AC6" s="6" t="b">
        <v>1</v>
      </c>
      <c r="AD6" s="6" t="b">
        <v>1</v>
      </c>
      <c r="AE6" s="6" t="b">
        <v>1</v>
      </c>
      <c r="AF6" s="6" t="b">
        <v>1</v>
      </c>
      <c r="AG6" s="6" t="b">
        <v>1</v>
      </c>
      <c r="AH6" s="6" t="b">
        <v>1</v>
      </c>
      <c r="AI6" s="6" t="b">
        <v>1</v>
      </c>
      <c r="AJ6" s="6" t="b">
        <v>1</v>
      </c>
      <c r="AK6" s="6" t="b">
        <v>1</v>
      </c>
      <c r="AL6" s="6" t="b">
        <v>1</v>
      </c>
      <c r="AM6" s="6" t="b">
        <v>1</v>
      </c>
      <c r="AN6" s="6" t="b">
        <v>1</v>
      </c>
      <c r="AO6" s="6" t="b">
        <v>1</v>
      </c>
      <c r="AP6" s="6" t="b">
        <v>1</v>
      </c>
      <c r="AQ6" s="6" t="b">
        <v>1</v>
      </c>
      <c r="AR6" s="6" t="b">
        <v>1</v>
      </c>
      <c r="AS6">
        <f t="shared" si="0"/>
        <v>43</v>
      </c>
      <c r="AT6">
        <f t="shared" si="1"/>
        <v>43</v>
      </c>
      <c r="AU6" s="4">
        <f t="shared" si="2"/>
        <v>1</v>
      </c>
    </row>
    <row r="7" spans="1:47" x14ac:dyDescent="0.35">
      <c r="A7" t="s">
        <v>13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1</v>
      </c>
      <c r="AJ7" t="b">
        <v>1</v>
      </c>
      <c r="AK7" t="b">
        <v>0</v>
      </c>
      <c r="AL7" t="b">
        <v>1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>
        <f t="shared" si="0"/>
        <v>26</v>
      </c>
      <c r="AT7">
        <f t="shared" si="1"/>
        <v>37</v>
      </c>
      <c r="AU7" s="4">
        <f t="shared" si="2"/>
        <v>0.70270270270270274</v>
      </c>
    </row>
    <row r="8" spans="1:47" x14ac:dyDescent="0.35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0</v>
      </c>
      <c r="AC8" t="b">
        <v>0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1</v>
      </c>
      <c r="AO8" t="b">
        <v>1</v>
      </c>
      <c r="AP8" t="b">
        <v>1</v>
      </c>
      <c r="AQ8" t="b">
        <v>0</v>
      </c>
      <c r="AR8" t="b">
        <v>1</v>
      </c>
      <c r="AS8">
        <f t="shared" si="0"/>
        <v>32</v>
      </c>
      <c r="AT8">
        <f t="shared" si="1"/>
        <v>43</v>
      </c>
      <c r="AU8" s="4">
        <f t="shared" si="2"/>
        <v>0.7441860465116279</v>
      </c>
    </row>
    <row r="9" spans="1:47" x14ac:dyDescent="0.35">
      <c r="A9" t="s">
        <v>20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>
        <f t="shared" si="0"/>
        <v>9</v>
      </c>
      <c r="AT9">
        <f t="shared" si="1"/>
        <v>15</v>
      </c>
      <c r="AU9" s="4">
        <f t="shared" si="2"/>
        <v>0.6</v>
      </c>
    </row>
    <row r="10" spans="1:47" x14ac:dyDescent="0.35">
      <c r="A10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0</v>
      </c>
      <c r="AC10" t="b">
        <v>0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0</v>
      </c>
      <c r="AJ10" t="b">
        <v>0</v>
      </c>
      <c r="AK10" t="b">
        <v>1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1</v>
      </c>
      <c r="AR10" t="b">
        <v>1</v>
      </c>
      <c r="AS10">
        <f t="shared" si="0"/>
        <v>31</v>
      </c>
      <c r="AT10">
        <f t="shared" si="1"/>
        <v>43</v>
      </c>
      <c r="AU10" s="4">
        <f t="shared" si="2"/>
        <v>0.72093023255813948</v>
      </c>
    </row>
    <row r="11" spans="1:47" x14ac:dyDescent="0.35">
      <c r="A11" t="s">
        <v>23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1</v>
      </c>
      <c r="AL11" t="b">
        <v>1</v>
      </c>
      <c r="AM11" t="b">
        <v>1</v>
      </c>
      <c r="AN11" t="b">
        <v>1</v>
      </c>
      <c r="AO11" t="s">
        <v>112</v>
      </c>
      <c r="AP11" t="b">
        <v>0</v>
      </c>
      <c r="AQ11" t="b">
        <v>1</v>
      </c>
      <c r="AR11" t="b">
        <v>1</v>
      </c>
      <c r="AS11">
        <f t="shared" si="0"/>
        <v>26</v>
      </c>
      <c r="AT11">
        <f t="shared" si="1"/>
        <v>42</v>
      </c>
      <c r="AU11" s="4">
        <f t="shared" si="2"/>
        <v>0.61904761904761907</v>
      </c>
    </row>
    <row r="12" spans="1:47" x14ac:dyDescent="0.35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s">
        <v>112</v>
      </c>
      <c r="AP12" t="b">
        <v>0</v>
      </c>
      <c r="AQ12" t="b">
        <v>1</v>
      </c>
      <c r="AR12" t="b">
        <v>1</v>
      </c>
      <c r="AS12">
        <f t="shared" si="0"/>
        <v>14</v>
      </c>
      <c r="AT12">
        <f t="shared" si="1"/>
        <v>42</v>
      </c>
      <c r="AU12" s="4">
        <f t="shared" si="2"/>
        <v>0.33333333333333331</v>
      </c>
    </row>
    <row r="13" spans="1:47" x14ac:dyDescent="0.35">
      <c r="A13" t="s">
        <v>28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>
        <f t="shared" si="0"/>
        <v>11</v>
      </c>
      <c r="AT13">
        <f t="shared" si="1"/>
        <v>16</v>
      </c>
      <c r="AU13" s="4">
        <f t="shared" si="2"/>
        <v>0.6875</v>
      </c>
    </row>
    <row r="14" spans="1:47" x14ac:dyDescent="0.35">
      <c r="A14" t="s">
        <v>29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0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>
        <f t="shared" si="0"/>
        <v>21</v>
      </c>
      <c r="AT14">
        <f t="shared" si="1"/>
        <v>33</v>
      </c>
      <c r="AU14" s="4">
        <f t="shared" si="2"/>
        <v>0.63636363636363635</v>
      </c>
    </row>
    <row r="15" spans="1:47" x14ac:dyDescent="0.35">
      <c r="A15" t="s">
        <v>30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0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0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0</v>
      </c>
      <c r="AR15" t="b">
        <v>1</v>
      </c>
      <c r="AS15">
        <f t="shared" si="0"/>
        <v>33</v>
      </c>
      <c r="AT15">
        <f t="shared" si="1"/>
        <v>43</v>
      </c>
      <c r="AU15" s="4">
        <f t="shared" si="2"/>
        <v>0.76744186046511631</v>
      </c>
    </row>
    <row r="16" spans="1:47" x14ac:dyDescent="0.35">
      <c r="A16" t="s">
        <v>31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0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0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>
        <f t="shared" si="0"/>
        <v>39</v>
      </c>
      <c r="AT16">
        <f t="shared" si="1"/>
        <v>43</v>
      </c>
      <c r="AU16" s="4">
        <f t="shared" si="2"/>
        <v>0.90697674418604646</v>
      </c>
    </row>
    <row r="17" spans="1:47" x14ac:dyDescent="0.35">
      <c r="A17" t="s">
        <v>32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  <c r="AC17" t="b">
        <v>0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0</v>
      </c>
      <c r="AK17" t="b">
        <v>0</v>
      </c>
      <c r="AL17" t="b">
        <v>0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>
        <f t="shared" si="0"/>
        <v>28</v>
      </c>
      <c r="AT17">
        <f t="shared" si="1"/>
        <v>43</v>
      </c>
      <c r="AU17" s="4">
        <f t="shared" si="2"/>
        <v>0.65116279069767447</v>
      </c>
    </row>
    <row r="18" spans="1:47" x14ac:dyDescent="0.35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0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1</v>
      </c>
      <c r="AJ18" t="b">
        <v>1</v>
      </c>
      <c r="AK18" t="b">
        <v>0</v>
      </c>
      <c r="AL18" t="b">
        <v>1</v>
      </c>
      <c r="AM18" t="b">
        <v>1</v>
      </c>
      <c r="AN18" t="b">
        <v>1</v>
      </c>
      <c r="AO18" t="b">
        <v>1</v>
      </c>
      <c r="AP18" t="s">
        <v>112</v>
      </c>
      <c r="AQ18" t="s">
        <v>112</v>
      </c>
      <c r="AR18" t="s">
        <v>112</v>
      </c>
      <c r="AS18">
        <f t="shared" si="0"/>
        <v>25</v>
      </c>
      <c r="AT18">
        <f t="shared" si="1"/>
        <v>40</v>
      </c>
      <c r="AU18" s="4">
        <f t="shared" si="2"/>
        <v>0.625</v>
      </c>
    </row>
    <row r="19" spans="1:47" x14ac:dyDescent="0.35">
      <c r="A19" t="s">
        <v>34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1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>
        <f t="shared" si="0"/>
        <v>22</v>
      </c>
      <c r="AT19">
        <f t="shared" si="1"/>
        <v>43</v>
      </c>
      <c r="AU19" s="4">
        <f t="shared" si="2"/>
        <v>0.51162790697674421</v>
      </c>
    </row>
    <row r="20" spans="1:47" x14ac:dyDescent="0.35">
      <c r="A20" t="s">
        <v>37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1</v>
      </c>
      <c r="AL20" t="b">
        <v>1</v>
      </c>
      <c r="AM20" t="b">
        <v>1</v>
      </c>
      <c r="AN20" t="b">
        <v>0</v>
      </c>
      <c r="AO20" t="b">
        <v>1</v>
      </c>
      <c r="AP20" t="b">
        <v>0</v>
      </c>
      <c r="AQ20" t="b">
        <v>1</v>
      </c>
      <c r="AR20" t="b">
        <v>1</v>
      </c>
      <c r="AS20">
        <f t="shared" si="0"/>
        <v>19</v>
      </c>
      <c r="AT20">
        <f t="shared" si="1"/>
        <v>43</v>
      </c>
      <c r="AU20" s="4">
        <f t="shared" si="2"/>
        <v>0.44186046511627908</v>
      </c>
    </row>
    <row r="21" spans="1:47" x14ac:dyDescent="0.35">
      <c r="A21" t="s">
        <v>38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0</v>
      </c>
      <c r="AC21" t="b">
        <v>0</v>
      </c>
      <c r="AD21" t="b">
        <v>1</v>
      </c>
      <c r="AE21" t="b">
        <v>1</v>
      </c>
      <c r="AF21" t="b">
        <v>1</v>
      </c>
      <c r="AG21" t="b">
        <v>1</v>
      </c>
      <c r="AH21" t="b">
        <v>0</v>
      </c>
      <c r="AI21" t="b">
        <v>1</v>
      </c>
      <c r="AJ21" t="b">
        <v>1</v>
      </c>
      <c r="AK21" t="b">
        <v>0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0</v>
      </c>
      <c r="AR21" t="b">
        <v>1</v>
      </c>
      <c r="AS21">
        <f t="shared" si="0"/>
        <v>32</v>
      </c>
      <c r="AT21">
        <f t="shared" si="1"/>
        <v>43</v>
      </c>
      <c r="AU21" s="4">
        <f t="shared" si="2"/>
        <v>0.7441860465116279</v>
      </c>
    </row>
    <row r="22" spans="1:47" x14ac:dyDescent="0.35">
      <c r="A22" t="s">
        <v>39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  <c r="AH22" t="b">
        <v>1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1</v>
      </c>
      <c r="AS22">
        <f t="shared" si="0"/>
        <v>28</v>
      </c>
      <c r="AT22">
        <f t="shared" si="1"/>
        <v>43</v>
      </c>
      <c r="AU22" s="4">
        <f t="shared" si="2"/>
        <v>0.65116279069767447</v>
      </c>
    </row>
    <row r="23" spans="1:47" x14ac:dyDescent="0.35">
      <c r="A23" t="s">
        <v>41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0</v>
      </c>
      <c r="AC23" t="b">
        <v>0</v>
      </c>
      <c r="AD23" t="b">
        <v>1</v>
      </c>
      <c r="AE23" t="b">
        <v>1</v>
      </c>
      <c r="AF23" t="b">
        <v>1</v>
      </c>
      <c r="AG23" t="b">
        <v>1</v>
      </c>
      <c r="AH23" t="b">
        <v>0</v>
      </c>
      <c r="AI23" t="b">
        <v>1</v>
      </c>
      <c r="AJ23" t="b">
        <v>1</v>
      </c>
      <c r="AK23" t="b">
        <v>0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0</v>
      </c>
      <c r="AR23" t="b">
        <v>0</v>
      </c>
      <c r="AS23">
        <f t="shared" si="0"/>
        <v>31</v>
      </c>
      <c r="AT23">
        <f t="shared" si="1"/>
        <v>43</v>
      </c>
      <c r="AU23" s="4">
        <f t="shared" si="2"/>
        <v>0.72093023255813948</v>
      </c>
    </row>
    <row r="24" spans="1:47" x14ac:dyDescent="0.35">
      <c r="A24" t="s">
        <v>43</v>
      </c>
      <c r="B24" t="b">
        <v>1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1</v>
      </c>
      <c r="AJ24" t="b">
        <v>1</v>
      </c>
      <c r="AK24" t="b">
        <v>0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0</v>
      </c>
      <c r="AR24" t="b">
        <v>1</v>
      </c>
      <c r="AS24">
        <f t="shared" si="0"/>
        <v>34</v>
      </c>
      <c r="AT24">
        <f t="shared" si="1"/>
        <v>43</v>
      </c>
      <c r="AU24" s="4">
        <f t="shared" si="2"/>
        <v>0.79069767441860461</v>
      </c>
    </row>
    <row r="25" spans="1:47" x14ac:dyDescent="0.35">
      <c r="A25" t="s">
        <v>44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 t="b">
        <v>1</v>
      </c>
      <c r="AJ25" t="b">
        <v>1</v>
      </c>
      <c r="AK25" t="b">
        <v>0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s">
        <v>112</v>
      </c>
      <c r="AR25" t="s">
        <v>112</v>
      </c>
      <c r="AS25">
        <f t="shared" si="0"/>
        <v>32</v>
      </c>
      <c r="AT25">
        <f t="shared" si="1"/>
        <v>41</v>
      </c>
      <c r="AU25" s="4">
        <f t="shared" si="2"/>
        <v>0.78048780487804881</v>
      </c>
    </row>
    <row r="26" spans="1:47" x14ac:dyDescent="0.3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1</v>
      </c>
      <c r="AL26" t="b">
        <v>0</v>
      </c>
      <c r="AM26" t="b">
        <v>1</v>
      </c>
      <c r="AN26" t="s">
        <v>112</v>
      </c>
      <c r="AO26" t="s">
        <v>112</v>
      </c>
      <c r="AP26" t="b">
        <v>0</v>
      </c>
      <c r="AQ26" t="b">
        <v>1</v>
      </c>
      <c r="AR26" t="b">
        <v>1</v>
      </c>
      <c r="AS26">
        <f t="shared" si="0"/>
        <v>14</v>
      </c>
      <c r="AT26">
        <f t="shared" si="1"/>
        <v>41</v>
      </c>
      <c r="AU26" s="4">
        <f t="shared" si="2"/>
        <v>0.34146341463414637</v>
      </c>
    </row>
    <row r="27" spans="1:47" x14ac:dyDescent="0.3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0</v>
      </c>
      <c r="AD27" t="b">
        <v>1</v>
      </c>
      <c r="AE27" t="b">
        <v>1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1</v>
      </c>
      <c r="AL27" t="b">
        <v>0</v>
      </c>
      <c r="AM27" t="b">
        <v>0</v>
      </c>
      <c r="AN27" t="b">
        <v>1</v>
      </c>
      <c r="AO27" t="b">
        <v>1</v>
      </c>
      <c r="AP27" t="b">
        <v>0</v>
      </c>
      <c r="AQ27" t="b">
        <v>1</v>
      </c>
      <c r="AR27" t="b">
        <v>1</v>
      </c>
      <c r="AS27">
        <f t="shared" si="0"/>
        <v>26</v>
      </c>
      <c r="AT27">
        <f t="shared" si="1"/>
        <v>43</v>
      </c>
      <c r="AU27" s="4">
        <f t="shared" si="2"/>
        <v>0.60465116279069764</v>
      </c>
    </row>
    <row r="28" spans="1:47" x14ac:dyDescent="0.3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0</v>
      </c>
      <c r="AD28" t="b">
        <v>1</v>
      </c>
      <c r="AE28" t="b">
        <v>1</v>
      </c>
      <c r="AF28" t="b">
        <v>0</v>
      </c>
      <c r="AG28" t="b">
        <v>0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>
        <f t="shared" si="0"/>
        <v>22</v>
      </c>
      <c r="AT28">
        <f t="shared" si="1"/>
        <v>33</v>
      </c>
      <c r="AU28" s="4">
        <f t="shared" si="2"/>
        <v>0.66666666666666663</v>
      </c>
    </row>
    <row r="29" spans="1:47" x14ac:dyDescent="0.3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0</v>
      </c>
      <c r="AD29" t="b">
        <v>0</v>
      </c>
      <c r="AE29" t="b">
        <v>1</v>
      </c>
      <c r="AF29" t="b">
        <v>1</v>
      </c>
      <c r="AG29" t="b">
        <v>0</v>
      </c>
      <c r="AH29" t="b">
        <v>0</v>
      </c>
      <c r="AI29" t="b">
        <v>1</v>
      </c>
      <c r="AJ29" t="b">
        <v>1</v>
      </c>
      <c r="AK29" t="b">
        <v>0</v>
      </c>
      <c r="AL29" t="b">
        <v>1</v>
      </c>
      <c r="AM29" t="b">
        <v>1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>
        <f t="shared" si="0"/>
        <v>23</v>
      </c>
      <c r="AT29">
        <f t="shared" si="1"/>
        <v>39</v>
      </c>
      <c r="AU29" s="4">
        <f t="shared" si="2"/>
        <v>0.58974358974358976</v>
      </c>
    </row>
    <row r="30" spans="1:47" x14ac:dyDescent="0.35">
      <c r="A30" t="s">
        <v>49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s">
        <v>112</v>
      </c>
      <c r="AQ30" t="s">
        <v>112</v>
      </c>
      <c r="AR30" t="s">
        <v>112</v>
      </c>
      <c r="AS30">
        <f t="shared" si="0"/>
        <v>32</v>
      </c>
      <c r="AT30">
        <f t="shared" si="1"/>
        <v>40</v>
      </c>
      <c r="AU30" s="4">
        <f t="shared" si="2"/>
        <v>0.8</v>
      </c>
    </row>
    <row r="31" spans="1:47" x14ac:dyDescent="0.35">
      <c r="A31" t="s">
        <v>50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1</v>
      </c>
      <c r="AL31" t="b">
        <v>0</v>
      </c>
      <c r="AM31" t="b">
        <v>1</v>
      </c>
      <c r="AN31" t="b">
        <v>1</v>
      </c>
      <c r="AO31" t="s">
        <v>112</v>
      </c>
      <c r="AP31" t="b">
        <v>0</v>
      </c>
      <c r="AQ31" t="b">
        <v>1</v>
      </c>
      <c r="AR31" t="b">
        <v>1</v>
      </c>
      <c r="AS31">
        <f t="shared" si="0"/>
        <v>20</v>
      </c>
      <c r="AT31">
        <f t="shared" si="1"/>
        <v>42</v>
      </c>
      <c r="AU31" s="4">
        <f t="shared" si="2"/>
        <v>0.47619047619047616</v>
      </c>
    </row>
    <row r="32" spans="1:47" x14ac:dyDescent="0.3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0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>
        <f t="shared" si="0"/>
        <v>20</v>
      </c>
      <c r="AT32">
        <f t="shared" si="1"/>
        <v>33</v>
      </c>
      <c r="AU32" s="4">
        <f t="shared" si="2"/>
        <v>0.60606060606060608</v>
      </c>
    </row>
    <row r="33" spans="1:47" x14ac:dyDescent="0.35">
      <c r="A33" t="s">
        <v>52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1</v>
      </c>
      <c r="AC33" t="b">
        <v>0</v>
      </c>
      <c r="AD33" t="b">
        <v>1</v>
      </c>
      <c r="AE33" t="b">
        <v>1</v>
      </c>
      <c r="AF33" t="b">
        <v>1</v>
      </c>
      <c r="AG33" t="b">
        <v>1</v>
      </c>
      <c r="AH33" t="b">
        <v>0</v>
      </c>
      <c r="AI33" t="b">
        <v>1</v>
      </c>
      <c r="AJ33" t="b">
        <v>1</v>
      </c>
      <c r="AK33" t="b">
        <v>0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0</v>
      </c>
      <c r="AR33" t="b">
        <v>1</v>
      </c>
      <c r="AS33">
        <f t="shared" si="0"/>
        <v>36</v>
      </c>
      <c r="AT33">
        <f t="shared" si="1"/>
        <v>43</v>
      </c>
      <c r="AU33" s="4">
        <f t="shared" si="2"/>
        <v>0.83720930232558144</v>
      </c>
    </row>
    <row r="34" spans="1:47" x14ac:dyDescent="0.35">
      <c r="A34" t="s">
        <v>53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  <c r="AC34" t="b">
        <v>0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0</v>
      </c>
      <c r="AJ34" t="b">
        <v>0</v>
      </c>
      <c r="AK34" t="b">
        <v>1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1</v>
      </c>
      <c r="AR34" t="b">
        <v>1</v>
      </c>
      <c r="AS34">
        <f t="shared" si="0"/>
        <v>34</v>
      </c>
      <c r="AT34">
        <f t="shared" si="1"/>
        <v>43</v>
      </c>
      <c r="AU34" s="4">
        <f t="shared" si="2"/>
        <v>0.79069767441860461</v>
      </c>
    </row>
    <row r="35" spans="1:47" x14ac:dyDescent="0.35">
      <c r="A35" t="s">
        <v>54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0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>
        <f t="shared" si="0"/>
        <v>25</v>
      </c>
      <c r="AT35">
        <f t="shared" si="1"/>
        <v>28</v>
      </c>
      <c r="AU35" s="4">
        <f t="shared" si="2"/>
        <v>0.8928571428571429</v>
      </c>
    </row>
    <row r="36" spans="1:47" x14ac:dyDescent="0.35">
      <c r="A36" t="s">
        <v>55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  <c r="AC36" t="b">
        <v>0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1</v>
      </c>
      <c r="AP36" t="b">
        <v>1</v>
      </c>
      <c r="AQ36" t="b">
        <v>0</v>
      </c>
      <c r="AR36" t="b">
        <v>1</v>
      </c>
      <c r="AS36">
        <f t="shared" si="0"/>
        <v>31</v>
      </c>
      <c r="AT36">
        <f t="shared" si="1"/>
        <v>43</v>
      </c>
      <c r="AU36" s="4">
        <f t="shared" si="2"/>
        <v>0.72093023255813948</v>
      </c>
    </row>
    <row r="37" spans="1:47" x14ac:dyDescent="0.35">
      <c r="A37" t="s">
        <v>56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0</v>
      </c>
      <c r="AD37" t="b">
        <v>1</v>
      </c>
      <c r="AE37" t="b">
        <v>1</v>
      </c>
      <c r="AF37" t="b">
        <v>1</v>
      </c>
      <c r="AG37" t="b">
        <v>1</v>
      </c>
      <c r="AH37" t="b">
        <v>0</v>
      </c>
      <c r="AI37" t="b">
        <v>1</v>
      </c>
      <c r="AJ37" t="b">
        <v>1</v>
      </c>
      <c r="AK37" t="b">
        <v>0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0</v>
      </c>
      <c r="AR37" t="b">
        <v>1</v>
      </c>
      <c r="AS37">
        <f t="shared" si="0"/>
        <v>33</v>
      </c>
      <c r="AT37">
        <f t="shared" si="1"/>
        <v>43</v>
      </c>
      <c r="AU37" s="4">
        <f t="shared" si="2"/>
        <v>0.76744186046511631</v>
      </c>
    </row>
    <row r="38" spans="1:47" x14ac:dyDescent="0.3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1</v>
      </c>
      <c r="AC38" t="b">
        <v>0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>
        <f t="shared" si="0"/>
        <v>18</v>
      </c>
      <c r="AT38">
        <f t="shared" si="1"/>
        <v>29</v>
      </c>
      <c r="AU38" s="4">
        <f t="shared" si="2"/>
        <v>0.62068965517241381</v>
      </c>
    </row>
    <row r="39" spans="1:47" x14ac:dyDescent="0.35">
      <c r="A39" t="s">
        <v>58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0</v>
      </c>
      <c r="AD39" t="b">
        <v>1</v>
      </c>
      <c r="AE39" t="b">
        <v>1</v>
      </c>
      <c r="AF39" t="b">
        <v>1</v>
      </c>
      <c r="AG39" t="b">
        <v>1</v>
      </c>
      <c r="AH39" t="b">
        <v>0</v>
      </c>
      <c r="AI39" t="b">
        <v>1</v>
      </c>
      <c r="AJ39" t="b">
        <v>1</v>
      </c>
      <c r="AK39" t="b">
        <v>0</v>
      </c>
      <c r="AL39" t="b">
        <v>1</v>
      </c>
      <c r="AM39" t="b">
        <v>1</v>
      </c>
      <c r="AN39" t="b">
        <v>0</v>
      </c>
      <c r="AO39" t="b">
        <v>1</v>
      </c>
      <c r="AP39" t="b">
        <v>1</v>
      </c>
      <c r="AQ39" t="s">
        <v>112</v>
      </c>
      <c r="AR39" t="s">
        <v>112</v>
      </c>
      <c r="AS39">
        <f t="shared" si="0"/>
        <v>34</v>
      </c>
      <c r="AT39">
        <f t="shared" si="1"/>
        <v>41</v>
      </c>
      <c r="AU39" s="4">
        <f t="shared" si="2"/>
        <v>0.82926829268292679</v>
      </c>
    </row>
    <row r="40" spans="1:47" x14ac:dyDescent="0.35">
      <c r="A40" t="s">
        <v>59</v>
      </c>
      <c r="B40" t="b">
        <v>1</v>
      </c>
      <c r="C40" t="b">
        <v>0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0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0</v>
      </c>
      <c r="AI40" t="b">
        <v>1</v>
      </c>
      <c r="AJ40" t="b">
        <v>1</v>
      </c>
      <c r="AK40" t="b">
        <v>0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>
        <f t="shared" si="0"/>
        <v>34</v>
      </c>
      <c r="AT40">
        <f t="shared" si="1"/>
        <v>43</v>
      </c>
      <c r="AU40" s="4">
        <f t="shared" si="2"/>
        <v>0.79069767441860461</v>
      </c>
    </row>
    <row r="41" spans="1:47" x14ac:dyDescent="0.35">
      <c r="A41" t="s">
        <v>60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0</v>
      </c>
      <c r="AD41" t="b">
        <v>1</v>
      </c>
      <c r="AE41" t="b">
        <v>1</v>
      </c>
      <c r="AF41" t="b">
        <v>1</v>
      </c>
      <c r="AG41" t="b">
        <v>1</v>
      </c>
      <c r="AH41" t="b">
        <v>0</v>
      </c>
      <c r="AI41" t="b">
        <v>1</v>
      </c>
      <c r="AJ41" t="b">
        <v>1</v>
      </c>
      <c r="AK41" t="b">
        <v>0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0</v>
      </c>
      <c r="AR41" t="b">
        <v>1</v>
      </c>
      <c r="AS41">
        <f t="shared" si="0"/>
        <v>32</v>
      </c>
      <c r="AT41">
        <f t="shared" si="1"/>
        <v>43</v>
      </c>
      <c r="AU41" s="4">
        <f t="shared" si="2"/>
        <v>0.7441860465116279</v>
      </c>
    </row>
    <row r="42" spans="1:47" x14ac:dyDescent="0.3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1</v>
      </c>
      <c r="AL42" t="b">
        <v>1</v>
      </c>
      <c r="AM42" t="b">
        <v>1</v>
      </c>
      <c r="AN42" t="b">
        <v>1</v>
      </c>
      <c r="AO42" t="s">
        <v>112</v>
      </c>
      <c r="AP42" t="b">
        <v>0</v>
      </c>
      <c r="AQ42" t="b">
        <v>1</v>
      </c>
      <c r="AR42" t="b">
        <v>1</v>
      </c>
      <c r="AS42">
        <f t="shared" si="0"/>
        <v>17</v>
      </c>
      <c r="AT42">
        <f t="shared" si="1"/>
        <v>42</v>
      </c>
      <c r="AU42" s="4">
        <f t="shared" si="2"/>
        <v>0.40476190476190477</v>
      </c>
    </row>
    <row r="43" spans="1:47" x14ac:dyDescent="0.35">
      <c r="A43" t="s">
        <v>64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  <c r="AC43" t="b">
        <v>1</v>
      </c>
      <c r="AD43" t="b">
        <v>1</v>
      </c>
      <c r="AE43" t="b">
        <v>1</v>
      </c>
      <c r="AF43" t="b">
        <v>1</v>
      </c>
      <c r="AG43" t="b">
        <v>0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>
        <f t="shared" si="0"/>
        <v>19</v>
      </c>
      <c r="AT43">
        <f t="shared" si="1"/>
        <v>33</v>
      </c>
      <c r="AU43" s="4">
        <f t="shared" si="2"/>
        <v>0.5757575757575758</v>
      </c>
    </row>
    <row r="44" spans="1:47" x14ac:dyDescent="0.35">
      <c r="A44" t="s">
        <v>65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1</v>
      </c>
      <c r="AO44" t="b">
        <v>1</v>
      </c>
      <c r="AP44" t="b">
        <v>0</v>
      </c>
      <c r="AQ44" t="b">
        <v>1</v>
      </c>
      <c r="AR44" t="b">
        <v>0</v>
      </c>
      <c r="AS44">
        <f t="shared" si="0"/>
        <v>24</v>
      </c>
      <c r="AT44">
        <f t="shared" si="1"/>
        <v>43</v>
      </c>
      <c r="AU44" s="4">
        <f t="shared" si="2"/>
        <v>0.55813953488372092</v>
      </c>
    </row>
    <row r="45" spans="1:47" x14ac:dyDescent="0.35">
      <c r="A45" t="s">
        <v>66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s">
        <v>112</v>
      </c>
      <c r="AO45" t="s">
        <v>112</v>
      </c>
      <c r="AP45" t="b">
        <v>0</v>
      </c>
      <c r="AQ45" t="b">
        <v>1</v>
      </c>
      <c r="AR45" t="b">
        <v>1</v>
      </c>
      <c r="AS45">
        <f t="shared" si="0"/>
        <v>18</v>
      </c>
      <c r="AT45">
        <f t="shared" si="1"/>
        <v>41</v>
      </c>
      <c r="AU45" s="4">
        <f t="shared" si="2"/>
        <v>0.43902439024390244</v>
      </c>
    </row>
    <row r="46" spans="1:47" x14ac:dyDescent="0.35">
      <c r="A46" t="s">
        <v>67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>
        <f t="shared" si="0"/>
        <v>22</v>
      </c>
      <c r="AT46">
        <f t="shared" si="1"/>
        <v>32</v>
      </c>
      <c r="AU46" s="4">
        <f t="shared" si="2"/>
        <v>0.6875</v>
      </c>
    </row>
    <row r="47" spans="1:47" x14ac:dyDescent="0.35">
      <c r="A47" t="s">
        <v>68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0</v>
      </c>
      <c r="AI47" t="b">
        <v>1</v>
      </c>
      <c r="AJ47" t="b">
        <v>1</v>
      </c>
      <c r="AK47" t="b">
        <v>0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0</v>
      </c>
      <c r="AR47" t="b">
        <v>0</v>
      </c>
      <c r="AS47">
        <f t="shared" si="0"/>
        <v>32</v>
      </c>
      <c r="AT47">
        <f t="shared" si="1"/>
        <v>43</v>
      </c>
      <c r="AU47" s="4">
        <f t="shared" si="2"/>
        <v>0.7441860465116279</v>
      </c>
    </row>
    <row r="48" spans="1:47" x14ac:dyDescent="0.35">
      <c r="A48" t="s">
        <v>70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1</v>
      </c>
      <c r="AL48" t="b">
        <v>0</v>
      </c>
      <c r="AM48" t="b">
        <v>1</v>
      </c>
      <c r="AN48" t="s">
        <v>112</v>
      </c>
      <c r="AO48" t="s">
        <v>112</v>
      </c>
      <c r="AP48" t="b">
        <v>0</v>
      </c>
      <c r="AQ48" t="b">
        <v>1</v>
      </c>
      <c r="AR48" t="b">
        <v>1</v>
      </c>
      <c r="AS48">
        <f t="shared" si="0"/>
        <v>26</v>
      </c>
      <c r="AT48">
        <f t="shared" si="1"/>
        <v>41</v>
      </c>
      <c r="AU48" s="4">
        <f t="shared" si="2"/>
        <v>0.63414634146341464</v>
      </c>
    </row>
    <row r="49" spans="1:47" x14ac:dyDescent="0.35">
      <c r="A49" t="s">
        <v>71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0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>
        <f t="shared" si="0"/>
        <v>29</v>
      </c>
      <c r="AT49">
        <f t="shared" si="1"/>
        <v>33</v>
      </c>
      <c r="AU49" s="4">
        <f t="shared" si="2"/>
        <v>0.87878787878787878</v>
      </c>
    </row>
    <row r="50" spans="1:47" x14ac:dyDescent="0.35">
      <c r="A50" t="s">
        <v>72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  <c r="AC50" t="b">
        <v>0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0</v>
      </c>
      <c r="AJ50" t="b">
        <v>0</v>
      </c>
      <c r="AK50" t="b">
        <v>1</v>
      </c>
      <c r="AL50" t="b">
        <v>0</v>
      </c>
      <c r="AM50" t="b">
        <v>1</v>
      </c>
      <c r="AN50" t="b">
        <v>1</v>
      </c>
      <c r="AO50" t="b">
        <v>1</v>
      </c>
      <c r="AP50" t="s">
        <v>112</v>
      </c>
      <c r="AQ50" t="s">
        <v>112</v>
      </c>
      <c r="AR50" t="s">
        <v>112</v>
      </c>
      <c r="AS50">
        <f t="shared" si="0"/>
        <v>23</v>
      </c>
      <c r="AT50">
        <f t="shared" si="1"/>
        <v>40</v>
      </c>
      <c r="AU50" s="4">
        <f t="shared" si="2"/>
        <v>0.57499999999999996</v>
      </c>
    </row>
    <row r="51" spans="1:47" x14ac:dyDescent="0.35">
      <c r="A51" t="s">
        <v>73</v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0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0</v>
      </c>
      <c r="AR51" t="b">
        <v>1</v>
      </c>
      <c r="AS51">
        <f t="shared" si="0"/>
        <v>34</v>
      </c>
      <c r="AT51">
        <f t="shared" si="1"/>
        <v>43</v>
      </c>
      <c r="AU51" s="4">
        <f t="shared" si="2"/>
        <v>0.79069767441860461</v>
      </c>
    </row>
    <row r="52" spans="1:47" x14ac:dyDescent="0.35">
      <c r="A52" t="s">
        <v>75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0</v>
      </c>
      <c r="AD52" t="b">
        <v>1</v>
      </c>
      <c r="AE52" t="b">
        <v>1</v>
      </c>
      <c r="AF52" t="b">
        <v>1</v>
      </c>
      <c r="AG52" t="b">
        <v>0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>
        <f t="shared" si="0"/>
        <v>21</v>
      </c>
      <c r="AT52">
        <f t="shared" si="1"/>
        <v>33</v>
      </c>
      <c r="AU52" s="4">
        <f t="shared" si="2"/>
        <v>0.63636363636363635</v>
      </c>
    </row>
  </sheetData>
  <conditionalFormatting sqref="B2:AR5 B7:AR52">
    <cfRule type="containsText" dxfId="91" priority="2" operator="containsText" text="true">
      <formula>NOT(ISERROR(SEARCH("true",B2)))</formula>
    </cfRule>
    <cfRule type="containsText" dxfId="90" priority="3" operator="containsText" text="false">
      <formula>NOT(ISERROR(SEARCH("false",B2)))</formula>
    </cfRule>
  </conditionalFormatting>
  <conditionalFormatting sqref="AU2:AU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87BA-A0B1-4623-B327-6FD5BE3ADB1A}">
  <sheetPr codeName="Sheet10"/>
  <dimension ref="A1:AO52"/>
  <sheetViews>
    <sheetView topLeftCell="Y1" workbookViewId="0">
      <selection activeCell="BK3" sqref="BK3"/>
    </sheetView>
  </sheetViews>
  <sheetFormatPr defaultRowHeight="14.5" x14ac:dyDescent="0.35"/>
  <cols>
    <col min="39" max="39" width="9.81640625" bestFit="1" customWidth="1"/>
    <col min="40" max="40" width="12.90625" bestFit="1" customWidth="1"/>
    <col min="41" max="41" width="12.08984375" bestFit="1" customWidth="1"/>
  </cols>
  <sheetData>
    <row r="1" spans="1:41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 t="s">
        <v>113</v>
      </c>
      <c r="AN1" t="s">
        <v>105</v>
      </c>
      <c r="AO1" t="s">
        <v>114</v>
      </c>
    </row>
    <row r="2" spans="1:41" x14ac:dyDescent="0.3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 t="b">
        <v>1</v>
      </c>
      <c r="AE2" t="b">
        <v>0</v>
      </c>
      <c r="AF2" t="b">
        <v>1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>
        <f>COUNTIF(B2:AL2,TRUE)</f>
        <v>14</v>
      </c>
      <c r="AN2">
        <f>$AM$7-COUNTIF(B2:AL2,"")</f>
        <v>37</v>
      </c>
      <c r="AO2" s="4">
        <f>AM2/AN2</f>
        <v>0.3783783783783784</v>
      </c>
    </row>
    <row r="3" spans="1:41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1</v>
      </c>
      <c r="I3" t="b">
        <v>0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>
        <f t="shared" ref="AM3:AM52" si="0">COUNTIF(B3:AL3,TRUE)</f>
        <v>11</v>
      </c>
      <c r="AN3">
        <f t="shared" ref="AN3:AN52" si="1">$AM$7-COUNTIF(B3:AL3,"")</f>
        <v>16</v>
      </c>
      <c r="AO3" s="4">
        <f t="shared" ref="AO3:AO52" si="2">AM3/AN3</f>
        <v>0.6875</v>
      </c>
    </row>
    <row r="4" spans="1:41" x14ac:dyDescent="0.3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>
        <f t="shared" si="0"/>
        <v>20</v>
      </c>
      <c r="AN4">
        <f t="shared" si="1"/>
        <v>28</v>
      </c>
      <c r="AO4" s="4">
        <f t="shared" si="2"/>
        <v>0.7142857142857143</v>
      </c>
    </row>
    <row r="5" spans="1:41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1</v>
      </c>
      <c r="AD5" t="b">
        <v>1</v>
      </c>
      <c r="AE5" t="b">
        <v>0</v>
      </c>
      <c r="AF5" t="b">
        <v>1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>
        <f t="shared" si="0"/>
        <v>16</v>
      </c>
      <c r="AN5">
        <f t="shared" si="1"/>
        <v>37</v>
      </c>
      <c r="AO5" s="4">
        <f t="shared" si="2"/>
        <v>0.43243243243243246</v>
      </c>
    </row>
    <row r="6" spans="1:41" x14ac:dyDescent="0.35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1</v>
      </c>
      <c r="AJ6" t="b">
        <v>1</v>
      </c>
      <c r="AK6" t="b">
        <v>0</v>
      </c>
      <c r="AL6" t="b">
        <v>1</v>
      </c>
      <c r="AM6">
        <f t="shared" si="0"/>
        <v>26</v>
      </c>
      <c r="AN6">
        <f t="shared" si="1"/>
        <v>37</v>
      </c>
      <c r="AO6" s="4">
        <f t="shared" si="2"/>
        <v>0.70270270270270274</v>
      </c>
    </row>
    <row r="7" spans="1:41" x14ac:dyDescent="0.35">
      <c r="A7" t="s">
        <v>13</v>
      </c>
      <c r="B7" s="8" t="b">
        <f>IF(Data!B7="","",IF(Data!B$7="","",Data!B7=Data!B$7))</f>
        <v>1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6" t="b">
        <v>1</v>
      </c>
      <c r="L7" s="6" t="b">
        <v>1</v>
      </c>
      <c r="M7" s="6" t="b">
        <v>1</v>
      </c>
      <c r="N7" s="6" t="b">
        <v>1</v>
      </c>
      <c r="O7" s="6" t="b">
        <v>1</v>
      </c>
      <c r="P7" s="6" t="b">
        <v>1</v>
      </c>
      <c r="Q7" s="6" t="b">
        <v>1</v>
      </c>
      <c r="R7" s="6" t="b">
        <v>1</v>
      </c>
      <c r="S7" s="6" t="b">
        <v>1</v>
      </c>
      <c r="T7" s="6" t="b">
        <v>1</v>
      </c>
      <c r="U7" s="6" t="b">
        <v>1</v>
      </c>
      <c r="V7" s="6" t="b">
        <v>1</v>
      </c>
      <c r="W7" s="6" t="b">
        <v>1</v>
      </c>
      <c r="X7" s="6" t="b">
        <v>1</v>
      </c>
      <c r="Y7" s="6" t="b">
        <v>1</v>
      </c>
      <c r="Z7" s="6" t="b">
        <v>1</v>
      </c>
      <c r="AA7" s="6" t="b">
        <v>1</v>
      </c>
      <c r="AB7" s="6" t="b">
        <v>1</v>
      </c>
      <c r="AC7" s="6" t="b">
        <v>1</v>
      </c>
      <c r="AD7" s="6" t="b">
        <v>1</v>
      </c>
      <c r="AE7" s="6" t="b">
        <v>1</v>
      </c>
      <c r="AF7" s="6" t="b">
        <v>1</v>
      </c>
      <c r="AG7" s="6" t="b">
        <v>1</v>
      </c>
      <c r="AH7" s="6" t="b">
        <v>1</v>
      </c>
      <c r="AI7" s="6" t="b">
        <v>1</v>
      </c>
      <c r="AJ7" s="6" t="b">
        <v>1</v>
      </c>
      <c r="AK7" s="6" t="b">
        <v>1</v>
      </c>
      <c r="AL7" s="6" t="b">
        <v>1</v>
      </c>
      <c r="AM7">
        <f t="shared" si="0"/>
        <v>37</v>
      </c>
      <c r="AN7">
        <f t="shared" si="1"/>
        <v>37</v>
      </c>
      <c r="AO7" s="4">
        <f t="shared" si="2"/>
        <v>1</v>
      </c>
    </row>
    <row r="8" spans="1:41" x14ac:dyDescent="0.35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0</v>
      </c>
      <c r="AC8" t="b">
        <v>1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>
        <f t="shared" si="0"/>
        <v>20</v>
      </c>
      <c r="AN8">
        <f t="shared" si="1"/>
        <v>37</v>
      </c>
      <c r="AO8" s="4">
        <f t="shared" si="2"/>
        <v>0.54054054054054057</v>
      </c>
    </row>
    <row r="9" spans="1:41" x14ac:dyDescent="0.35">
      <c r="A9" t="s">
        <v>20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>
        <f t="shared" si="0"/>
        <v>6</v>
      </c>
      <c r="AN9">
        <f t="shared" si="1"/>
        <v>15</v>
      </c>
      <c r="AO9" s="4">
        <f t="shared" si="2"/>
        <v>0.4</v>
      </c>
    </row>
    <row r="10" spans="1:41" x14ac:dyDescent="0.35">
      <c r="A10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0</v>
      </c>
      <c r="AC10" t="b">
        <v>1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>
        <f t="shared" si="0"/>
        <v>19</v>
      </c>
      <c r="AN10">
        <f t="shared" si="1"/>
        <v>37</v>
      </c>
      <c r="AO10" s="4">
        <f t="shared" si="2"/>
        <v>0.51351351351351349</v>
      </c>
    </row>
    <row r="11" spans="1:41" x14ac:dyDescent="0.35">
      <c r="A11" t="s">
        <v>23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1</v>
      </c>
      <c r="AC11" t="b">
        <v>1</v>
      </c>
      <c r="AD11" t="b">
        <v>1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>
        <f t="shared" si="0"/>
        <v>23</v>
      </c>
      <c r="AN11">
        <f t="shared" si="1"/>
        <v>37</v>
      </c>
      <c r="AO11" s="4">
        <f t="shared" si="2"/>
        <v>0.6216216216216216</v>
      </c>
    </row>
    <row r="12" spans="1:41" x14ac:dyDescent="0.35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1</v>
      </c>
      <c r="AE12" t="b">
        <v>0</v>
      </c>
      <c r="AF12" t="b">
        <v>1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>
        <f t="shared" si="0"/>
        <v>16</v>
      </c>
      <c r="AN12">
        <f t="shared" si="1"/>
        <v>37</v>
      </c>
      <c r="AO12" s="4">
        <f t="shared" si="2"/>
        <v>0.43243243243243246</v>
      </c>
    </row>
    <row r="13" spans="1:41" x14ac:dyDescent="0.35">
      <c r="A13" t="s">
        <v>28</v>
      </c>
      <c r="B13" t="b">
        <v>1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>
        <f t="shared" si="0"/>
        <v>8</v>
      </c>
      <c r="AN13">
        <f t="shared" si="1"/>
        <v>16</v>
      </c>
      <c r="AO13" s="4">
        <f t="shared" si="2"/>
        <v>0.5</v>
      </c>
    </row>
    <row r="14" spans="1:41" x14ac:dyDescent="0.35">
      <c r="A14" t="s">
        <v>29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0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0</v>
      </c>
      <c r="AE14" t="b">
        <v>1</v>
      </c>
      <c r="AF14" t="b">
        <v>1</v>
      </c>
      <c r="AG14" t="b">
        <v>1</v>
      </c>
      <c r="AH14" t="b">
        <v>1</v>
      </c>
      <c r="AI14" t="s">
        <v>112</v>
      </c>
      <c r="AJ14" t="s">
        <v>112</v>
      </c>
      <c r="AK14" t="s">
        <v>112</v>
      </c>
      <c r="AL14" t="s">
        <v>112</v>
      </c>
      <c r="AM14">
        <f t="shared" si="0"/>
        <v>25</v>
      </c>
      <c r="AN14">
        <f t="shared" si="1"/>
        <v>33</v>
      </c>
      <c r="AO14" s="4">
        <f t="shared" si="2"/>
        <v>0.75757575757575757</v>
      </c>
    </row>
    <row r="15" spans="1:41" x14ac:dyDescent="0.35">
      <c r="A15" t="s">
        <v>30</v>
      </c>
      <c r="B15" t="b">
        <v>0</v>
      </c>
      <c r="C15" t="b">
        <v>0</v>
      </c>
      <c r="D15" t="b">
        <v>1</v>
      </c>
      <c r="E15" t="b">
        <v>1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1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1</v>
      </c>
      <c r="AJ15" t="b">
        <v>1</v>
      </c>
      <c r="AK15" t="b">
        <v>1</v>
      </c>
      <c r="AL15" t="b">
        <v>1</v>
      </c>
      <c r="AM15">
        <f t="shared" si="0"/>
        <v>27</v>
      </c>
      <c r="AN15">
        <f t="shared" si="1"/>
        <v>37</v>
      </c>
      <c r="AO15" s="4">
        <f t="shared" si="2"/>
        <v>0.72972972972972971</v>
      </c>
    </row>
    <row r="16" spans="1:41" x14ac:dyDescent="0.35">
      <c r="A16" t="s">
        <v>31</v>
      </c>
      <c r="B16" t="b">
        <v>1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1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1</v>
      </c>
      <c r="AJ16" t="b">
        <v>1</v>
      </c>
      <c r="AK16" t="b">
        <v>1</v>
      </c>
      <c r="AL16" t="b">
        <v>1</v>
      </c>
      <c r="AM16">
        <f t="shared" si="0"/>
        <v>26</v>
      </c>
      <c r="AN16">
        <f t="shared" si="1"/>
        <v>37</v>
      </c>
      <c r="AO16" s="4">
        <f t="shared" si="2"/>
        <v>0.70270270270270274</v>
      </c>
    </row>
    <row r="17" spans="1:41" x14ac:dyDescent="0.35">
      <c r="A17" t="s">
        <v>32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  <c r="AC17" t="b">
        <v>1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1</v>
      </c>
      <c r="AJ17" t="b">
        <v>0</v>
      </c>
      <c r="AK17" t="b">
        <v>1</v>
      </c>
      <c r="AL17" t="b">
        <v>0</v>
      </c>
      <c r="AM17">
        <f t="shared" si="0"/>
        <v>25</v>
      </c>
      <c r="AN17">
        <f t="shared" si="1"/>
        <v>37</v>
      </c>
      <c r="AO17" s="4">
        <f t="shared" si="2"/>
        <v>0.67567567567567566</v>
      </c>
    </row>
    <row r="18" spans="1:41" x14ac:dyDescent="0.35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0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0</v>
      </c>
      <c r="AE18" t="b">
        <v>1</v>
      </c>
      <c r="AF18" t="b">
        <v>0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>
        <f t="shared" si="0"/>
        <v>29</v>
      </c>
      <c r="AN18">
        <f t="shared" si="1"/>
        <v>37</v>
      </c>
      <c r="AO18" s="4">
        <f t="shared" si="2"/>
        <v>0.78378378378378377</v>
      </c>
    </row>
    <row r="19" spans="1:41" x14ac:dyDescent="0.35">
      <c r="A19" t="s">
        <v>34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1</v>
      </c>
      <c r="U19" t="b">
        <v>0</v>
      </c>
      <c r="V19" t="b">
        <v>0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1</v>
      </c>
      <c r="AC19" t="b">
        <v>1</v>
      </c>
      <c r="AD19" t="b">
        <v>1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>
        <f t="shared" si="0"/>
        <v>20</v>
      </c>
      <c r="AN19">
        <f t="shared" si="1"/>
        <v>37</v>
      </c>
      <c r="AO19" s="4">
        <f t="shared" si="2"/>
        <v>0.54054054054054057</v>
      </c>
    </row>
    <row r="20" spans="1:41" x14ac:dyDescent="0.35">
      <c r="A20" t="s">
        <v>37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b">
        <v>1</v>
      </c>
      <c r="AE20" t="b">
        <v>0</v>
      </c>
      <c r="AF20" t="b">
        <v>1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>
        <f t="shared" si="0"/>
        <v>16</v>
      </c>
      <c r="AN20">
        <f t="shared" si="1"/>
        <v>37</v>
      </c>
      <c r="AO20" s="4">
        <f t="shared" si="2"/>
        <v>0.43243243243243246</v>
      </c>
    </row>
    <row r="21" spans="1:41" x14ac:dyDescent="0.35">
      <c r="A21" t="s">
        <v>38</v>
      </c>
      <c r="B21" t="b">
        <v>1</v>
      </c>
      <c r="C21" t="b">
        <v>1</v>
      </c>
      <c r="D21" t="b">
        <v>1</v>
      </c>
      <c r="E21" t="b">
        <v>1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0</v>
      </c>
      <c r="AC21" t="b">
        <v>1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1</v>
      </c>
      <c r="AJ21" t="b">
        <v>1</v>
      </c>
      <c r="AK21" t="b">
        <v>1</v>
      </c>
      <c r="AL21" t="b">
        <v>1</v>
      </c>
      <c r="AM21">
        <f t="shared" si="0"/>
        <v>25</v>
      </c>
      <c r="AN21">
        <f t="shared" si="1"/>
        <v>37</v>
      </c>
      <c r="AO21" s="4">
        <f t="shared" si="2"/>
        <v>0.67567567567567566</v>
      </c>
    </row>
    <row r="22" spans="1:41" x14ac:dyDescent="0.35">
      <c r="A22" t="s">
        <v>39</v>
      </c>
      <c r="B22" t="b">
        <v>1</v>
      </c>
      <c r="C22" t="b">
        <v>1</v>
      </c>
      <c r="D22" t="b">
        <v>1</v>
      </c>
      <c r="E22" t="b">
        <v>1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>
        <f t="shared" si="0"/>
        <v>19</v>
      </c>
      <c r="AN22">
        <f t="shared" si="1"/>
        <v>37</v>
      </c>
      <c r="AO22" s="4">
        <f t="shared" si="2"/>
        <v>0.51351351351351349</v>
      </c>
    </row>
    <row r="23" spans="1:41" x14ac:dyDescent="0.35">
      <c r="A23" t="s">
        <v>41</v>
      </c>
      <c r="B23" t="b">
        <v>1</v>
      </c>
      <c r="C23" t="b">
        <v>1</v>
      </c>
      <c r="D23" t="b">
        <v>1</v>
      </c>
      <c r="E23" t="b">
        <v>1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0</v>
      </c>
      <c r="V23" t="b">
        <v>0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0</v>
      </c>
      <c r="AC23" t="b">
        <v>1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1</v>
      </c>
      <c r="AJ23" t="b">
        <v>1</v>
      </c>
      <c r="AK23" t="b">
        <v>1</v>
      </c>
      <c r="AL23" t="b">
        <v>1</v>
      </c>
      <c r="AM23">
        <f t="shared" si="0"/>
        <v>21</v>
      </c>
      <c r="AN23">
        <f t="shared" si="1"/>
        <v>37</v>
      </c>
      <c r="AO23" s="4">
        <f t="shared" si="2"/>
        <v>0.56756756756756754</v>
      </c>
    </row>
    <row r="24" spans="1:41" x14ac:dyDescent="0.35">
      <c r="A24" t="s">
        <v>43</v>
      </c>
      <c r="B24" t="b">
        <v>1</v>
      </c>
      <c r="C24" t="b">
        <v>0</v>
      </c>
      <c r="D24" t="b">
        <v>1</v>
      </c>
      <c r="E24" t="b">
        <v>1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0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1</v>
      </c>
      <c r="AJ24" t="b">
        <v>1</v>
      </c>
      <c r="AK24" t="b">
        <v>1</v>
      </c>
      <c r="AL24" t="b">
        <v>1</v>
      </c>
      <c r="AM24">
        <f t="shared" si="0"/>
        <v>23</v>
      </c>
      <c r="AN24">
        <f t="shared" si="1"/>
        <v>37</v>
      </c>
      <c r="AO24" s="4">
        <f t="shared" si="2"/>
        <v>0.6216216216216216</v>
      </c>
    </row>
    <row r="25" spans="1:41" x14ac:dyDescent="0.35">
      <c r="A25" t="s">
        <v>44</v>
      </c>
      <c r="B25" t="b">
        <v>1</v>
      </c>
      <c r="C25" t="b">
        <v>1</v>
      </c>
      <c r="D25" t="b">
        <v>1</v>
      </c>
      <c r="E25" t="b">
        <v>1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1</v>
      </c>
      <c r="U25" t="b">
        <v>0</v>
      </c>
      <c r="V25" t="b">
        <v>0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b">
        <v>1</v>
      </c>
      <c r="AJ25" t="b">
        <v>1</v>
      </c>
      <c r="AK25" t="b">
        <v>1</v>
      </c>
      <c r="AL25" t="b">
        <v>1</v>
      </c>
      <c r="AM25">
        <f t="shared" si="0"/>
        <v>20</v>
      </c>
      <c r="AN25">
        <f t="shared" si="1"/>
        <v>37</v>
      </c>
      <c r="AO25" s="4">
        <f t="shared" si="2"/>
        <v>0.54054054054054057</v>
      </c>
    </row>
    <row r="26" spans="1:41" x14ac:dyDescent="0.3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0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1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>
        <f t="shared" si="0"/>
        <v>14</v>
      </c>
      <c r="AN26">
        <f t="shared" si="1"/>
        <v>37</v>
      </c>
      <c r="AO26" s="4">
        <f t="shared" si="2"/>
        <v>0.3783783783783784</v>
      </c>
    </row>
    <row r="27" spans="1:41" x14ac:dyDescent="0.3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0</v>
      </c>
      <c r="V27" t="b">
        <v>0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0</v>
      </c>
      <c r="AE27" t="b">
        <v>1</v>
      </c>
      <c r="AF27" t="b">
        <v>1</v>
      </c>
      <c r="AG27" t="b">
        <v>1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>
        <f t="shared" si="0"/>
        <v>21</v>
      </c>
      <c r="AN27">
        <f t="shared" si="1"/>
        <v>37</v>
      </c>
      <c r="AO27" s="4">
        <f t="shared" si="2"/>
        <v>0.56756756756756754</v>
      </c>
    </row>
    <row r="28" spans="1:41" x14ac:dyDescent="0.3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0</v>
      </c>
      <c r="V28" t="b">
        <v>0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0</v>
      </c>
      <c r="AE28" t="b">
        <v>1</v>
      </c>
      <c r="AF28" t="b">
        <v>1</v>
      </c>
      <c r="AG28" t="b">
        <v>1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>
        <f t="shared" si="0"/>
        <v>25</v>
      </c>
      <c r="AN28">
        <f t="shared" si="1"/>
        <v>33</v>
      </c>
      <c r="AO28" s="4">
        <f t="shared" si="2"/>
        <v>0.75757575757575757</v>
      </c>
    </row>
    <row r="29" spans="1:41" x14ac:dyDescent="0.3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1</v>
      </c>
      <c r="I29" t="b">
        <v>0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0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0</v>
      </c>
      <c r="AG29" t="b">
        <v>1</v>
      </c>
      <c r="AH29" t="b">
        <v>0</v>
      </c>
      <c r="AI29" t="b">
        <v>1</v>
      </c>
      <c r="AJ29" t="b">
        <v>1</v>
      </c>
      <c r="AK29" t="b">
        <v>1</v>
      </c>
      <c r="AL29" t="b">
        <v>1</v>
      </c>
      <c r="AM29">
        <f t="shared" si="0"/>
        <v>29</v>
      </c>
      <c r="AN29">
        <f t="shared" si="1"/>
        <v>37</v>
      </c>
      <c r="AO29" s="4">
        <f t="shared" si="2"/>
        <v>0.78378378378378377</v>
      </c>
    </row>
    <row r="30" spans="1:41" x14ac:dyDescent="0.35">
      <c r="A30" t="s">
        <v>49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1</v>
      </c>
      <c r="U30" t="b">
        <v>0</v>
      </c>
      <c r="V30" t="b">
        <v>0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0</v>
      </c>
      <c r="AL30" t="b">
        <v>1</v>
      </c>
      <c r="AM30">
        <f t="shared" si="0"/>
        <v>32</v>
      </c>
      <c r="AN30">
        <f t="shared" si="1"/>
        <v>37</v>
      </c>
      <c r="AO30" s="4">
        <f t="shared" si="2"/>
        <v>0.86486486486486491</v>
      </c>
    </row>
    <row r="31" spans="1:41" x14ac:dyDescent="0.35">
      <c r="A31" t="s">
        <v>50</v>
      </c>
      <c r="B31" t="b">
        <v>0</v>
      </c>
      <c r="C31" t="b">
        <v>0</v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1</v>
      </c>
      <c r="AD31" t="b">
        <v>1</v>
      </c>
      <c r="AE31" t="b">
        <v>0</v>
      </c>
      <c r="AF31" t="b">
        <v>1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>
        <f t="shared" si="0"/>
        <v>19</v>
      </c>
      <c r="AN31">
        <f t="shared" si="1"/>
        <v>37</v>
      </c>
      <c r="AO31" s="4">
        <f t="shared" si="2"/>
        <v>0.51351351351351349</v>
      </c>
    </row>
    <row r="32" spans="1:41" x14ac:dyDescent="0.3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1</v>
      </c>
      <c r="H32" t="b">
        <v>1</v>
      </c>
      <c r="I32" t="b">
        <v>0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0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0</v>
      </c>
      <c r="AE32" t="b">
        <v>1</v>
      </c>
      <c r="AF32" t="b">
        <v>0</v>
      </c>
      <c r="AG32" t="b">
        <v>0</v>
      </c>
      <c r="AH32" t="b">
        <v>1</v>
      </c>
      <c r="AI32" t="s">
        <v>112</v>
      </c>
      <c r="AJ32" t="s">
        <v>112</v>
      </c>
      <c r="AK32" t="s">
        <v>112</v>
      </c>
      <c r="AL32" t="s">
        <v>112</v>
      </c>
      <c r="AM32">
        <f t="shared" si="0"/>
        <v>24</v>
      </c>
      <c r="AN32">
        <f t="shared" si="1"/>
        <v>33</v>
      </c>
      <c r="AO32" s="4">
        <f t="shared" si="2"/>
        <v>0.72727272727272729</v>
      </c>
    </row>
    <row r="33" spans="1:41" x14ac:dyDescent="0.35">
      <c r="A33" t="s">
        <v>52</v>
      </c>
      <c r="B33" t="b">
        <v>1</v>
      </c>
      <c r="C33" t="b">
        <v>1</v>
      </c>
      <c r="D33" t="b">
        <v>1</v>
      </c>
      <c r="E33" t="b">
        <v>1</v>
      </c>
      <c r="F33" t="b">
        <v>0</v>
      </c>
      <c r="G33" t="b">
        <v>1</v>
      </c>
      <c r="H33" t="b">
        <v>0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AI33" t="b">
        <v>1</v>
      </c>
      <c r="AJ33" t="b">
        <v>1</v>
      </c>
      <c r="AK33" t="b">
        <v>1</v>
      </c>
      <c r="AL33" t="b">
        <v>1</v>
      </c>
      <c r="AM33">
        <f t="shared" si="0"/>
        <v>27</v>
      </c>
      <c r="AN33">
        <f t="shared" si="1"/>
        <v>37</v>
      </c>
      <c r="AO33" s="4">
        <f t="shared" si="2"/>
        <v>0.72972972972972971</v>
      </c>
    </row>
    <row r="34" spans="1:41" x14ac:dyDescent="0.35">
      <c r="A34" t="s">
        <v>53</v>
      </c>
      <c r="B34" t="b">
        <v>1</v>
      </c>
      <c r="C34" t="b">
        <v>1</v>
      </c>
      <c r="D34" t="b">
        <v>1</v>
      </c>
      <c r="E34" t="b">
        <v>1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  <c r="AC34" t="b">
        <v>1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>
        <f t="shared" si="0"/>
        <v>21</v>
      </c>
      <c r="AN34">
        <f t="shared" si="1"/>
        <v>37</v>
      </c>
      <c r="AO34" s="4">
        <f t="shared" si="2"/>
        <v>0.56756756756756754</v>
      </c>
    </row>
    <row r="35" spans="1:41" x14ac:dyDescent="0.35">
      <c r="A35" t="s">
        <v>54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1</v>
      </c>
      <c r="U35" t="b">
        <v>0</v>
      </c>
      <c r="V35" t="b">
        <v>0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>
        <f t="shared" si="0"/>
        <v>23</v>
      </c>
      <c r="AN35">
        <f t="shared" si="1"/>
        <v>28</v>
      </c>
      <c r="AO35" s="4">
        <f t="shared" si="2"/>
        <v>0.8214285714285714</v>
      </c>
    </row>
    <row r="36" spans="1:41" x14ac:dyDescent="0.35">
      <c r="A36" t="s">
        <v>55</v>
      </c>
      <c r="B36" t="b">
        <v>1</v>
      </c>
      <c r="C36" t="b">
        <v>1</v>
      </c>
      <c r="D36" t="b">
        <v>1</v>
      </c>
      <c r="E36" t="b">
        <v>1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  <c r="AC36" t="b">
        <v>1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b">
        <v>1</v>
      </c>
      <c r="AL36" t="b">
        <v>0</v>
      </c>
      <c r="AM36">
        <f t="shared" si="0"/>
        <v>20</v>
      </c>
      <c r="AN36">
        <f t="shared" si="1"/>
        <v>37</v>
      </c>
      <c r="AO36" s="4">
        <f t="shared" si="2"/>
        <v>0.54054054054054057</v>
      </c>
    </row>
    <row r="37" spans="1:41" x14ac:dyDescent="0.35">
      <c r="A37" t="s">
        <v>56</v>
      </c>
      <c r="B37" t="b">
        <v>0</v>
      </c>
      <c r="C37" t="b">
        <v>0</v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1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0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1</v>
      </c>
      <c r="AJ37" t="b">
        <v>1</v>
      </c>
      <c r="AK37" t="b">
        <v>1</v>
      </c>
      <c r="AL37" t="b">
        <v>1</v>
      </c>
      <c r="AM37">
        <f t="shared" si="0"/>
        <v>28</v>
      </c>
      <c r="AN37">
        <f t="shared" si="1"/>
        <v>37</v>
      </c>
      <c r="AO37" s="4">
        <f t="shared" si="2"/>
        <v>0.7567567567567568</v>
      </c>
    </row>
    <row r="38" spans="1:41" x14ac:dyDescent="0.3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1</v>
      </c>
      <c r="H38" t="b">
        <v>1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0</v>
      </c>
      <c r="V38" t="b">
        <v>0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1</v>
      </c>
      <c r="AC38" t="b">
        <v>1</v>
      </c>
      <c r="AD38" t="b">
        <v>1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>
        <f t="shared" si="0"/>
        <v>21</v>
      </c>
      <c r="AN38">
        <f t="shared" si="1"/>
        <v>29</v>
      </c>
      <c r="AO38" s="4">
        <f t="shared" si="2"/>
        <v>0.72413793103448276</v>
      </c>
    </row>
    <row r="39" spans="1:41" x14ac:dyDescent="0.35">
      <c r="A39" t="s">
        <v>58</v>
      </c>
      <c r="B39" t="b">
        <v>1</v>
      </c>
      <c r="C39" t="b">
        <v>1</v>
      </c>
      <c r="D39" t="b">
        <v>1</v>
      </c>
      <c r="E39" t="b">
        <v>1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  <c r="V39" t="b">
        <v>0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1</v>
      </c>
      <c r="AD39" t="b">
        <v>0</v>
      </c>
      <c r="AE39" t="b">
        <v>1</v>
      </c>
      <c r="AF39" t="b">
        <v>0</v>
      </c>
      <c r="AG39" t="b">
        <v>0</v>
      </c>
      <c r="AH39" t="b">
        <v>0</v>
      </c>
      <c r="AI39" t="b">
        <v>1</v>
      </c>
      <c r="AJ39" t="b">
        <v>1</v>
      </c>
      <c r="AK39" t="b">
        <v>1</v>
      </c>
      <c r="AL39" t="b">
        <v>1</v>
      </c>
      <c r="AM39">
        <f t="shared" si="0"/>
        <v>25</v>
      </c>
      <c r="AN39">
        <f t="shared" si="1"/>
        <v>37</v>
      </c>
      <c r="AO39" s="4">
        <f t="shared" si="2"/>
        <v>0.67567567567567566</v>
      </c>
    </row>
    <row r="40" spans="1:41" x14ac:dyDescent="0.35">
      <c r="A40" t="s">
        <v>59</v>
      </c>
      <c r="B40" t="b">
        <v>1</v>
      </c>
      <c r="C40" t="b">
        <v>0</v>
      </c>
      <c r="D40" t="b">
        <v>1</v>
      </c>
      <c r="E40" t="b">
        <v>1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b">
        <v>0</v>
      </c>
      <c r="AH40" t="b">
        <v>0</v>
      </c>
      <c r="AI40" t="b">
        <v>1</v>
      </c>
      <c r="AJ40" t="b">
        <v>1</v>
      </c>
      <c r="AK40" t="b">
        <v>1</v>
      </c>
      <c r="AL40" t="b">
        <v>1</v>
      </c>
      <c r="AM40">
        <f t="shared" si="0"/>
        <v>20</v>
      </c>
      <c r="AN40">
        <f t="shared" si="1"/>
        <v>37</v>
      </c>
      <c r="AO40" s="4">
        <f t="shared" si="2"/>
        <v>0.54054054054054057</v>
      </c>
    </row>
    <row r="41" spans="1:41" x14ac:dyDescent="0.35">
      <c r="A41" t="s">
        <v>60</v>
      </c>
      <c r="B41" t="b">
        <v>1</v>
      </c>
      <c r="C41" t="b">
        <v>1</v>
      </c>
      <c r="D41" t="b">
        <v>1</v>
      </c>
      <c r="E41" t="b">
        <v>1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1</v>
      </c>
      <c r="U41" t="b">
        <v>0</v>
      </c>
      <c r="V41" t="b">
        <v>0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1</v>
      </c>
      <c r="AD41" t="b">
        <v>0</v>
      </c>
      <c r="AE41" t="b">
        <v>1</v>
      </c>
      <c r="AF41" t="b">
        <v>0</v>
      </c>
      <c r="AG41" t="b">
        <v>0</v>
      </c>
      <c r="AH41" t="b">
        <v>0</v>
      </c>
      <c r="AI41" t="b">
        <v>1</v>
      </c>
      <c r="AJ41" t="b">
        <v>1</v>
      </c>
      <c r="AK41" t="b">
        <v>1</v>
      </c>
      <c r="AL41" t="b">
        <v>1</v>
      </c>
      <c r="AM41">
        <f t="shared" si="0"/>
        <v>21</v>
      </c>
      <c r="AN41">
        <f t="shared" si="1"/>
        <v>37</v>
      </c>
      <c r="AO41" s="4">
        <f t="shared" si="2"/>
        <v>0.56756756756756754</v>
      </c>
    </row>
    <row r="42" spans="1:41" x14ac:dyDescent="0.3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1</v>
      </c>
      <c r="H42" t="b">
        <v>1</v>
      </c>
      <c r="I42" t="b">
        <v>0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1</v>
      </c>
      <c r="AD42" t="b">
        <v>1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>
        <f t="shared" si="0"/>
        <v>16</v>
      </c>
      <c r="AN42">
        <f t="shared" si="1"/>
        <v>37</v>
      </c>
      <c r="AO42" s="4">
        <f t="shared" si="2"/>
        <v>0.43243243243243246</v>
      </c>
    </row>
    <row r="43" spans="1:41" x14ac:dyDescent="0.35">
      <c r="A43" t="s">
        <v>64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1</v>
      </c>
      <c r="H43" t="b">
        <v>1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 t="b">
        <v>1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>
        <f t="shared" si="0"/>
        <v>22</v>
      </c>
      <c r="AN43">
        <f t="shared" si="1"/>
        <v>33</v>
      </c>
      <c r="AO43" s="4">
        <f t="shared" si="2"/>
        <v>0.66666666666666663</v>
      </c>
    </row>
    <row r="44" spans="1:41" x14ac:dyDescent="0.35">
      <c r="A44" t="s">
        <v>65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1</v>
      </c>
      <c r="H44" t="b">
        <v>0</v>
      </c>
      <c r="I44" t="b">
        <v>1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0</v>
      </c>
      <c r="V44" t="b">
        <v>0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1</v>
      </c>
      <c r="AD44" t="b">
        <v>1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>
        <f t="shared" si="0"/>
        <v>22</v>
      </c>
      <c r="AN44">
        <f t="shared" si="1"/>
        <v>37</v>
      </c>
      <c r="AO44" s="4">
        <f t="shared" si="2"/>
        <v>0.59459459459459463</v>
      </c>
    </row>
    <row r="45" spans="1:41" x14ac:dyDescent="0.35">
      <c r="A45" t="s">
        <v>66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1</v>
      </c>
      <c r="H45" t="b">
        <v>1</v>
      </c>
      <c r="I45" t="b">
        <v>0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0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1</v>
      </c>
      <c r="AC45" t="b">
        <v>1</v>
      </c>
      <c r="AD45" t="b">
        <v>1</v>
      </c>
      <c r="AE45" t="b">
        <v>0</v>
      </c>
      <c r="AF45" t="b">
        <v>1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>
        <f t="shared" si="0"/>
        <v>19</v>
      </c>
      <c r="AN45">
        <f t="shared" si="1"/>
        <v>37</v>
      </c>
      <c r="AO45" s="4">
        <f t="shared" si="2"/>
        <v>0.51351351351351349</v>
      </c>
    </row>
    <row r="46" spans="1:41" x14ac:dyDescent="0.35">
      <c r="A46" t="s">
        <v>67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0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0</v>
      </c>
      <c r="AE46" t="b">
        <v>1</v>
      </c>
      <c r="AF46" t="b">
        <v>0</v>
      </c>
      <c r="AG46" t="b">
        <v>1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>
        <f t="shared" si="0"/>
        <v>22</v>
      </c>
      <c r="AN46">
        <f t="shared" si="1"/>
        <v>32</v>
      </c>
      <c r="AO46" s="4">
        <f t="shared" si="2"/>
        <v>0.6875</v>
      </c>
    </row>
    <row r="47" spans="1:41" x14ac:dyDescent="0.35">
      <c r="A47" t="s">
        <v>68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0</v>
      </c>
      <c r="U47" t="b">
        <v>1</v>
      </c>
      <c r="V47" t="b">
        <v>1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b">
        <v>1</v>
      </c>
      <c r="AJ47" t="b">
        <v>1</v>
      </c>
      <c r="AK47" t="b">
        <v>1</v>
      </c>
      <c r="AL47" t="b">
        <v>1</v>
      </c>
      <c r="AM47">
        <f t="shared" si="0"/>
        <v>25</v>
      </c>
      <c r="AN47">
        <f t="shared" si="1"/>
        <v>37</v>
      </c>
      <c r="AO47" s="4">
        <f t="shared" si="2"/>
        <v>0.67567567567567566</v>
      </c>
    </row>
    <row r="48" spans="1:41" x14ac:dyDescent="0.35">
      <c r="A48" t="s">
        <v>70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0</v>
      </c>
      <c r="V48" t="b">
        <v>0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1</v>
      </c>
      <c r="AC48" t="b">
        <v>1</v>
      </c>
      <c r="AD48" t="b">
        <v>1</v>
      </c>
      <c r="AE48" t="b">
        <v>0</v>
      </c>
      <c r="AF48" t="b">
        <v>1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>
        <f t="shared" si="0"/>
        <v>26</v>
      </c>
      <c r="AN48">
        <f t="shared" si="1"/>
        <v>37</v>
      </c>
      <c r="AO48" s="4">
        <f t="shared" si="2"/>
        <v>0.70270270270270274</v>
      </c>
    </row>
    <row r="49" spans="1:41" x14ac:dyDescent="0.35">
      <c r="A49" t="s">
        <v>71</v>
      </c>
      <c r="B49" t="b">
        <v>1</v>
      </c>
      <c r="C49" t="b">
        <v>1</v>
      </c>
      <c r="D49" t="b">
        <v>1</v>
      </c>
      <c r="E49" t="b">
        <v>1</v>
      </c>
      <c r="F49" t="b">
        <v>0</v>
      </c>
      <c r="G49" t="b">
        <v>0</v>
      </c>
      <c r="H49" t="b">
        <v>0</v>
      </c>
      <c r="I49" t="b">
        <v>1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0</v>
      </c>
      <c r="V49" t="b">
        <v>0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0</v>
      </c>
      <c r="AD49" t="b">
        <v>0</v>
      </c>
      <c r="AE49" t="b">
        <v>1</v>
      </c>
      <c r="AF49" t="b">
        <v>0</v>
      </c>
      <c r="AG49" t="b">
        <v>1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>
        <f t="shared" si="0"/>
        <v>22</v>
      </c>
      <c r="AN49">
        <f t="shared" si="1"/>
        <v>33</v>
      </c>
      <c r="AO49" s="4">
        <f t="shared" si="2"/>
        <v>0.66666666666666663</v>
      </c>
    </row>
    <row r="50" spans="1:41" x14ac:dyDescent="0.35">
      <c r="A50" t="s">
        <v>72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1</v>
      </c>
      <c r="H50" t="b">
        <v>0</v>
      </c>
      <c r="I50" t="b">
        <v>1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1</v>
      </c>
      <c r="U50" t="b">
        <v>0</v>
      </c>
      <c r="V50" t="b">
        <v>0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  <c r="AC50" t="b">
        <v>1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>
        <f t="shared" si="0"/>
        <v>15</v>
      </c>
      <c r="AN50">
        <f t="shared" si="1"/>
        <v>37</v>
      </c>
      <c r="AO50" s="4">
        <f t="shared" si="2"/>
        <v>0.40540540540540543</v>
      </c>
    </row>
    <row r="51" spans="1:41" x14ac:dyDescent="0.35">
      <c r="A51" t="s">
        <v>73</v>
      </c>
      <c r="B51" t="b">
        <v>1</v>
      </c>
      <c r="C51" t="b">
        <v>0</v>
      </c>
      <c r="D51" t="b">
        <v>1</v>
      </c>
      <c r="E51" t="b">
        <v>1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0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 t="b">
        <v>0</v>
      </c>
      <c r="AE51" t="b">
        <v>1</v>
      </c>
      <c r="AF51" t="b">
        <v>0</v>
      </c>
      <c r="AG51" t="b">
        <v>0</v>
      </c>
      <c r="AH51" t="b">
        <v>0</v>
      </c>
      <c r="AI51" t="b">
        <v>1</v>
      </c>
      <c r="AJ51" t="b">
        <v>1</v>
      </c>
      <c r="AK51" t="b">
        <v>1</v>
      </c>
      <c r="AL51" t="b">
        <v>1</v>
      </c>
      <c r="AM51">
        <f t="shared" si="0"/>
        <v>24</v>
      </c>
      <c r="AN51">
        <f t="shared" si="1"/>
        <v>37</v>
      </c>
      <c r="AO51" s="4">
        <f t="shared" si="2"/>
        <v>0.64864864864864868</v>
      </c>
    </row>
    <row r="52" spans="1:41" x14ac:dyDescent="0.35">
      <c r="A52" t="s">
        <v>75</v>
      </c>
      <c r="B52" t="b">
        <v>0</v>
      </c>
      <c r="C52" t="b">
        <v>0</v>
      </c>
      <c r="D52" t="b">
        <v>0</v>
      </c>
      <c r="E52" t="b">
        <v>0</v>
      </c>
      <c r="F52" t="b">
        <v>1</v>
      </c>
      <c r="G52" t="b">
        <v>1</v>
      </c>
      <c r="H52" t="b">
        <v>1</v>
      </c>
      <c r="I52" t="b">
        <v>0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0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0</v>
      </c>
      <c r="AE52" t="b">
        <v>1</v>
      </c>
      <c r="AF52" t="b">
        <v>0</v>
      </c>
      <c r="AG52" t="b">
        <v>1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>
        <f t="shared" si="0"/>
        <v>24</v>
      </c>
      <c r="AN52">
        <f t="shared" si="1"/>
        <v>33</v>
      </c>
      <c r="AO52" s="4">
        <f t="shared" si="2"/>
        <v>0.72727272727272729</v>
      </c>
    </row>
  </sheetData>
  <conditionalFormatting sqref="B2:AL6 B8:AL52">
    <cfRule type="containsText" dxfId="89" priority="2" operator="containsText" text="true">
      <formula>NOT(ISERROR(SEARCH("true",B2)))</formula>
    </cfRule>
    <cfRule type="containsText" dxfId="88" priority="3" operator="containsText" text="false">
      <formula>NOT(ISERROR(SEARCH("false",B2)))</formula>
    </cfRule>
  </conditionalFormatting>
  <conditionalFormatting sqref="AO2:AO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54D9-6B1B-4FAA-BF72-CF54F78A0AAB}">
  <sheetPr codeName="Sheet11"/>
  <dimension ref="A1:BK52"/>
  <sheetViews>
    <sheetView topLeftCell="AT1" workbookViewId="0">
      <selection activeCell="BK3" sqref="BK3"/>
    </sheetView>
  </sheetViews>
  <sheetFormatPr defaultRowHeight="14.5" x14ac:dyDescent="0.35"/>
  <cols>
    <col min="61" max="61" width="9.81640625" bestFit="1" customWidth="1"/>
    <col min="62" max="62" width="12.90625" bestFit="1" customWidth="1"/>
    <col min="63" max="63" width="12.08984375" bestFit="1" customWidth="1"/>
  </cols>
  <sheetData>
    <row r="1" spans="1:63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>
        <v>1816</v>
      </c>
      <c r="BB1">
        <v>1812</v>
      </c>
      <c r="BC1">
        <v>1808</v>
      </c>
      <c r="BD1">
        <v>1804</v>
      </c>
      <c r="BE1">
        <v>1800</v>
      </c>
      <c r="BF1">
        <v>1796</v>
      </c>
      <c r="BG1">
        <v>1792</v>
      </c>
      <c r="BH1">
        <v>1788</v>
      </c>
      <c r="BI1" t="s">
        <v>113</v>
      </c>
      <c r="BJ1" t="s">
        <v>105</v>
      </c>
      <c r="BK1" t="s">
        <v>114</v>
      </c>
    </row>
    <row r="2" spans="1:63" x14ac:dyDescent="0.3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1</v>
      </c>
      <c r="AJ2" t="b">
        <v>1</v>
      </c>
      <c r="AK2" t="b">
        <v>0</v>
      </c>
      <c r="AL2" t="b">
        <v>1</v>
      </c>
      <c r="AM2" t="b">
        <v>1</v>
      </c>
      <c r="AN2" t="b">
        <v>1</v>
      </c>
      <c r="AO2" t="s">
        <v>112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1</v>
      </c>
      <c r="AW2" t="b">
        <v>0</v>
      </c>
      <c r="AX2" t="b">
        <v>0</v>
      </c>
      <c r="AY2" t="b">
        <v>0</v>
      </c>
      <c r="AZ2" t="b">
        <v>1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>
        <f>COUNTIF(B2:BH2,TRUE)</f>
        <v>17</v>
      </c>
      <c r="BJ2">
        <f>$BI$8-COUNTIF(B2:BH2,"")</f>
        <v>50</v>
      </c>
      <c r="BK2" s="4">
        <f>BI2/BJ2</f>
        <v>0.34</v>
      </c>
    </row>
    <row r="3" spans="1:63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0</v>
      </c>
      <c r="P3" t="b">
        <v>1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>
        <f t="shared" ref="BI3:BI52" si="0">COUNTIF(B3:BH3,TRUE)</f>
        <v>6</v>
      </c>
      <c r="BJ3">
        <f t="shared" ref="BJ3:BJ52" si="1">$BI$8-COUNTIF(B3:BH3,"")</f>
        <v>16</v>
      </c>
      <c r="BK3" s="4">
        <f t="shared" ref="BK3:BK52" si="2">BI3/BJ3</f>
        <v>0.375</v>
      </c>
    </row>
    <row r="4" spans="1:63" x14ac:dyDescent="0.3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0</v>
      </c>
      <c r="U4" t="b">
        <v>1</v>
      </c>
      <c r="V4" t="b">
        <v>1</v>
      </c>
      <c r="W4" t="b">
        <v>1</v>
      </c>
      <c r="X4" t="b">
        <v>0</v>
      </c>
      <c r="Y4" t="b">
        <v>1</v>
      </c>
      <c r="Z4" t="b">
        <v>1</v>
      </c>
      <c r="AA4" t="b">
        <v>1</v>
      </c>
      <c r="AB4" t="b">
        <v>0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>
        <f t="shared" si="0"/>
        <v>16</v>
      </c>
      <c r="BJ4">
        <f t="shared" si="1"/>
        <v>28</v>
      </c>
      <c r="BK4" s="4">
        <f t="shared" si="2"/>
        <v>0.5714285714285714</v>
      </c>
    </row>
    <row r="5" spans="1:63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1</v>
      </c>
      <c r="AJ5" t="b">
        <v>1</v>
      </c>
      <c r="AK5" t="b">
        <v>0</v>
      </c>
      <c r="AL5" t="b">
        <v>1</v>
      </c>
      <c r="AM5" t="b">
        <v>1</v>
      </c>
      <c r="AN5" t="b">
        <v>1</v>
      </c>
      <c r="AO5" t="s">
        <v>112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1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>
        <f t="shared" si="0"/>
        <v>20</v>
      </c>
      <c r="BJ5">
        <f t="shared" si="1"/>
        <v>46</v>
      </c>
      <c r="BK5" s="4">
        <f t="shared" si="2"/>
        <v>0.43478260869565216</v>
      </c>
    </row>
    <row r="6" spans="1:63" x14ac:dyDescent="0.35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1</v>
      </c>
      <c r="W6" t="b">
        <v>1</v>
      </c>
      <c r="X6" t="b">
        <v>0</v>
      </c>
      <c r="Y6" t="b">
        <v>1</v>
      </c>
      <c r="Z6" t="b">
        <v>1</v>
      </c>
      <c r="AA6" t="b">
        <v>1</v>
      </c>
      <c r="AB6" t="b">
        <v>0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1</v>
      </c>
      <c r="AO6" t="b">
        <v>1</v>
      </c>
      <c r="AP6" t="b">
        <v>1</v>
      </c>
      <c r="AQ6" t="b">
        <v>0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 t="s">
        <v>112</v>
      </c>
      <c r="BI6">
        <f t="shared" si="0"/>
        <v>32</v>
      </c>
      <c r="BJ6">
        <f t="shared" si="1"/>
        <v>43</v>
      </c>
      <c r="BK6" s="4">
        <f t="shared" si="2"/>
        <v>0.7441860465116279</v>
      </c>
    </row>
    <row r="7" spans="1:63" x14ac:dyDescent="0.35">
      <c r="A7" t="s">
        <v>13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1</v>
      </c>
      <c r="Z7" t="b">
        <v>1</v>
      </c>
      <c r="AA7" t="b">
        <v>1</v>
      </c>
      <c r="AB7" t="b">
        <v>0</v>
      </c>
      <c r="AC7" t="b">
        <v>1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>
        <f t="shared" si="0"/>
        <v>20</v>
      </c>
      <c r="BJ7">
        <f t="shared" si="1"/>
        <v>37</v>
      </c>
      <c r="BK7" s="4">
        <f t="shared" si="2"/>
        <v>0.54054054054054057</v>
      </c>
    </row>
    <row r="8" spans="1:63" x14ac:dyDescent="0.35">
      <c r="A8" t="s">
        <v>15</v>
      </c>
      <c r="B8" s="8" t="b">
        <f>IF(Data!B8="","",IF(Data!B$8="","",Data!B8=Data!B$8))</f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6" t="b">
        <v>1</v>
      </c>
      <c r="L8" s="6" t="b">
        <v>1</v>
      </c>
      <c r="M8" s="6" t="b">
        <v>1</v>
      </c>
      <c r="N8" s="6" t="b">
        <v>1</v>
      </c>
      <c r="O8" s="6" t="b">
        <v>1</v>
      </c>
      <c r="P8" s="6" t="b">
        <v>1</v>
      </c>
      <c r="Q8" s="6" t="b">
        <v>1</v>
      </c>
      <c r="R8" s="6" t="b">
        <v>1</v>
      </c>
      <c r="S8" s="6" t="b">
        <v>1</v>
      </c>
      <c r="T8" s="6" t="b">
        <v>1</v>
      </c>
      <c r="U8" s="6" t="b">
        <v>1</v>
      </c>
      <c r="V8" s="6" t="b">
        <v>1</v>
      </c>
      <c r="W8" s="6" t="b">
        <v>1</v>
      </c>
      <c r="X8" s="6" t="b">
        <v>1</v>
      </c>
      <c r="Y8" s="6" t="b">
        <v>1</v>
      </c>
      <c r="Z8" s="6" t="b">
        <v>1</v>
      </c>
      <c r="AA8" s="6" t="b">
        <v>1</v>
      </c>
      <c r="AB8" s="6" t="b">
        <v>1</v>
      </c>
      <c r="AC8" s="6" t="b">
        <v>1</v>
      </c>
      <c r="AD8" s="6" t="b">
        <v>1</v>
      </c>
      <c r="AE8" s="6" t="b">
        <v>1</v>
      </c>
      <c r="AF8" s="6" t="b">
        <v>1</v>
      </c>
      <c r="AG8" s="6" t="b">
        <v>1</v>
      </c>
      <c r="AH8" s="6" t="b">
        <v>1</v>
      </c>
      <c r="AI8" s="6" t="b">
        <v>1</v>
      </c>
      <c r="AJ8" s="6" t="b">
        <v>1</v>
      </c>
      <c r="AK8" s="6" t="b">
        <v>1</v>
      </c>
      <c r="AL8" s="6" t="b">
        <v>1</v>
      </c>
      <c r="AM8" s="6" t="b">
        <v>1</v>
      </c>
      <c r="AN8" s="6" t="b">
        <v>1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6" t="b">
        <v>1</v>
      </c>
      <c r="AW8" s="6" t="b">
        <v>1</v>
      </c>
      <c r="AX8" s="6" t="b">
        <v>1</v>
      </c>
      <c r="AY8" s="6" t="b">
        <v>1</v>
      </c>
      <c r="AZ8" s="6" t="b">
        <v>1</v>
      </c>
      <c r="BA8" s="6" t="b">
        <v>1</v>
      </c>
      <c r="BB8" s="6" t="b">
        <v>1</v>
      </c>
      <c r="BC8" s="6" t="b">
        <v>1</v>
      </c>
      <c r="BD8" s="6" t="b">
        <v>1</v>
      </c>
      <c r="BE8" s="6" t="b">
        <v>1</v>
      </c>
      <c r="BF8" s="6" t="b">
        <v>1</v>
      </c>
      <c r="BG8" s="6" t="b">
        <v>1</v>
      </c>
      <c r="BH8" s="6" t="b">
        <v>1</v>
      </c>
      <c r="BI8">
        <f t="shared" si="0"/>
        <v>59</v>
      </c>
      <c r="BJ8">
        <f t="shared" si="1"/>
        <v>59</v>
      </c>
      <c r="BK8" s="4">
        <f t="shared" si="2"/>
        <v>1</v>
      </c>
    </row>
    <row r="9" spans="1:63" x14ac:dyDescent="0.35">
      <c r="A9" t="s">
        <v>20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>
        <f t="shared" si="0"/>
        <v>10</v>
      </c>
      <c r="BJ9">
        <f t="shared" si="1"/>
        <v>15</v>
      </c>
      <c r="BK9" s="4">
        <f t="shared" si="2"/>
        <v>0.66666666666666663</v>
      </c>
    </row>
    <row r="10" spans="1:63" x14ac:dyDescent="0.35">
      <c r="A10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0</v>
      </c>
      <c r="AL10" t="b">
        <v>1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1</v>
      </c>
      <c r="AT10" t="b">
        <v>1</v>
      </c>
      <c r="AU10" t="b">
        <v>1</v>
      </c>
      <c r="AV10" t="b">
        <v>0</v>
      </c>
      <c r="AW10" t="b">
        <v>1</v>
      </c>
      <c r="AX10" t="b">
        <v>1</v>
      </c>
      <c r="AY10" t="b">
        <v>0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>
        <f t="shared" si="0"/>
        <v>50</v>
      </c>
      <c r="BJ10">
        <f t="shared" si="1"/>
        <v>59</v>
      </c>
      <c r="BK10" s="4">
        <f t="shared" si="2"/>
        <v>0.84745762711864403</v>
      </c>
    </row>
    <row r="11" spans="1:63" x14ac:dyDescent="0.35">
      <c r="A11" t="s">
        <v>23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1</v>
      </c>
      <c r="T11" t="b">
        <v>0</v>
      </c>
      <c r="U11" t="b">
        <v>1</v>
      </c>
      <c r="V11" t="b">
        <v>1</v>
      </c>
      <c r="W11" t="b">
        <v>1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1</v>
      </c>
      <c r="AJ11" t="b">
        <v>1</v>
      </c>
      <c r="AK11" t="b">
        <v>0</v>
      </c>
      <c r="AL11" t="b">
        <v>0</v>
      </c>
      <c r="AM11" t="b">
        <v>1</v>
      </c>
      <c r="AN11" t="b">
        <v>1</v>
      </c>
      <c r="AO11" t="s">
        <v>112</v>
      </c>
      <c r="AP11" t="b">
        <v>0</v>
      </c>
      <c r="AQ11" t="b">
        <v>0</v>
      </c>
      <c r="AR11" t="b">
        <v>1</v>
      </c>
      <c r="AS11" t="b">
        <v>1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>
        <f t="shared" si="0"/>
        <v>22</v>
      </c>
      <c r="BJ11">
        <f t="shared" si="1"/>
        <v>43</v>
      </c>
      <c r="BK11" s="4">
        <f t="shared" si="2"/>
        <v>0.51162790697674421</v>
      </c>
    </row>
    <row r="12" spans="1:63" x14ac:dyDescent="0.35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1</v>
      </c>
      <c r="V12" t="b">
        <v>1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1</v>
      </c>
      <c r="AK12" t="b">
        <v>0</v>
      </c>
      <c r="AL12" t="b">
        <v>1</v>
      </c>
      <c r="AM12" t="b">
        <v>0</v>
      </c>
      <c r="AN12" t="b">
        <v>0</v>
      </c>
      <c r="AO12" t="s">
        <v>112</v>
      </c>
      <c r="AP12" t="b">
        <v>0</v>
      </c>
      <c r="AQ12" t="b">
        <v>0</v>
      </c>
      <c r="AR12" t="b">
        <v>1</v>
      </c>
      <c r="AS12" t="b">
        <v>1</v>
      </c>
      <c r="AT12" t="b">
        <v>0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1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1</v>
      </c>
      <c r="BI12">
        <f t="shared" si="0"/>
        <v>19</v>
      </c>
      <c r="BJ12">
        <f t="shared" si="1"/>
        <v>58</v>
      </c>
      <c r="BK12" s="4">
        <f t="shared" si="2"/>
        <v>0.32758620689655171</v>
      </c>
    </row>
    <row r="13" spans="1:63" x14ac:dyDescent="0.35">
      <c r="A13" t="s">
        <v>28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1</v>
      </c>
      <c r="P13" t="b">
        <v>1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>
        <f t="shared" si="0"/>
        <v>13</v>
      </c>
      <c r="BJ13">
        <f t="shared" si="1"/>
        <v>16</v>
      </c>
      <c r="BK13" s="4">
        <f t="shared" si="2"/>
        <v>0.8125</v>
      </c>
    </row>
    <row r="14" spans="1:63" x14ac:dyDescent="0.35">
      <c r="A14" t="s">
        <v>29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 t="b">
        <v>1</v>
      </c>
      <c r="W14" t="b">
        <v>1</v>
      </c>
      <c r="X14" t="b">
        <v>0</v>
      </c>
      <c r="Y14" t="b">
        <v>1</v>
      </c>
      <c r="Z14" t="b">
        <v>1</v>
      </c>
      <c r="AA14" t="b">
        <v>1</v>
      </c>
      <c r="AB14" t="b">
        <v>0</v>
      </c>
      <c r="AC14" t="b">
        <v>1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>
        <f t="shared" si="0"/>
        <v>17</v>
      </c>
      <c r="BJ14">
        <f t="shared" si="1"/>
        <v>33</v>
      </c>
      <c r="BK14" s="4">
        <f t="shared" si="2"/>
        <v>0.51515151515151514</v>
      </c>
    </row>
    <row r="15" spans="1:63" x14ac:dyDescent="0.35">
      <c r="A15" t="s">
        <v>30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0</v>
      </c>
      <c r="AJ15" t="b">
        <v>0</v>
      </c>
      <c r="AK15" t="b">
        <v>1</v>
      </c>
      <c r="AL15" t="b">
        <v>0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0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>
        <f t="shared" si="0"/>
        <v>30</v>
      </c>
      <c r="BJ15">
        <f t="shared" si="1"/>
        <v>44</v>
      </c>
      <c r="BK15" s="4">
        <f t="shared" si="2"/>
        <v>0.68181818181818177</v>
      </c>
    </row>
    <row r="16" spans="1:63" x14ac:dyDescent="0.35">
      <c r="A16" t="s">
        <v>31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1</v>
      </c>
      <c r="Q16" t="b">
        <v>1</v>
      </c>
      <c r="R16" t="b">
        <v>1</v>
      </c>
      <c r="S16" t="b">
        <v>1</v>
      </c>
      <c r="T16" t="b">
        <v>0</v>
      </c>
      <c r="U16" t="b">
        <v>1</v>
      </c>
      <c r="V16" t="b">
        <v>1</v>
      </c>
      <c r="W16" t="b">
        <v>1</v>
      </c>
      <c r="X16" t="b">
        <v>0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0</v>
      </c>
      <c r="AJ16" t="b">
        <v>0</v>
      </c>
      <c r="AK16" t="b">
        <v>1</v>
      </c>
      <c r="AL16" t="b">
        <v>0</v>
      </c>
      <c r="AM16" t="b">
        <v>1</v>
      </c>
      <c r="AN16" t="b">
        <v>1</v>
      </c>
      <c r="AO16" t="b">
        <v>1</v>
      </c>
      <c r="AP16" t="b">
        <v>1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1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 t="s">
        <v>112</v>
      </c>
      <c r="BI16">
        <f t="shared" si="0"/>
        <v>38</v>
      </c>
      <c r="BJ16">
        <f t="shared" si="1"/>
        <v>51</v>
      </c>
      <c r="BK16" s="4">
        <f t="shared" si="2"/>
        <v>0.74509803921568629</v>
      </c>
    </row>
    <row r="17" spans="1:63" x14ac:dyDescent="0.35">
      <c r="A17" t="s">
        <v>32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1</v>
      </c>
      <c r="T17" t="b">
        <v>1</v>
      </c>
      <c r="U17" t="b">
        <v>0</v>
      </c>
      <c r="V17" t="b">
        <v>0</v>
      </c>
      <c r="W17" t="b">
        <v>1</v>
      </c>
      <c r="X17" t="b">
        <v>0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0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0</v>
      </c>
      <c r="AR17" t="b">
        <v>1</v>
      </c>
      <c r="AS17" t="b">
        <v>0</v>
      </c>
      <c r="AT17" t="b">
        <v>0</v>
      </c>
      <c r="AU17" t="b">
        <v>1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 t="s">
        <v>112</v>
      </c>
      <c r="BI17">
        <f t="shared" si="0"/>
        <v>31</v>
      </c>
      <c r="BJ17">
        <f t="shared" si="1"/>
        <v>52</v>
      </c>
      <c r="BK17" s="4">
        <f t="shared" si="2"/>
        <v>0.59615384615384615</v>
      </c>
    </row>
    <row r="18" spans="1:63" x14ac:dyDescent="0.35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1</v>
      </c>
      <c r="X18" t="b">
        <v>0</v>
      </c>
      <c r="Y18" t="b">
        <v>1</v>
      </c>
      <c r="Z18" t="b">
        <v>1</v>
      </c>
      <c r="AA18" t="b">
        <v>1</v>
      </c>
      <c r="AB18" t="b">
        <v>0</v>
      </c>
      <c r="AC18" t="b">
        <v>1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1</v>
      </c>
      <c r="AN18" t="b">
        <v>1</v>
      </c>
      <c r="AO18" t="b">
        <v>1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 t="s">
        <v>112</v>
      </c>
      <c r="BI18">
        <f t="shared" si="0"/>
        <v>21</v>
      </c>
      <c r="BJ18">
        <f t="shared" si="1"/>
        <v>40</v>
      </c>
      <c r="BK18" s="4">
        <f t="shared" si="2"/>
        <v>0.52500000000000002</v>
      </c>
    </row>
    <row r="19" spans="1:63" x14ac:dyDescent="0.35">
      <c r="A19" t="s">
        <v>34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b">
        <v>0</v>
      </c>
      <c r="U19" t="b">
        <v>1</v>
      </c>
      <c r="V19" t="b">
        <v>1</v>
      </c>
      <c r="W19" t="b">
        <v>1</v>
      </c>
      <c r="X19" t="b">
        <v>0</v>
      </c>
      <c r="Y19" t="b">
        <v>1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1</v>
      </c>
      <c r="AI19" t="b">
        <v>1</v>
      </c>
      <c r="AJ19" t="b">
        <v>1</v>
      </c>
      <c r="AK19" t="b">
        <v>0</v>
      </c>
      <c r="AL19" t="b">
        <v>1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  <c r="AT19" t="b">
        <v>1</v>
      </c>
      <c r="AU19" t="b">
        <v>1</v>
      </c>
      <c r="AV19" t="b">
        <v>0</v>
      </c>
      <c r="AW19" t="b">
        <v>1</v>
      </c>
      <c r="AX19" t="b">
        <v>0</v>
      </c>
      <c r="AY19" t="b">
        <v>0</v>
      </c>
      <c r="AZ19" t="b">
        <v>1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1</v>
      </c>
      <c r="BH19" t="s">
        <v>112</v>
      </c>
      <c r="BI19">
        <f t="shared" si="0"/>
        <v>25</v>
      </c>
      <c r="BJ19">
        <f t="shared" si="1"/>
        <v>58</v>
      </c>
      <c r="BK19" s="4">
        <f t="shared" si="2"/>
        <v>0.43103448275862066</v>
      </c>
    </row>
    <row r="20" spans="1:63" x14ac:dyDescent="0.35">
      <c r="A20" t="s">
        <v>37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1</v>
      </c>
      <c r="AJ20" t="b">
        <v>1</v>
      </c>
      <c r="AK20" t="b">
        <v>0</v>
      </c>
      <c r="AL20" t="b">
        <v>0</v>
      </c>
      <c r="AM20" t="b">
        <v>1</v>
      </c>
      <c r="AN20" t="b">
        <v>0</v>
      </c>
      <c r="AO20" t="b">
        <v>1</v>
      </c>
      <c r="AP20" t="b">
        <v>0</v>
      </c>
      <c r="AQ20" t="b">
        <v>0</v>
      </c>
      <c r="AR20" t="b">
        <v>1</v>
      </c>
      <c r="AS20" t="b">
        <v>1</v>
      </c>
      <c r="AT20" t="b">
        <v>0</v>
      </c>
      <c r="AU20" t="b">
        <v>1</v>
      </c>
      <c r="AV20" t="b">
        <v>1</v>
      </c>
      <c r="AW20" t="b">
        <v>0</v>
      </c>
      <c r="AX20" t="b">
        <v>0</v>
      </c>
      <c r="AY20" t="b">
        <v>0</v>
      </c>
      <c r="AZ20" t="b">
        <v>1</v>
      </c>
      <c r="BA20" t="b">
        <v>0</v>
      </c>
      <c r="BB20" t="b">
        <v>0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>
        <f t="shared" si="0"/>
        <v>22</v>
      </c>
      <c r="BJ20">
        <f t="shared" si="1"/>
        <v>53</v>
      </c>
      <c r="BK20" s="4">
        <f t="shared" si="2"/>
        <v>0.41509433962264153</v>
      </c>
    </row>
    <row r="21" spans="1:63" x14ac:dyDescent="0.35">
      <c r="A21" t="s">
        <v>38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0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0</v>
      </c>
      <c r="AT21" t="b">
        <v>0</v>
      </c>
      <c r="AU21" t="b">
        <v>1</v>
      </c>
      <c r="AV21" t="b">
        <v>1</v>
      </c>
      <c r="AW21" t="b">
        <v>0</v>
      </c>
      <c r="AX21" t="b">
        <v>1</v>
      </c>
      <c r="AY21" t="b">
        <v>1</v>
      </c>
      <c r="AZ21" t="b">
        <v>1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 t="s">
        <v>112</v>
      </c>
      <c r="BI21">
        <f t="shared" si="0"/>
        <v>40</v>
      </c>
      <c r="BJ21">
        <f t="shared" si="1"/>
        <v>51</v>
      </c>
      <c r="BK21" s="4">
        <f t="shared" si="2"/>
        <v>0.78431372549019607</v>
      </c>
    </row>
    <row r="22" spans="1:63" x14ac:dyDescent="0.35">
      <c r="A22" t="s">
        <v>39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0</v>
      </c>
      <c r="Y22" t="b">
        <v>1</v>
      </c>
      <c r="Z22" t="b">
        <v>1</v>
      </c>
      <c r="AA22" t="b">
        <v>1</v>
      </c>
      <c r="AB22" t="b">
        <v>0</v>
      </c>
      <c r="AC22" t="b">
        <v>1</v>
      </c>
      <c r="AD22" t="b">
        <v>0</v>
      </c>
      <c r="AE22" t="b">
        <v>0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0</v>
      </c>
      <c r="AL22" t="b">
        <v>1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1</v>
      </c>
      <c r="AS22" t="b">
        <v>1</v>
      </c>
      <c r="AT22" t="b">
        <v>1</v>
      </c>
      <c r="AU22" t="b">
        <v>1</v>
      </c>
      <c r="AV22" t="b">
        <v>0</v>
      </c>
      <c r="AW22" t="b">
        <v>1</v>
      </c>
      <c r="AX22" t="b">
        <v>1</v>
      </c>
      <c r="AY22" t="b">
        <v>0</v>
      </c>
      <c r="AZ22" t="b">
        <v>1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1</v>
      </c>
      <c r="BG22" t="b">
        <v>1</v>
      </c>
      <c r="BH22" t="b">
        <v>1</v>
      </c>
      <c r="BI22">
        <f t="shared" si="0"/>
        <v>41</v>
      </c>
      <c r="BJ22">
        <f t="shared" si="1"/>
        <v>59</v>
      </c>
      <c r="BK22" s="4">
        <f t="shared" si="2"/>
        <v>0.69491525423728817</v>
      </c>
    </row>
    <row r="23" spans="1:63" x14ac:dyDescent="0.35">
      <c r="A23" t="s">
        <v>41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1</v>
      </c>
      <c r="V23" t="b">
        <v>1</v>
      </c>
      <c r="W23" t="b">
        <v>1</v>
      </c>
      <c r="X23" t="b">
        <v>0</v>
      </c>
      <c r="Y23" t="b">
        <v>0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0</v>
      </c>
      <c r="AS23" t="b">
        <v>1</v>
      </c>
      <c r="AT23" t="b">
        <v>1</v>
      </c>
      <c r="AU23" t="b">
        <v>1</v>
      </c>
      <c r="AV23" t="b">
        <v>0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0</v>
      </c>
      <c r="BE23" t="b">
        <v>1</v>
      </c>
      <c r="BF23" t="b">
        <v>1</v>
      </c>
      <c r="BG23" t="b">
        <v>1</v>
      </c>
      <c r="BH23" t="b">
        <v>1</v>
      </c>
      <c r="BI23">
        <f t="shared" si="0"/>
        <v>46</v>
      </c>
      <c r="BJ23">
        <f t="shared" si="1"/>
        <v>59</v>
      </c>
      <c r="BK23" s="4">
        <f t="shared" si="2"/>
        <v>0.77966101694915257</v>
      </c>
    </row>
    <row r="24" spans="1:63" x14ac:dyDescent="0.35">
      <c r="A24" t="s">
        <v>43</v>
      </c>
      <c r="B24" t="b">
        <v>1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1</v>
      </c>
      <c r="X24" t="b">
        <v>0</v>
      </c>
      <c r="Y24" t="b">
        <v>1</v>
      </c>
      <c r="Z24" t="b">
        <v>1</v>
      </c>
      <c r="AA24" t="b">
        <v>1</v>
      </c>
      <c r="AB24" t="b">
        <v>1</v>
      </c>
      <c r="AC24" t="b">
        <v>0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0</v>
      </c>
      <c r="AT24" t="b">
        <v>0</v>
      </c>
      <c r="AU24" t="b">
        <v>1</v>
      </c>
      <c r="AV24" t="b">
        <v>1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 t="s">
        <v>112</v>
      </c>
      <c r="BI24">
        <f t="shared" si="0"/>
        <v>37</v>
      </c>
      <c r="BJ24">
        <f t="shared" si="1"/>
        <v>47</v>
      </c>
      <c r="BK24" s="4">
        <f t="shared" si="2"/>
        <v>0.78723404255319152</v>
      </c>
    </row>
    <row r="25" spans="1:63" x14ac:dyDescent="0.35">
      <c r="A25" t="s">
        <v>44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0</v>
      </c>
      <c r="U25" t="b">
        <v>1</v>
      </c>
      <c r="V25" t="b">
        <v>1</v>
      </c>
      <c r="W25" t="b">
        <v>1</v>
      </c>
      <c r="X25" t="b">
        <v>0</v>
      </c>
      <c r="Y25" t="b">
        <v>1</v>
      </c>
      <c r="Z25" t="b">
        <v>1</v>
      </c>
      <c r="AA25" t="b">
        <v>1</v>
      </c>
      <c r="AB25" t="b">
        <v>1</v>
      </c>
      <c r="AC25" t="b">
        <v>0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 t="b">
        <v>1</v>
      </c>
      <c r="AN25" t="b">
        <v>1</v>
      </c>
      <c r="AO25" t="b">
        <v>1</v>
      </c>
      <c r="AP25" t="b">
        <v>1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 t="s">
        <v>112</v>
      </c>
      <c r="BI25">
        <f t="shared" si="0"/>
        <v>30</v>
      </c>
      <c r="BJ25">
        <f t="shared" si="1"/>
        <v>41</v>
      </c>
      <c r="BK25" s="4">
        <f t="shared" si="2"/>
        <v>0.73170731707317072</v>
      </c>
    </row>
    <row r="26" spans="1:63" x14ac:dyDescent="0.3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1</v>
      </c>
      <c r="AJ26" t="b">
        <v>1</v>
      </c>
      <c r="AK26" t="b">
        <v>0</v>
      </c>
      <c r="AL26" t="b">
        <v>1</v>
      </c>
      <c r="AM26" t="b">
        <v>1</v>
      </c>
      <c r="AN26" t="s">
        <v>112</v>
      </c>
      <c r="AO26" t="s">
        <v>112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1</v>
      </c>
      <c r="AV26" t="b">
        <v>1</v>
      </c>
      <c r="AW26" t="b">
        <v>0</v>
      </c>
      <c r="AX26" t="b">
        <v>0</v>
      </c>
      <c r="AY26" t="b">
        <v>0</v>
      </c>
      <c r="AZ26" t="b">
        <v>1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 t="s">
        <v>112</v>
      </c>
      <c r="BI26">
        <f t="shared" si="0"/>
        <v>17</v>
      </c>
      <c r="BJ26">
        <f t="shared" si="1"/>
        <v>49</v>
      </c>
      <c r="BK26" s="4">
        <f t="shared" si="2"/>
        <v>0.34693877551020408</v>
      </c>
    </row>
    <row r="27" spans="1:63" x14ac:dyDescent="0.3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1</v>
      </c>
      <c r="W27" t="b">
        <v>1</v>
      </c>
      <c r="X27" t="b">
        <v>0</v>
      </c>
      <c r="Y27" t="b">
        <v>1</v>
      </c>
      <c r="Z27" t="b">
        <v>1</v>
      </c>
      <c r="AA27" t="b">
        <v>1</v>
      </c>
      <c r="AB27" t="b">
        <v>0</v>
      </c>
      <c r="AC27" t="b">
        <v>1</v>
      </c>
      <c r="AD27" t="b">
        <v>1</v>
      </c>
      <c r="AE27" t="b">
        <v>1</v>
      </c>
      <c r="AF27" t="b">
        <v>0</v>
      </c>
      <c r="AG27" t="b">
        <v>0</v>
      </c>
      <c r="AH27" t="b">
        <v>1</v>
      </c>
      <c r="AI27" t="b">
        <v>1</v>
      </c>
      <c r="AJ27" t="b">
        <v>1</v>
      </c>
      <c r="AK27" t="b">
        <v>0</v>
      </c>
      <c r="AL27" t="b">
        <v>1</v>
      </c>
      <c r="AM27" t="b">
        <v>0</v>
      </c>
      <c r="AN27" t="b">
        <v>1</v>
      </c>
      <c r="AO27" t="b">
        <v>1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1</v>
      </c>
      <c r="AW27" t="b">
        <v>0</v>
      </c>
      <c r="AX27" t="b">
        <v>0</v>
      </c>
      <c r="AY27" t="b">
        <v>0</v>
      </c>
      <c r="AZ27" t="b">
        <v>1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 t="s">
        <v>112</v>
      </c>
      <c r="BI27">
        <f t="shared" si="0"/>
        <v>27</v>
      </c>
      <c r="BJ27">
        <f t="shared" si="1"/>
        <v>51</v>
      </c>
      <c r="BK27" s="4">
        <f t="shared" si="2"/>
        <v>0.52941176470588236</v>
      </c>
    </row>
    <row r="28" spans="1:63" x14ac:dyDescent="0.3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1</v>
      </c>
      <c r="T28" t="b">
        <v>0</v>
      </c>
      <c r="U28" t="b">
        <v>1</v>
      </c>
      <c r="V28" t="b">
        <v>1</v>
      </c>
      <c r="W28" t="b">
        <v>1</v>
      </c>
      <c r="X28" t="b">
        <v>0</v>
      </c>
      <c r="Y28" t="b">
        <v>1</v>
      </c>
      <c r="Z28" t="b">
        <v>1</v>
      </c>
      <c r="AA28" t="b">
        <v>1</v>
      </c>
      <c r="AB28" t="b">
        <v>0</v>
      </c>
      <c r="AC28" t="b">
        <v>1</v>
      </c>
      <c r="AD28" t="b">
        <v>1</v>
      </c>
      <c r="AE28" t="b">
        <v>1</v>
      </c>
      <c r="AF28" t="b">
        <v>0</v>
      </c>
      <c r="AG28" t="b">
        <v>0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 t="s">
        <v>112</v>
      </c>
      <c r="BI28">
        <f t="shared" si="0"/>
        <v>18</v>
      </c>
      <c r="BJ28">
        <f t="shared" si="1"/>
        <v>33</v>
      </c>
      <c r="BK28" s="4">
        <f t="shared" si="2"/>
        <v>0.54545454545454541</v>
      </c>
    </row>
    <row r="29" spans="1:63" x14ac:dyDescent="0.3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1</v>
      </c>
      <c r="Z29" t="b">
        <v>1</v>
      </c>
      <c r="AA29" t="b">
        <v>1</v>
      </c>
      <c r="AB29" t="b">
        <v>0</v>
      </c>
      <c r="AC29" t="b">
        <v>1</v>
      </c>
      <c r="AD29" t="b">
        <v>0</v>
      </c>
      <c r="AE29" t="b">
        <v>1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  <c r="AM29" t="b">
        <v>1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>
        <f t="shared" si="0"/>
        <v>19</v>
      </c>
      <c r="BJ29">
        <f t="shared" si="1"/>
        <v>39</v>
      </c>
      <c r="BK29" s="4">
        <f t="shared" si="2"/>
        <v>0.48717948717948717</v>
      </c>
    </row>
    <row r="30" spans="1:63" x14ac:dyDescent="0.35">
      <c r="A30" t="s">
        <v>49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0</v>
      </c>
      <c r="P30" t="b">
        <v>1</v>
      </c>
      <c r="Q30" t="b">
        <v>1</v>
      </c>
      <c r="R30" t="b">
        <v>1</v>
      </c>
      <c r="S30" t="b">
        <v>1</v>
      </c>
      <c r="T30" t="b">
        <v>0</v>
      </c>
      <c r="U30" t="b">
        <v>1</v>
      </c>
      <c r="V30" t="b">
        <v>1</v>
      </c>
      <c r="W30" t="b">
        <v>1</v>
      </c>
      <c r="X30" t="b">
        <v>0</v>
      </c>
      <c r="Y30" t="b">
        <v>1</v>
      </c>
      <c r="Z30" t="b">
        <v>1</v>
      </c>
      <c r="AA30" t="b">
        <v>1</v>
      </c>
      <c r="AB30" t="b">
        <v>0</v>
      </c>
      <c r="AC30" t="b">
        <v>1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1</v>
      </c>
      <c r="AO30" t="b">
        <v>1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 t="s">
        <v>112</v>
      </c>
      <c r="BI30">
        <f t="shared" si="0"/>
        <v>26</v>
      </c>
      <c r="BJ30">
        <f t="shared" si="1"/>
        <v>40</v>
      </c>
      <c r="BK30" s="4">
        <f t="shared" si="2"/>
        <v>0.65</v>
      </c>
    </row>
    <row r="31" spans="1:63" x14ac:dyDescent="0.35">
      <c r="A31" t="s">
        <v>50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1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1</v>
      </c>
      <c r="AJ31" t="b">
        <v>1</v>
      </c>
      <c r="AK31" t="b">
        <v>0</v>
      </c>
      <c r="AL31" t="b">
        <v>1</v>
      </c>
      <c r="AM31" t="b">
        <v>1</v>
      </c>
      <c r="AN31" t="b">
        <v>1</v>
      </c>
      <c r="AO31" t="s">
        <v>112</v>
      </c>
      <c r="AP31" t="b">
        <v>0</v>
      </c>
      <c r="AQ31" t="b">
        <v>0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0</v>
      </c>
      <c r="AX31" t="b">
        <v>0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1</v>
      </c>
      <c r="BH31" t="s">
        <v>112</v>
      </c>
      <c r="BI31">
        <f t="shared" si="0"/>
        <v>25</v>
      </c>
      <c r="BJ31">
        <f t="shared" si="1"/>
        <v>57</v>
      </c>
      <c r="BK31" s="4">
        <f t="shared" si="2"/>
        <v>0.43859649122807015</v>
      </c>
    </row>
    <row r="32" spans="1:63" x14ac:dyDescent="0.3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1</v>
      </c>
      <c r="X32" t="b">
        <v>0</v>
      </c>
      <c r="Y32" t="b">
        <v>1</v>
      </c>
      <c r="Z32" t="b">
        <v>1</v>
      </c>
      <c r="AA32" t="b">
        <v>1</v>
      </c>
      <c r="AB32" t="b">
        <v>0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 t="s">
        <v>112</v>
      </c>
      <c r="BI32">
        <f t="shared" si="0"/>
        <v>18</v>
      </c>
      <c r="BJ32">
        <f t="shared" si="1"/>
        <v>33</v>
      </c>
      <c r="BK32" s="4">
        <f t="shared" si="2"/>
        <v>0.54545454545454541</v>
      </c>
    </row>
    <row r="33" spans="1:63" x14ac:dyDescent="0.35">
      <c r="A33" t="s">
        <v>52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0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  <c r="AX33" t="b">
        <v>1</v>
      </c>
      <c r="AY33" t="b">
        <v>1</v>
      </c>
      <c r="AZ33" t="b">
        <v>1</v>
      </c>
      <c r="BA33" t="b">
        <v>0</v>
      </c>
      <c r="BB33" t="b">
        <v>1</v>
      </c>
      <c r="BC33" t="b">
        <v>1</v>
      </c>
      <c r="BD33" t="b">
        <v>0</v>
      </c>
      <c r="BE33" t="b">
        <v>1</v>
      </c>
      <c r="BF33" t="b">
        <v>1</v>
      </c>
      <c r="BG33" t="b">
        <v>1</v>
      </c>
      <c r="BH33" t="b">
        <v>1</v>
      </c>
      <c r="BI33">
        <f t="shared" si="0"/>
        <v>45</v>
      </c>
      <c r="BJ33">
        <f t="shared" si="1"/>
        <v>59</v>
      </c>
      <c r="BK33" s="4">
        <f t="shared" si="2"/>
        <v>0.76271186440677963</v>
      </c>
    </row>
    <row r="34" spans="1:63" x14ac:dyDescent="0.35">
      <c r="A34" t="s">
        <v>53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0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0</v>
      </c>
      <c r="AL34" t="b">
        <v>1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1</v>
      </c>
      <c r="AS34" t="b">
        <v>1</v>
      </c>
      <c r="AT34" t="b">
        <v>1</v>
      </c>
      <c r="AU34" t="b">
        <v>1</v>
      </c>
      <c r="AV34" t="b">
        <v>0</v>
      </c>
      <c r="AW34" t="b">
        <v>0</v>
      </c>
      <c r="AX34" t="b">
        <v>1</v>
      </c>
      <c r="AY34" t="b">
        <v>0</v>
      </c>
      <c r="AZ34" t="b">
        <v>1</v>
      </c>
      <c r="BA34" t="b">
        <v>0</v>
      </c>
      <c r="BB34" t="b">
        <v>1</v>
      </c>
      <c r="BC34" t="b">
        <v>0</v>
      </c>
      <c r="BD34" t="b">
        <v>0</v>
      </c>
      <c r="BE34" t="b">
        <v>1</v>
      </c>
      <c r="BF34" t="b">
        <v>1</v>
      </c>
      <c r="BG34" t="b">
        <v>1</v>
      </c>
      <c r="BH34" t="b">
        <v>1</v>
      </c>
      <c r="BI34">
        <f t="shared" si="0"/>
        <v>47</v>
      </c>
      <c r="BJ34">
        <f t="shared" si="1"/>
        <v>59</v>
      </c>
      <c r="BK34" s="4">
        <f t="shared" si="2"/>
        <v>0.79661016949152541</v>
      </c>
    </row>
    <row r="35" spans="1:63" x14ac:dyDescent="0.35">
      <c r="A35" t="s">
        <v>54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0</v>
      </c>
      <c r="P35" t="b">
        <v>1</v>
      </c>
      <c r="Q35" t="b">
        <v>1</v>
      </c>
      <c r="R35" t="b">
        <v>1</v>
      </c>
      <c r="S35" t="b">
        <v>1</v>
      </c>
      <c r="T35" t="b">
        <v>0</v>
      </c>
      <c r="U35" t="b">
        <v>1</v>
      </c>
      <c r="V35" t="b">
        <v>1</v>
      </c>
      <c r="W35" t="b">
        <v>1</v>
      </c>
      <c r="X35" t="b">
        <v>0</v>
      </c>
      <c r="Y35" t="b">
        <v>1</v>
      </c>
      <c r="Z35" t="b">
        <v>1</v>
      </c>
      <c r="AA35" t="b">
        <v>1</v>
      </c>
      <c r="AB35" t="b">
        <v>0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 t="s">
        <v>112</v>
      </c>
      <c r="BI35">
        <f t="shared" si="0"/>
        <v>23</v>
      </c>
      <c r="BJ35">
        <f t="shared" si="1"/>
        <v>28</v>
      </c>
      <c r="BK35" s="4">
        <f t="shared" si="2"/>
        <v>0.8214285714285714</v>
      </c>
    </row>
    <row r="36" spans="1:63" x14ac:dyDescent="0.35">
      <c r="A36" t="s">
        <v>55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0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0</v>
      </c>
      <c r="AJ36" t="b">
        <v>1</v>
      </c>
      <c r="AK36" t="b">
        <v>1</v>
      </c>
      <c r="AL36" t="b">
        <v>1</v>
      </c>
      <c r="AM36" t="b">
        <v>1</v>
      </c>
      <c r="AN36" t="b">
        <v>0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0</v>
      </c>
      <c r="AU36" t="b">
        <v>1</v>
      </c>
      <c r="AV36" t="b">
        <v>1</v>
      </c>
      <c r="AW36" t="b">
        <v>0</v>
      </c>
      <c r="AX36" t="b">
        <v>0</v>
      </c>
      <c r="AY36" t="b">
        <v>1</v>
      </c>
      <c r="AZ36" t="b">
        <v>1</v>
      </c>
      <c r="BA36" t="b">
        <v>0</v>
      </c>
      <c r="BB36" t="b">
        <v>1</v>
      </c>
      <c r="BC36" t="b">
        <v>0</v>
      </c>
      <c r="BD36" t="b">
        <v>0</v>
      </c>
      <c r="BE36" t="b">
        <v>0</v>
      </c>
      <c r="BF36" t="b">
        <v>1</v>
      </c>
      <c r="BG36" t="b">
        <v>1</v>
      </c>
      <c r="BH36" t="s">
        <v>112</v>
      </c>
      <c r="BI36">
        <f t="shared" si="0"/>
        <v>46</v>
      </c>
      <c r="BJ36">
        <f t="shared" si="1"/>
        <v>58</v>
      </c>
      <c r="BK36" s="4">
        <f t="shared" si="2"/>
        <v>0.7931034482758621</v>
      </c>
    </row>
    <row r="37" spans="1:63" x14ac:dyDescent="0.35">
      <c r="A37" t="s">
        <v>56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1</v>
      </c>
      <c r="T37" t="b">
        <v>0</v>
      </c>
      <c r="U37" t="b">
        <v>0</v>
      </c>
      <c r="V37" t="b">
        <v>1</v>
      </c>
      <c r="W37" t="b">
        <v>1</v>
      </c>
      <c r="X37" t="b">
        <v>0</v>
      </c>
      <c r="Y37" t="b">
        <v>1</v>
      </c>
      <c r="Z37" t="b">
        <v>1</v>
      </c>
      <c r="AA37" t="b">
        <v>1</v>
      </c>
      <c r="AB37" t="b">
        <v>0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0</v>
      </c>
      <c r="AI37" t="b">
        <v>0</v>
      </c>
      <c r="AJ37" t="b">
        <v>0</v>
      </c>
      <c r="AK37" t="b">
        <v>1</v>
      </c>
      <c r="AL37" t="b">
        <v>0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0</v>
      </c>
      <c r="AT37" t="b">
        <v>1</v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1</v>
      </c>
      <c r="BA37" t="b">
        <v>0</v>
      </c>
      <c r="BB37" t="b">
        <v>0</v>
      </c>
      <c r="BC37" t="b">
        <v>0</v>
      </c>
      <c r="BD37" t="b">
        <v>0</v>
      </c>
      <c r="BE37" t="s">
        <v>112</v>
      </c>
      <c r="BF37" t="s">
        <v>112</v>
      </c>
      <c r="BG37" t="s">
        <v>112</v>
      </c>
      <c r="BH37" t="s">
        <v>112</v>
      </c>
      <c r="BI37">
        <f t="shared" si="0"/>
        <v>31</v>
      </c>
      <c r="BJ37">
        <f t="shared" si="1"/>
        <v>55</v>
      </c>
      <c r="BK37" s="4">
        <f t="shared" si="2"/>
        <v>0.5636363636363636</v>
      </c>
    </row>
    <row r="38" spans="1:63" x14ac:dyDescent="0.3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1</v>
      </c>
      <c r="T38" t="b">
        <v>0</v>
      </c>
      <c r="U38" t="b">
        <v>1</v>
      </c>
      <c r="V38" t="b">
        <v>1</v>
      </c>
      <c r="W38" t="b">
        <v>1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 t="s">
        <v>112</v>
      </c>
      <c r="BI38">
        <f t="shared" si="0"/>
        <v>14</v>
      </c>
      <c r="BJ38">
        <f t="shared" si="1"/>
        <v>29</v>
      </c>
      <c r="BK38" s="4">
        <f t="shared" si="2"/>
        <v>0.48275862068965519</v>
      </c>
    </row>
    <row r="39" spans="1:63" x14ac:dyDescent="0.35">
      <c r="A39" t="s">
        <v>58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0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1</v>
      </c>
      <c r="AN39" t="b">
        <v>0</v>
      </c>
      <c r="AO39" t="b">
        <v>1</v>
      </c>
      <c r="AP39" t="b">
        <v>1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 t="s">
        <v>112</v>
      </c>
      <c r="BI39">
        <f t="shared" si="0"/>
        <v>32</v>
      </c>
      <c r="BJ39">
        <f t="shared" si="1"/>
        <v>41</v>
      </c>
      <c r="BK39" s="4">
        <f t="shared" si="2"/>
        <v>0.78048780487804881</v>
      </c>
    </row>
    <row r="40" spans="1:63" x14ac:dyDescent="0.35">
      <c r="A40" t="s">
        <v>59</v>
      </c>
      <c r="B40" t="b">
        <v>1</v>
      </c>
      <c r="C40" t="b">
        <v>0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0</v>
      </c>
      <c r="AD40" t="b">
        <v>1</v>
      </c>
      <c r="AE40" t="b">
        <v>1</v>
      </c>
      <c r="AF40" t="b">
        <v>1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1</v>
      </c>
      <c r="AN40" t="b">
        <v>1</v>
      </c>
      <c r="AO40" t="b">
        <v>1</v>
      </c>
      <c r="AP40" t="b">
        <v>1</v>
      </c>
      <c r="AQ40" t="b">
        <v>0</v>
      </c>
      <c r="AR40" t="b">
        <v>1</v>
      </c>
      <c r="AS40" t="b">
        <v>1</v>
      </c>
      <c r="AT40" t="b">
        <v>0</v>
      </c>
      <c r="AU40" t="b">
        <v>1</v>
      </c>
      <c r="AV40" t="b">
        <v>1</v>
      </c>
      <c r="AW40" t="b">
        <v>0</v>
      </c>
      <c r="AX40" t="b">
        <v>0</v>
      </c>
      <c r="AY40" t="b">
        <v>0</v>
      </c>
      <c r="AZ40" t="b">
        <v>1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1</v>
      </c>
      <c r="BI40">
        <f t="shared" si="0"/>
        <v>41</v>
      </c>
      <c r="BJ40">
        <f t="shared" si="1"/>
        <v>59</v>
      </c>
      <c r="BK40" s="4">
        <f t="shared" si="2"/>
        <v>0.69491525423728817</v>
      </c>
    </row>
    <row r="41" spans="1:63" x14ac:dyDescent="0.35">
      <c r="A41" t="s">
        <v>60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0</v>
      </c>
      <c r="U41" t="b">
        <v>1</v>
      </c>
      <c r="V41" t="b">
        <v>1</v>
      </c>
      <c r="W41" t="b">
        <v>1</v>
      </c>
      <c r="X41" t="b">
        <v>0</v>
      </c>
      <c r="Y41" t="b">
        <v>0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0</v>
      </c>
      <c r="BB41" t="b">
        <v>1</v>
      </c>
      <c r="BC41" t="b">
        <v>1</v>
      </c>
      <c r="BD41" t="b">
        <v>0</v>
      </c>
      <c r="BE41" t="b">
        <v>1</v>
      </c>
      <c r="BF41" t="b">
        <v>1</v>
      </c>
      <c r="BG41" t="b">
        <v>1</v>
      </c>
      <c r="BH41" t="s">
        <v>112</v>
      </c>
      <c r="BI41">
        <f t="shared" si="0"/>
        <v>46</v>
      </c>
      <c r="BJ41">
        <f t="shared" si="1"/>
        <v>58</v>
      </c>
      <c r="BK41" s="4">
        <f t="shared" si="2"/>
        <v>0.7931034482758621</v>
      </c>
    </row>
    <row r="42" spans="1:63" x14ac:dyDescent="0.3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1</v>
      </c>
      <c r="AJ42" t="b">
        <v>1</v>
      </c>
      <c r="AK42" t="b">
        <v>0</v>
      </c>
      <c r="AL42" t="b">
        <v>0</v>
      </c>
      <c r="AM42" t="b">
        <v>1</v>
      </c>
      <c r="AN42" t="b">
        <v>1</v>
      </c>
      <c r="AO42" t="s">
        <v>112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1</v>
      </c>
      <c r="BH42" t="b">
        <v>1</v>
      </c>
      <c r="BI42">
        <f t="shared" si="0"/>
        <v>18</v>
      </c>
      <c r="BJ42">
        <f t="shared" si="1"/>
        <v>58</v>
      </c>
      <c r="BK42" s="4">
        <f t="shared" si="2"/>
        <v>0.31034482758620691</v>
      </c>
    </row>
    <row r="43" spans="1:63" x14ac:dyDescent="0.35">
      <c r="A43" t="s">
        <v>64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1</v>
      </c>
      <c r="T43" t="b">
        <v>1</v>
      </c>
      <c r="U43" t="b">
        <v>0</v>
      </c>
      <c r="V43" t="b">
        <v>0</v>
      </c>
      <c r="W43" t="b">
        <v>1</v>
      </c>
      <c r="X43" t="b">
        <v>0</v>
      </c>
      <c r="Y43" t="b">
        <v>1</v>
      </c>
      <c r="Z43" t="b">
        <v>1</v>
      </c>
      <c r="AA43" t="b">
        <v>1</v>
      </c>
      <c r="AB43" t="b">
        <v>1</v>
      </c>
      <c r="AC43" t="b">
        <v>0</v>
      </c>
      <c r="AD43" t="b">
        <v>1</v>
      </c>
      <c r="AE43" t="b">
        <v>1</v>
      </c>
      <c r="AF43" t="b">
        <v>1</v>
      </c>
      <c r="AG43" t="b">
        <v>0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 t="s">
        <v>112</v>
      </c>
      <c r="BI43">
        <f t="shared" si="0"/>
        <v>17</v>
      </c>
      <c r="BJ43">
        <f t="shared" si="1"/>
        <v>33</v>
      </c>
      <c r="BK43" s="4">
        <f t="shared" si="2"/>
        <v>0.51515151515151514</v>
      </c>
    </row>
    <row r="44" spans="1:63" x14ac:dyDescent="0.35">
      <c r="A44" t="s">
        <v>65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1</v>
      </c>
      <c r="V44" t="b">
        <v>1</v>
      </c>
      <c r="W44" t="b">
        <v>1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1</v>
      </c>
      <c r="AJ44" t="b">
        <v>1</v>
      </c>
      <c r="AK44" t="b">
        <v>0</v>
      </c>
      <c r="AL44" t="b">
        <v>1</v>
      </c>
      <c r="AM44" t="b">
        <v>0</v>
      </c>
      <c r="AN44" t="b">
        <v>1</v>
      </c>
      <c r="AO44" t="b">
        <v>1</v>
      </c>
      <c r="AP44" t="b">
        <v>0</v>
      </c>
      <c r="AQ44" t="b">
        <v>0</v>
      </c>
      <c r="AR44" t="b">
        <v>0</v>
      </c>
      <c r="AS44" t="b">
        <v>1</v>
      </c>
      <c r="AT44" t="b">
        <v>1</v>
      </c>
      <c r="AU44" t="b">
        <v>1</v>
      </c>
      <c r="AV44" t="b">
        <v>0</v>
      </c>
      <c r="AW44" t="b">
        <v>0</v>
      </c>
      <c r="AX44" t="b">
        <v>0</v>
      </c>
      <c r="AY44" t="b">
        <v>0</v>
      </c>
      <c r="AZ44" t="b">
        <v>1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s">
        <v>112</v>
      </c>
      <c r="BH44" t="s">
        <v>112</v>
      </c>
      <c r="BI44">
        <f t="shared" si="0"/>
        <v>25</v>
      </c>
      <c r="BJ44">
        <f t="shared" si="1"/>
        <v>57</v>
      </c>
      <c r="BK44" s="4">
        <f t="shared" si="2"/>
        <v>0.43859649122807015</v>
      </c>
    </row>
    <row r="45" spans="1:63" x14ac:dyDescent="0.35">
      <c r="A45" t="s">
        <v>66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0</v>
      </c>
      <c r="U45" t="b">
        <v>1</v>
      </c>
      <c r="V45" t="b">
        <v>1</v>
      </c>
      <c r="W45" t="b">
        <v>1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1</v>
      </c>
      <c r="AJ45" t="b">
        <v>1</v>
      </c>
      <c r="AK45" t="b">
        <v>0</v>
      </c>
      <c r="AL45" t="b">
        <v>1</v>
      </c>
      <c r="AM45" t="b">
        <v>0</v>
      </c>
      <c r="AN45" t="s">
        <v>112</v>
      </c>
      <c r="AO45" t="s">
        <v>112</v>
      </c>
      <c r="AP45" t="b">
        <v>0</v>
      </c>
      <c r="AQ45" t="b">
        <v>0</v>
      </c>
      <c r="AR45" t="b">
        <v>1</v>
      </c>
      <c r="AS45" t="b">
        <v>0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 t="s">
        <v>112</v>
      </c>
      <c r="BI45">
        <f t="shared" si="0"/>
        <v>19</v>
      </c>
      <c r="BJ45">
        <f t="shared" si="1"/>
        <v>42</v>
      </c>
      <c r="BK45" s="4">
        <f t="shared" si="2"/>
        <v>0.45238095238095238</v>
      </c>
    </row>
    <row r="46" spans="1:63" x14ac:dyDescent="0.35">
      <c r="A46" t="s">
        <v>67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1</v>
      </c>
      <c r="T46" t="b">
        <v>0</v>
      </c>
      <c r="U46" t="b">
        <v>1</v>
      </c>
      <c r="V46" t="b">
        <v>1</v>
      </c>
      <c r="W46" t="b">
        <v>1</v>
      </c>
      <c r="X46" t="b">
        <v>0</v>
      </c>
      <c r="Y46" t="b">
        <v>1</v>
      </c>
      <c r="Z46" t="b">
        <v>1</v>
      </c>
      <c r="AA46" t="b">
        <v>1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 t="s">
        <v>112</v>
      </c>
      <c r="BI46">
        <f t="shared" si="0"/>
        <v>17</v>
      </c>
      <c r="BJ46">
        <f t="shared" si="1"/>
        <v>32</v>
      </c>
      <c r="BK46" s="4">
        <f t="shared" si="2"/>
        <v>0.53125</v>
      </c>
    </row>
    <row r="47" spans="1:63" x14ac:dyDescent="0.35">
      <c r="A47" t="s">
        <v>68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0</v>
      </c>
      <c r="P47" t="b">
        <v>1</v>
      </c>
      <c r="Q47" t="b">
        <v>0</v>
      </c>
      <c r="R47" t="b">
        <v>1</v>
      </c>
      <c r="S47" t="b">
        <v>1</v>
      </c>
      <c r="T47" t="b">
        <v>1</v>
      </c>
      <c r="U47" t="b">
        <v>0</v>
      </c>
      <c r="V47" t="b">
        <v>0</v>
      </c>
      <c r="W47" t="b">
        <v>0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0</v>
      </c>
      <c r="AS47" t="b">
        <v>1</v>
      </c>
      <c r="AT47" t="b">
        <v>1</v>
      </c>
      <c r="AU47" t="b">
        <v>1</v>
      </c>
      <c r="AV47" t="b">
        <v>0</v>
      </c>
      <c r="AW47" t="b">
        <v>0</v>
      </c>
      <c r="AX47" t="b">
        <v>1</v>
      </c>
      <c r="AY47" t="b">
        <v>1</v>
      </c>
      <c r="AZ47" t="b">
        <v>1</v>
      </c>
      <c r="BA47" t="b">
        <v>0</v>
      </c>
      <c r="BB47" t="b">
        <v>0</v>
      </c>
      <c r="BC47" t="b">
        <v>0</v>
      </c>
      <c r="BD47" t="b">
        <v>0</v>
      </c>
      <c r="BE47" t="b">
        <v>1</v>
      </c>
      <c r="BF47" t="b">
        <v>1</v>
      </c>
      <c r="BG47" t="b">
        <v>1</v>
      </c>
      <c r="BH47" t="s">
        <v>112</v>
      </c>
      <c r="BI47">
        <f t="shared" si="0"/>
        <v>41</v>
      </c>
      <c r="BJ47">
        <f t="shared" si="1"/>
        <v>58</v>
      </c>
      <c r="BK47" s="4">
        <f t="shared" si="2"/>
        <v>0.7068965517241379</v>
      </c>
    </row>
    <row r="48" spans="1:63" x14ac:dyDescent="0.35">
      <c r="A48" t="s">
        <v>70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0</v>
      </c>
      <c r="P48" t="b">
        <v>1</v>
      </c>
      <c r="Q48" t="b">
        <v>0</v>
      </c>
      <c r="R48" t="b">
        <v>1</v>
      </c>
      <c r="S48" t="b">
        <v>1</v>
      </c>
      <c r="T48" t="b">
        <v>0</v>
      </c>
      <c r="U48" t="b">
        <v>1</v>
      </c>
      <c r="V48" t="b">
        <v>1</v>
      </c>
      <c r="W48" t="b">
        <v>1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1</v>
      </c>
      <c r="AJ48" t="b">
        <v>1</v>
      </c>
      <c r="AK48" t="b">
        <v>0</v>
      </c>
      <c r="AL48" t="b">
        <v>1</v>
      </c>
      <c r="AM48" t="b">
        <v>1</v>
      </c>
      <c r="AN48" t="s">
        <v>112</v>
      </c>
      <c r="AO48" t="s">
        <v>112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b">
        <v>0</v>
      </c>
      <c r="AZ48" t="b">
        <v>1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1</v>
      </c>
      <c r="BH48" t="b">
        <v>1</v>
      </c>
      <c r="BI48">
        <f t="shared" si="0"/>
        <v>27</v>
      </c>
      <c r="BJ48">
        <f t="shared" si="1"/>
        <v>57</v>
      </c>
      <c r="BK48" s="4">
        <f t="shared" si="2"/>
        <v>0.47368421052631576</v>
      </c>
    </row>
    <row r="49" spans="1:63" x14ac:dyDescent="0.35">
      <c r="A49" t="s">
        <v>71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0</v>
      </c>
      <c r="R49" t="b">
        <v>1</v>
      </c>
      <c r="S49" t="b">
        <v>1</v>
      </c>
      <c r="T49" t="b">
        <v>0</v>
      </c>
      <c r="U49" t="b">
        <v>1</v>
      </c>
      <c r="V49" t="b">
        <v>1</v>
      </c>
      <c r="W49" t="b">
        <v>1</v>
      </c>
      <c r="X49" t="b">
        <v>0</v>
      </c>
      <c r="Y49" t="b">
        <v>1</v>
      </c>
      <c r="Z49" t="b">
        <v>1</v>
      </c>
      <c r="AA49" t="b">
        <v>1</v>
      </c>
      <c r="AB49" t="b">
        <v>0</v>
      </c>
      <c r="AC49" t="b">
        <v>0</v>
      </c>
      <c r="AD49" t="b">
        <v>1</v>
      </c>
      <c r="AE49" t="b">
        <v>1</v>
      </c>
      <c r="AF49" t="b">
        <v>1</v>
      </c>
      <c r="AG49" t="b">
        <v>0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 t="s">
        <v>112</v>
      </c>
      <c r="BI49">
        <f t="shared" si="0"/>
        <v>25</v>
      </c>
      <c r="BJ49">
        <f t="shared" si="1"/>
        <v>33</v>
      </c>
      <c r="BK49" s="4">
        <f t="shared" si="2"/>
        <v>0.75757575757575757</v>
      </c>
    </row>
    <row r="50" spans="1:63" x14ac:dyDescent="0.35">
      <c r="A50" t="s">
        <v>72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0</v>
      </c>
      <c r="T50" t="b">
        <v>0</v>
      </c>
      <c r="U50" t="b">
        <v>1</v>
      </c>
      <c r="V50" t="b">
        <v>1</v>
      </c>
      <c r="W50" t="b">
        <v>1</v>
      </c>
      <c r="X50" t="b">
        <v>0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0</v>
      </c>
      <c r="AL50" t="b">
        <v>1</v>
      </c>
      <c r="AM50" t="b">
        <v>1</v>
      </c>
      <c r="AN50" t="b">
        <v>1</v>
      </c>
      <c r="AO50" t="b">
        <v>1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 t="s">
        <v>112</v>
      </c>
      <c r="BI50">
        <f t="shared" si="0"/>
        <v>27</v>
      </c>
      <c r="BJ50">
        <f t="shared" si="1"/>
        <v>40</v>
      </c>
      <c r="BK50" s="4">
        <f t="shared" si="2"/>
        <v>0.67500000000000004</v>
      </c>
    </row>
    <row r="51" spans="1:63" x14ac:dyDescent="0.35">
      <c r="A51" t="s">
        <v>73</v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1</v>
      </c>
      <c r="W51" t="b">
        <v>1</v>
      </c>
      <c r="X51" t="b">
        <v>0</v>
      </c>
      <c r="Y51" t="b">
        <v>1</v>
      </c>
      <c r="Z51" t="b">
        <v>0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0</v>
      </c>
      <c r="AJ51" t="b">
        <v>0</v>
      </c>
      <c r="AK51" t="b">
        <v>1</v>
      </c>
      <c r="AL51" t="b">
        <v>0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0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 t="s">
        <v>112</v>
      </c>
      <c r="BI51">
        <f t="shared" si="0"/>
        <v>31</v>
      </c>
      <c r="BJ51">
        <f t="shared" si="1"/>
        <v>44</v>
      </c>
      <c r="BK51" s="4">
        <f t="shared" si="2"/>
        <v>0.70454545454545459</v>
      </c>
    </row>
    <row r="52" spans="1:63" x14ac:dyDescent="0.35">
      <c r="A52" t="s">
        <v>75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0</v>
      </c>
      <c r="P52" t="b">
        <v>1</v>
      </c>
      <c r="Q52" t="b">
        <v>0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1</v>
      </c>
      <c r="X52" t="b">
        <v>0</v>
      </c>
      <c r="Y52" t="b">
        <v>1</v>
      </c>
      <c r="Z52" t="b">
        <v>1</v>
      </c>
      <c r="AA52" t="b">
        <v>1</v>
      </c>
      <c r="AB52" t="b">
        <v>0</v>
      </c>
      <c r="AC52" t="b">
        <v>1</v>
      </c>
      <c r="AD52" t="b">
        <v>1</v>
      </c>
      <c r="AE52" t="b">
        <v>1</v>
      </c>
      <c r="AF52" t="b">
        <v>1</v>
      </c>
      <c r="AG52" t="b">
        <v>0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 t="s">
        <v>112</v>
      </c>
      <c r="BI52">
        <f t="shared" si="0"/>
        <v>17</v>
      </c>
      <c r="BJ52">
        <f t="shared" si="1"/>
        <v>33</v>
      </c>
      <c r="BK52" s="4">
        <f t="shared" si="2"/>
        <v>0.51515151515151514</v>
      </c>
    </row>
  </sheetData>
  <conditionalFormatting sqref="B2:BH7 B9:BH52">
    <cfRule type="containsText" dxfId="87" priority="2" operator="containsText" text="true">
      <formula>NOT(ISERROR(SEARCH("true",B2)))</formula>
    </cfRule>
    <cfRule type="containsText" dxfId="86" priority="3" operator="containsText" text="false">
      <formula>NOT(ISERROR(SEARCH("false",B2)))</formula>
    </cfRule>
  </conditionalFormatting>
  <conditionalFormatting sqref="BK2:BK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4DCB-6E7C-4490-9CBB-C347A6E00484}">
  <sheetPr codeName="Sheet12"/>
  <dimension ref="A1:BK52"/>
  <sheetViews>
    <sheetView topLeftCell="AV1" workbookViewId="0">
      <selection activeCell="BK42" sqref="BK42"/>
    </sheetView>
  </sheetViews>
  <sheetFormatPr defaultRowHeight="14.5" x14ac:dyDescent="0.35"/>
  <cols>
    <col min="61" max="61" width="9.81640625" bestFit="1" customWidth="1"/>
    <col min="62" max="62" width="12.90625" bestFit="1" customWidth="1"/>
    <col min="63" max="63" width="12.08984375" bestFit="1" customWidth="1"/>
  </cols>
  <sheetData>
    <row r="1" spans="1:63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>
        <v>1816</v>
      </c>
      <c r="BB1">
        <v>1812</v>
      </c>
      <c r="BC1">
        <v>1808</v>
      </c>
      <c r="BD1">
        <v>1804</v>
      </c>
      <c r="BE1">
        <v>1800</v>
      </c>
      <c r="BF1">
        <v>1796</v>
      </c>
      <c r="BG1">
        <v>1792</v>
      </c>
      <c r="BH1">
        <v>1788</v>
      </c>
      <c r="BI1" t="s">
        <v>113</v>
      </c>
      <c r="BJ1" t="s">
        <v>105</v>
      </c>
      <c r="BK1" t="s">
        <v>114</v>
      </c>
    </row>
    <row r="2" spans="1:63" x14ac:dyDescent="0.3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0</v>
      </c>
      <c r="AO2" t="s">
        <v>112</v>
      </c>
      <c r="AP2" t="b">
        <v>1</v>
      </c>
      <c r="AQ2" t="b">
        <v>1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1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>
        <f>COUNTIF(B2:BH2,TRUE)</f>
        <v>20</v>
      </c>
      <c r="BJ2">
        <f>$BI$10-COUNTIF(B2:BH2,"")</f>
        <v>50</v>
      </c>
      <c r="BK2" s="4">
        <f>BI2/BJ2</f>
        <v>0.4</v>
      </c>
    </row>
    <row r="3" spans="1:63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0</v>
      </c>
      <c r="N3" t="b">
        <v>1</v>
      </c>
      <c r="O3" t="b">
        <v>1</v>
      </c>
      <c r="P3" t="b">
        <v>1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>
        <f t="shared" ref="BI3:BI52" si="0">COUNTIF(B3:BH3,TRUE)</f>
        <v>6</v>
      </c>
      <c r="BJ3">
        <f t="shared" ref="BJ3:BJ52" si="1">$BI$10-COUNTIF(B3:BH3,"")</f>
        <v>16</v>
      </c>
      <c r="BK3" s="4">
        <f t="shared" ref="BK3:BK52" si="2">BI3/BJ3</f>
        <v>0.375</v>
      </c>
    </row>
    <row r="4" spans="1:63" x14ac:dyDescent="0.3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0</v>
      </c>
      <c r="N4" t="b">
        <v>1</v>
      </c>
      <c r="O4" t="b">
        <v>1</v>
      </c>
      <c r="P4" t="b">
        <v>0</v>
      </c>
      <c r="Q4" t="b">
        <v>0</v>
      </c>
      <c r="R4" t="b">
        <v>1</v>
      </c>
      <c r="S4" t="b">
        <v>1</v>
      </c>
      <c r="T4" t="b">
        <v>0</v>
      </c>
      <c r="U4" t="b">
        <v>1</v>
      </c>
      <c r="V4" t="b">
        <v>1</v>
      </c>
      <c r="W4" t="b">
        <v>1</v>
      </c>
      <c r="X4" t="b">
        <v>0</v>
      </c>
      <c r="Y4" t="b">
        <v>1</v>
      </c>
      <c r="Z4" t="b">
        <v>1</v>
      </c>
      <c r="AA4" t="b">
        <v>1</v>
      </c>
      <c r="AB4" t="b">
        <v>0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>
        <f t="shared" si="0"/>
        <v>16</v>
      </c>
      <c r="BJ4">
        <f t="shared" si="1"/>
        <v>28</v>
      </c>
      <c r="BK4" s="4">
        <f t="shared" si="2"/>
        <v>0.5714285714285714</v>
      </c>
    </row>
    <row r="5" spans="1:63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0</v>
      </c>
      <c r="AO5" t="s">
        <v>112</v>
      </c>
      <c r="AP5" t="b">
        <v>1</v>
      </c>
      <c r="AQ5" t="b">
        <v>1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>
        <f t="shared" si="0"/>
        <v>22</v>
      </c>
      <c r="BJ5">
        <f t="shared" si="1"/>
        <v>46</v>
      </c>
      <c r="BK5" s="4">
        <f t="shared" si="2"/>
        <v>0.47826086956521741</v>
      </c>
    </row>
    <row r="6" spans="1:63" x14ac:dyDescent="0.35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1</v>
      </c>
      <c r="W6" t="b">
        <v>1</v>
      </c>
      <c r="X6" t="b">
        <v>0</v>
      </c>
      <c r="Y6" t="b">
        <v>1</v>
      </c>
      <c r="Z6" t="b">
        <v>1</v>
      </c>
      <c r="AA6" t="b">
        <v>1</v>
      </c>
      <c r="AB6" t="b">
        <v>0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0</v>
      </c>
      <c r="AJ6" t="b">
        <v>0</v>
      </c>
      <c r="AK6" t="b">
        <v>1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1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 t="s">
        <v>112</v>
      </c>
      <c r="BI6">
        <f t="shared" si="0"/>
        <v>31</v>
      </c>
      <c r="BJ6">
        <f t="shared" si="1"/>
        <v>43</v>
      </c>
      <c r="BK6" s="4">
        <f t="shared" si="2"/>
        <v>0.72093023255813948</v>
      </c>
    </row>
    <row r="7" spans="1:63" x14ac:dyDescent="0.35">
      <c r="A7" t="s">
        <v>13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1</v>
      </c>
      <c r="Z7" t="b">
        <v>1</v>
      </c>
      <c r="AA7" t="b">
        <v>1</v>
      </c>
      <c r="AB7" t="b">
        <v>0</v>
      </c>
      <c r="AC7" t="b">
        <v>1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>
        <f t="shared" si="0"/>
        <v>19</v>
      </c>
      <c r="BJ7">
        <f t="shared" si="1"/>
        <v>37</v>
      </c>
      <c r="BK7" s="4">
        <f t="shared" si="2"/>
        <v>0.51351351351351349</v>
      </c>
    </row>
    <row r="8" spans="1:63" x14ac:dyDescent="0.35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0</v>
      </c>
      <c r="AL8" t="b">
        <v>1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1</v>
      </c>
      <c r="AS8" t="b">
        <v>1</v>
      </c>
      <c r="AT8" t="b">
        <v>1</v>
      </c>
      <c r="AU8" t="b">
        <v>1</v>
      </c>
      <c r="AV8" t="b">
        <v>0</v>
      </c>
      <c r="AW8" t="b">
        <v>1</v>
      </c>
      <c r="AX8" t="b">
        <v>1</v>
      </c>
      <c r="AY8" t="b">
        <v>0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>
        <f t="shared" si="0"/>
        <v>50</v>
      </c>
      <c r="BJ8">
        <f t="shared" si="1"/>
        <v>59</v>
      </c>
      <c r="BK8" s="4">
        <f t="shared" si="2"/>
        <v>0.84745762711864403</v>
      </c>
    </row>
    <row r="9" spans="1:63" x14ac:dyDescent="0.35">
      <c r="A9" t="s">
        <v>20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>
        <f t="shared" si="0"/>
        <v>10</v>
      </c>
      <c r="BJ9">
        <f t="shared" si="1"/>
        <v>15</v>
      </c>
      <c r="BK9" s="4">
        <f t="shared" si="2"/>
        <v>0.66666666666666663</v>
      </c>
    </row>
    <row r="10" spans="1:63" x14ac:dyDescent="0.35">
      <c r="A10" t="s">
        <v>21</v>
      </c>
      <c r="B10" s="8" t="b">
        <f>IF(Data!B10="","",IF(Data!B$10="","",Data!B10=Data!B$10))</f>
        <v>1</v>
      </c>
      <c r="C10" s="6" t="b">
        <v>1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6" t="b">
        <v>1</v>
      </c>
      <c r="L10" s="6" t="b">
        <v>1</v>
      </c>
      <c r="M10" s="6" t="b">
        <v>1</v>
      </c>
      <c r="N10" s="6" t="b">
        <v>1</v>
      </c>
      <c r="O10" s="6" t="b">
        <v>1</v>
      </c>
      <c r="P10" s="6" t="b">
        <v>1</v>
      </c>
      <c r="Q10" s="6" t="b">
        <v>1</v>
      </c>
      <c r="R10" s="6" t="b">
        <v>1</v>
      </c>
      <c r="S10" s="6" t="b">
        <v>1</v>
      </c>
      <c r="T10" s="6" t="b">
        <v>1</v>
      </c>
      <c r="U10" s="6" t="b">
        <v>1</v>
      </c>
      <c r="V10" s="6" t="b">
        <v>1</v>
      </c>
      <c r="W10" s="6" t="b">
        <v>1</v>
      </c>
      <c r="X10" s="6" t="b">
        <v>1</v>
      </c>
      <c r="Y10" s="6" t="b">
        <v>1</v>
      </c>
      <c r="Z10" s="6" t="b">
        <v>1</v>
      </c>
      <c r="AA10" s="6" t="b">
        <v>1</v>
      </c>
      <c r="AB10" s="6" t="b">
        <v>1</v>
      </c>
      <c r="AC10" s="6" t="b">
        <v>1</v>
      </c>
      <c r="AD10" s="6" t="b">
        <v>1</v>
      </c>
      <c r="AE10" s="6" t="b">
        <v>1</v>
      </c>
      <c r="AF10" s="6" t="b">
        <v>1</v>
      </c>
      <c r="AG10" s="6" t="b">
        <v>1</v>
      </c>
      <c r="AH10" s="6" t="b">
        <v>1</v>
      </c>
      <c r="AI10" s="6" t="b">
        <v>1</v>
      </c>
      <c r="AJ10" s="6" t="b">
        <v>1</v>
      </c>
      <c r="AK10" s="6" t="b">
        <v>1</v>
      </c>
      <c r="AL10" s="6" t="b">
        <v>1</v>
      </c>
      <c r="AM10" s="6" t="b">
        <v>1</v>
      </c>
      <c r="AN10" s="6" t="b">
        <v>1</v>
      </c>
      <c r="AO10" s="6" t="b">
        <v>1</v>
      </c>
      <c r="AP10" s="6" t="b">
        <v>1</v>
      </c>
      <c r="AQ10" s="6" t="b">
        <v>1</v>
      </c>
      <c r="AR10" s="6" t="b">
        <v>1</v>
      </c>
      <c r="AS10" s="6" t="b">
        <v>1</v>
      </c>
      <c r="AT10" s="6" t="b">
        <v>1</v>
      </c>
      <c r="AU10" s="6" t="b">
        <v>1</v>
      </c>
      <c r="AV10" s="6" t="b">
        <v>1</v>
      </c>
      <c r="AW10" s="6" t="b">
        <v>1</v>
      </c>
      <c r="AX10" s="6" t="b">
        <v>1</v>
      </c>
      <c r="AY10" s="6" t="b">
        <v>1</v>
      </c>
      <c r="AZ10" s="6" t="b">
        <v>1</v>
      </c>
      <c r="BA10" s="6" t="b">
        <v>1</v>
      </c>
      <c r="BB10" s="6" t="b">
        <v>1</v>
      </c>
      <c r="BC10" s="6" t="b">
        <v>1</v>
      </c>
      <c r="BD10" s="6" t="b">
        <v>1</v>
      </c>
      <c r="BE10" s="6" t="b">
        <v>1</v>
      </c>
      <c r="BF10" s="6" t="b">
        <v>1</v>
      </c>
      <c r="BG10" s="6" t="b">
        <v>1</v>
      </c>
      <c r="BH10" s="6" t="b">
        <v>1</v>
      </c>
      <c r="BI10">
        <f t="shared" si="0"/>
        <v>59</v>
      </c>
      <c r="BJ10">
        <f t="shared" si="1"/>
        <v>59</v>
      </c>
      <c r="BK10" s="4">
        <f t="shared" si="2"/>
        <v>1</v>
      </c>
    </row>
    <row r="11" spans="1:63" x14ac:dyDescent="0.35">
      <c r="A11" t="s">
        <v>23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0</v>
      </c>
      <c r="R11" t="b">
        <v>1</v>
      </c>
      <c r="S11" t="b">
        <v>1</v>
      </c>
      <c r="T11" t="b">
        <v>0</v>
      </c>
      <c r="U11" t="b">
        <v>1</v>
      </c>
      <c r="V11" t="b">
        <v>1</v>
      </c>
      <c r="W11" t="b">
        <v>1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1</v>
      </c>
      <c r="AJ11" t="b">
        <v>1</v>
      </c>
      <c r="AK11" t="b">
        <v>1</v>
      </c>
      <c r="AL11" t="b">
        <v>0</v>
      </c>
      <c r="AM11" t="b">
        <v>1</v>
      </c>
      <c r="AN11" t="b">
        <v>0</v>
      </c>
      <c r="AO11" t="s">
        <v>112</v>
      </c>
      <c r="AP11" t="b">
        <v>1</v>
      </c>
      <c r="AQ11" t="b">
        <v>1</v>
      </c>
      <c r="AR11" t="b">
        <v>1</v>
      </c>
      <c r="AS11" t="b">
        <v>1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>
        <f t="shared" si="0"/>
        <v>26</v>
      </c>
      <c r="BJ11">
        <f t="shared" si="1"/>
        <v>43</v>
      </c>
      <c r="BK11" s="4">
        <f t="shared" si="2"/>
        <v>0.60465116279069764</v>
      </c>
    </row>
    <row r="12" spans="1:63" x14ac:dyDescent="0.35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1</v>
      </c>
      <c r="V12" t="b">
        <v>1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1</v>
      </c>
      <c r="AK12" t="b">
        <v>1</v>
      </c>
      <c r="AL12" t="b">
        <v>1</v>
      </c>
      <c r="AM12" t="b">
        <v>0</v>
      </c>
      <c r="AN12" t="b">
        <v>1</v>
      </c>
      <c r="AO12" t="s">
        <v>112</v>
      </c>
      <c r="AP12" t="b">
        <v>1</v>
      </c>
      <c r="AQ12" t="b">
        <v>1</v>
      </c>
      <c r="AR12" t="b">
        <v>1</v>
      </c>
      <c r="AS12" t="b">
        <v>1</v>
      </c>
      <c r="AT12" t="b">
        <v>0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1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1</v>
      </c>
      <c r="BI12">
        <f t="shared" si="0"/>
        <v>24</v>
      </c>
      <c r="BJ12">
        <f t="shared" si="1"/>
        <v>58</v>
      </c>
      <c r="BK12" s="4">
        <f t="shared" si="2"/>
        <v>0.41379310344827586</v>
      </c>
    </row>
    <row r="13" spans="1:63" x14ac:dyDescent="0.35">
      <c r="A13" t="s">
        <v>28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b">
        <v>1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>
        <f t="shared" si="0"/>
        <v>13</v>
      </c>
      <c r="BJ13">
        <f t="shared" si="1"/>
        <v>16</v>
      </c>
      <c r="BK13" s="4">
        <f t="shared" si="2"/>
        <v>0.8125</v>
      </c>
    </row>
    <row r="14" spans="1:63" x14ac:dyDescent="0.35">
      <c r="A14" t="s">
        <v>29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b">
        <v>1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 t="b">
        <v>1</v>
      </c>
      <c r="W14" t="b">
        <v>1</v>
      </c>
      <c r="X14" t="b">
        <v>0</v>
      </c>
      <c r="Y14" t="b">
        <v>1</v>
      </c>
      <c r="Z14" t="b">
        <v>1</v>
      </c>
      <c r="AA14" t="b">
        <v>1</v>
      </c>
      <c r="AB14" t="b">
        <v>0</v>
      </c>
      <c r="AC14" t="b">
        <v>1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>
        <f t="shared" si="0"/>
        <v>17</v>
      </c>
      <c r="BJ14">
        <f t="shared" si="1"/>
        <v>33</v>
      </c>
      <c r="BK14" s="4">
        <f t="shared" si="2"/>
        <v>0.51515151515151514</v>
      </c>
    </row>
    <row r="15" spans="1:63" x14ac:dyDescent="0.35">
      <c r="A15" t="s">
        <v>30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b">
        <v>1</v>
      </c>
      <c r="Q15" t="b">
        <v>0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>
        <f t="shared" si="0"/>
        <v>25</v>
      </c>
      <c r="BJ15">
        <f t="shared" si="1"/>
        <v>44</v>
      </c>
      <c r="BK15" s="4">
        <f t="shared" si="2"/>
        <v>0.56818181818181823</v>
      </c>
    </row>
    <row r="16" spans="1:63" x14ac:dyDescent="0.35">
      <c r="A16" t="s">
        <v>31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0</v>
      </c>
      <c r="U16" t="b">
        <v>1</v>
      </c>
      <c r="V16" t="b">
        <v>1</v>
      </c>
      <c r="W16" t="b">
        <v>1</v>
      </c>
      <c r="X16" t="b">
        <v>0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0</v>
      </c>
      <c r="AO16" t="b">
        <v>0</v>
      </c>
      <c r="AP16" t="b">
        <v>0</v>
      </c>
      <c r="AQ16" t="b">
        <v>1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1</v>
      </c>
      <c r="AZ16" t="b">
        <v>1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 t="s">
        <v>112</v>
      </c>
      <c r="BI16">
        <f t="shared" si="0"/>
        <v>35</v>
      </c>
      <c r="BJ16">
        <f t="shared" si="1"/>
        <v>51</v>
      </c>
      <c r="BK16" s="4">
        <f t="shared" si="2"/>
        <v>0.68627450980392157</v>
      </c>
    </row>
    <row r="17" spans="1:63" x14ac:dyDescent="0.35">
      <c r="A17" t="s">
        <v>32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  <c r="P17" t="b">
        <v>1</v>
      </c>
      <c r="Q17" t="b">
        <v>0</v>
      </c>
      <c r="R17" t="b">
        <v>1</v>
      </c>
      <c r="S17" t="b">
        <v>1</v>
      </c>
      <c r="T17" t="b">
        <v>1</v>
      </c>
      <c r="U17" t="b">
        <v>0</v>
      </c>
      <c r="V17" t="b">
        <v>0</v>
      </c>
      <c r="W17" t="b">
        <v>1</v>
      </c>
      <c r="X17" t="b">
        <v>0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0</v>
      </c>
      <c r="AJ17" t="b">
        <v>1</v>
      </c>
      <c r="AK17" t="b">
        <v>0</v>
      </c>
      <c r="AL17" t="b">
        <v>1</v>
      </c>
      <c r="AM17" t="b">
        <v>1</v>
      </c>
      <c r="AN17" t="b">
        <v>0</v>
      </c>
      <c r="AO17" t="b">
        <v>0</v>
      </c>
      <c r="AP17" t="b">
        <v>0</v>
      </c>
      <c r="AQ17" t="b">
        <v>1</v>
      </c>
      <c r="AR17" t="b">
        <v>1</v>
      </c>
      <c r="AS17" t="b">
        <v>0</v>
      </c>
      <c r="AT17" t="b">
        <v>0</v>
      </c>
      <c r="AU17" t="b">
        <v>1</v>
      </c>
      <c r="AV17" t="b">
        <v>1</v>
      </c>
      <c r="AW17" t="b">
        <v>0</v>
      </c>
      <c r="AX17" t="b">
        <v>0</v>
      </c>
      <c r="AY17" t="b">
        <v>1</v>
      </c>
      <c r="AZ17" t="b">
        <v>1</v>
      </c>
      <c r="BA17" t="b">
        <v>0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 t="s">
        <v>112</v>
      </c>
      <c r="BI17">
        <f t="shared" si="0"/>
        <v>30</v>
      </c>
      <c r="BJ17">
        <f t="shared" si="1"/>
        <v>52</v>
      </c>
      <c r="BK17" s="4">
        <f t="shared" si="2"/>
        <v>0.57692307692307687</v>
      </c>
    </row>
    <row r="18" spans="1:63" x14ac:dyDescent="0.35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P18" t="b">
        <v>1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1</v>
      </c>
      <c r="X18" t="b">
        <v>0</v>
      </c>
      <c r="Y18" t="b">
        <v>1</v>
      </c>
      <c r="Z18" t="b">
        <v>1</v>
      </c>
      <c r="AA18" t="b">
        <v>1</v>
      </c>
      <c r="AB18" t="b">
        <v>0</v>
      </c>
      <c r="AC18" t="b">
        <v>1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 t="s">
        <v>112</v>
      </c>
      <c r="BI18">
        <f t="shared" si="0"/>
        <v>18</v>
      </c>
      <c r="BJ18">
        <f t="shared" si="1"/>
        <v>40</v>
      </c>
      <c r="BK18" s="4">
        <f t="shared" si="2"/>
        <v>0.45</v>
      </c>
    </row>
    <row r="19" spans="1:63" x14ac:dyDescent="0.35">
      <c r="A19" t="s">
        <v>34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0</v>
      </c>
      <c r="R19" t="b">
        <v>1</v>
      </c>
      <c r="S19" t="b">
        <v>0</v>
      </c>
      <c r="T19" t="b">
        <v>0</v>
      </c>
      <c r="U19" t="b">
        <v>1</v>
      </c>
      <c r="V19" t="b">
        <v>1</v>
      </c>
      <c r="W19" t="b">
        <v>1</v>
      </c>
      <c r="X19" t="b">
        <v>0</v>
      </c>
      <c r="Y19" t="b">
        <v>1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0</v>
      </c>
      <c r="AN19" t="b">
        <v>1</v>
      </c>
      <c r="AO19" t="b">
        <v>1</v>
      </c>
      <c r="AP19" t="b">
        <v>0</v>
      </c>
      <c r="AQ19" t="b">
        <v>1</v>
      </c>
      <c r="AR19" t="b">
        <v>0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0</v>
      </c>
      <c r="AY19" t="b">
        <v>0</v>
      </c>
      <c r="AZ19" t="b">
        <v>1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1</v>
      </c>
      <c r="BH19" t="s">
        <v>112</v>
      </c>
      <c r="BI19">
        <f t="shared" si="0"/>
        <v>32</v>
      </c>
      <c r="BJ19">
        <f t="shared" si="1"/>
        <v>58</v>
      </c>
      <c r="BK19" s="4">
        <f t="shared" si="2"/>
        <v>0.55172413793103448</v>
      </c>
    </row>
    <row r="20" spans="1:63" x14ac:dyDescent="0.35">
      <c r="A20" t="s">
        <v>37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1</v>
      </c>
      <c r="AJ20" t="b">
        <v>1</v>
      </c>
      <c r="AK20" t="b">
        <v>1</v>
      </c>
      <c r="AL20" t="b">
        <v>0</v>
      </c>
      <c r="AM20" t="b">
        <v>1</v>
      </c>
      <c r="AN20" t="b">
        <v>1</v>
      </c>
      <c r="AO20" t="b">
        <v>0</v>
      </c>
      <c r="AP20" t="b">
        <v>1</v>
      </c>
      <c r="AQ20" t="b">
        <v>1</v>
      </c>
      <c r="AR20" t="b">
        <v>1</v>
      </c>
      <c r="AS20" t="b">
        <v>1</v>
      </c>
      <c r="AT20" t="b">
        <v>0</v>
      </c>
      <c r="AU20" t="b">
        <v>1</v>
      </c>
      <c r="AV20" t="b">
        <v>0</v>
      </c>
      <c r="AW20" t="b">
        <v>0</v>
      </c>
      <c r="AX20" t="b">
        <v>0</v>
      </c>
      <c r="AY20" t="b">
        <v>1</v>
      </c>
      <c r="AZ20" t="b">
        <v>1</v>
      </c>
      <c r="BA20" t="b">
        <v>0</v>
      </c>
      <c r="BB20" t="b">
        <v>0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>
        <f t="shared" si="0"/>
        <v>26</v>
      </c>
      <c r="BJ20">
        <f t="shared" si="1"/>
        <v>53</v>
      </c>
      <c r="BK20" s="4">
        <f t="shared" si="2"/>
        <v>0.49056603773584906</v>
      </c>
    </row>
    <row r="21" spans="1:63" x14ac:dyDescent="0.35">
      <c r="A21" t="s">
        <v>38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1</v>
      </c>
      <c r="AY21" t="b">
        <v>0</v>
      </c>
      <c r="AZ21" t="b">
        <v>1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 t="s">
        <v>112</v>
      </c>
      <c r="BI21">
        <f t="shared" si="0"/>
        <v>31</v>
      </c>
      <c r="BJ21">
        <f t="shared" si="1"/>
        <v>51</v>
      </c>
      <c r="BK21" s="4">
        <f t="shared" si="2"/>
        <v>0.60784313725490191</v>
      </c>
    </row>
    <row r="22" spans="1:63" x14ac:dyDescent="0.35">
      <c r="A22" t="s">
        <v>39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b">
        <v>0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0</v>
      </c>
      <c r="Y22" t="b">
        <v>1</v>
      </c>
      <c r="Z22" t="b">
        <v>1</v>
      </c>
      <c r="AA22" t="b">
        <v>1</v>
      </c>
      <c r="AB22" t="b">
        <v>0</v>
      </c>
      <c r="AC22" t="b">
        <v>1</v>
      </c>
      <c r="AD22" t="b">
        <v>0</v>
      </c>
      <c r="AE22" t="b">
        <v>0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0</v>
      </c>
      <c r="AN22" t="b">
        <v>1</v>
      </c>
      <c r="AO22" t="b">
        <v>0</v>
      </c>
      <c r="AP22" t="b">
        <v>1</v>
      </c>
      <c r="AQ22" t="b">
        <v>0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1</v>
      </c>
      <c r="BG22" t="b">
        <v>1</v>
      </c>
      <c r="BH22" t="b">
        <v>1</v>
      </c>
      <c r="BI22">
        <f t="shared" si="0"/>
        <v>45</v>
      </c>
      <c r="BJ22">
        <f t="shared" si="1"/>
        <v>59</v>
      </c>
      <c r="BK22" s="4">
        <f t="shared" si="2"/>
        <v>0.76271186440677963</v>
      </c>
    </row>
    <row r="23" spans="1:63" x14ac:dyDescent="0.35">
      <c r="A23" t="s">
        <v>41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1</v>
      </c>
      <c r="V23" t="b">
        <v>1</v>
      </c>
      <c r="W23" t="b">
        <v>1</v>
      </c>
      <c r="X23" t="b">
        <v>0</v>
      </c>
      <c r="Y23" t="b">
        <v>0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  <c r="AT23" t="b">
        <v>1</v>
      </c>
      <c r="AU23" t="b">
        <v>1</v>
      </c>
      <c r="AV23" t="b">
        <v>0</v>
      </c>
      <c r="AW23" t="b">
        <v>1</v>
      </c>
      <c r="AX23" t="b">
        <v>1</v>
      </c>
      <c r="AY23" t="b">
        <v>0</v>
      </c>
      <c r="AZ23" t="b">
        <v>1</v>
      </c>
      <c r="BA23" t="b">
        <v>1</v>
      </c>
      <c r="BB23" t="b">
        <v>1</v>
      </c>
      <c r="BC23" t="b">
        <v>1</v>
      </c>
      <c r="BD23" t="b">
        <v>0</v>
      </c>
      <c r="BE23" t="b">
        <v>1</v>
      </c>
      <c r="BF23" t="b">
        <v>1</v>
      </c>
      <c r="BG23" t="b">
        <v>1</v>
      </c>
      <c r="BH23" t="b">
        <v>1</v>
      </c>
      <c r="BI23">
        <f t="shared" si="0"/>
        <v>40</v>
      </c>
      <c r="BJ23">
        <f t="shared" si="1"/>
        <v>59</v>
      </c>
      <c r="BK23" s="4">
        <f t="shared" si="2"/>
        <v>0.67796610169491522</v>
      </c>
    </row>
    <row r="24" spans="1:63" x14ac:dyDescent="0.35">
      <c r="A24" t="s">
        <v>43</v>
      </c>
      <c r="B24" t="b">
        <v>1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1</v>
      </c>
      <c r="X24" t="b">
        <v>0</v>
      </c>
      <c r="Y24" t="b">
        <v>1</v>
      </c>
      <c r="Z24" t="b">
        <v>1</v>
      </c>
      <c r="AA24" t="b">
        <v>1</v>
      </c>
      <c r="AB24" t="b">
        <v>1</v>
      </c>
      <c r="AC24" t="b">
        <v>0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1</v>
      </c>
      <c r="AV24" t="b">
        <v>0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 t="s">
        <v>112</v>
      </c>
      <c r="BI24">
        <f t="shared" si="0"/>
        <v>29</v>
      </c>
      <c r="BJ24">
        <f t="shared" si="1"/>
        <v>47</v>
      </c>
      <c r="BK24" s="4">
        <f t="shared" si="2"/>
        <v>0.61702127659574468</v>
      </c>
    </row>
    <row r="25" spans="1:63" x14ac:dyDescent="0.35">
      <c r="A25" t="s">
        <v>44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1</v>
      </c>
      <c r="Q25" t="b">
        <v>1</v>
      </c>
      <c r="R25" t="b">
        <v>1</v>
      </c>
      <c r="S25" t="b">
        <v>1</v>
      </c>
      <c r="T25" t="b">
        <v>0</v>
      </c>
      <c r="U25" t="b">
        <v>1</v>
      </c>
      <c r="V25" t="b">
        <v>1</v>
      </c>
      <c r="W25" t="b">
        <v>1</v>
      </c>
      <c r="X25" t="b">
        <v>0</v>
      </c>
      <c r="Y25" t="b">
        <v>1</v>
      </c>
      <c r="Z25" t="b">
        <v>1</v>
      </c>
      <c r="AA25" t="b">
        <v>1</v>
      </c>
      <c r="AB25" t="b">
        <v>1</v>
      </c>
      <c r="AC25" t="b">
        <v>0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0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 t="s">
        <v>112</v>
      </c>
      <c r="BI25">
        <f t="shared" si="0"/>
        <v>26</v>
      </c>
      <c r="BJ25">
        <f t="shared" si="1"/>
        <v>41</v>
      </c>
      <c r="BK25" s="4">
        <f t="shared" si="2"/>
        <v>0.63414634146341464</v>
      </c>
    </row>
    <row r="26" spans="1:63" x14ac:dyDescent="0.3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s">
        <v>112</v>
      </c>
      <c r="AO26" t="s">
        <v>112</v>
      </c>
      <c r="AP26" t="b">
        <v>1</v>
      </c>
      <c r="AQ26" t="b">
        <v>1</v>
      </c>
      <c r="AR26" t="b">
        <v>1</v>
      </c>
      <c r="AS26" t="b">
        <v>0</v>
      </c>
      <c r="AT26" t="b">
        <v>0</v>
      </c>
      <c r="AU26" t="b">
        <v>1</v>
      </c>
      <c r="AV26" t="b">
        <v>0</v>
      </c>
      <c r="AW26" t="b">
        <v>0</v>
      </c>
      <c r="AX26" t="b">
        <v>0</v>
      </c>
      <c r="AY26" t="b">
        <v>1</v>
      </c>
      <c r="AZ26" t="b">
        <v>1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 t="s">
        <v>112</v>
      </c>
      <c r="BI26">
        <f t="shared" si="0"/>
        <v>21</v>
      </c>
      <c r="BJ26">
        <f t="shared" si="1"/>
        <v>49</v>
      </c>
      <c r="BK26" s="4">
        <f t="shared" si="2"/>
        <v>0.42857142857142855</v>
      </c>
    </row>
    <row r="27" spans="1:63" x14ac:dyDescent="0.3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1</v>
      </c>
      <c r="W27" t="b">
        <v>1</v>
      </c>
      <c r="X27" t="b">
        <v>0</v>
      </c>
      <c r="Y27" t="b">
        <v>1</v>
      </c>
      <c r="Z27" t="b">
        <v>1</v>
      </c>
      <c r="AA27" t="b">
        <v>1</v>
      </c>
      <c r="AB27" t="b">
        <v>0</v>
      </c>
      <c r="AC27" t="b">
        <v>1</v>
      </c>
      <c r="AD27" t="b">
        <v>1</v>
      </c>
      <c r="AE27" t="b">
        <v>1</v>
      </c>
      <c r="AF27" t="b">
        <v>0</v>
      </c>
      <c r="AG27" t="b">
        <v>0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0</v>
      </c>
      <c r="AN27" t="b">
        <v>0</v>
      </c>
      <c r="AO27" t="b">
        <v>0</v>
      </c>
      <c r="AP27" t="b">
        <v>0</v>
      </c>
      <c r="AQ27" t="b">
        <v>1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 t="s">
        <v>112</v>
      </c>
      <c r="BI27">
        <f t="shared" si="0"/>
        <v>28</v>
      </c>
      <c r="BJ27">
        <f t="shared" si="1"/>
        <v>51</v>
      </c>
      <c r="BK27" s="4">
        <f t="shared" si="2"/>
        <v>0.5490196078431373</v>
      </c>
    </row>
    <row r="28" spans="1:63" x14ac:dyDescent="0.3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P28" t="b">
        <v>1</v>
      </c>
      <c r="Q28" t="b">
        <v>0</v>
      </c>
      <c r="R28" t="b">
        <v>1</v>
      </c>
      <c r="S28" t="b">
        <v>1</v>
      </c>
      <c r="T28" t="b">
        <v>0</v>
      </c>
      <c r="U28" t="b">
        <v>1</v>
      </c>
      <c r="V28" t="b">
        <v>1</v>
      </c>
      <c r="W28" t="b">
        <v>1</v>
      </c>
      <c r="X28" t="b">
        <v>0</v>
      </c>
      <c r="Y28" t="b">
        <v>1</v>
      </c>
      <c r="Z28" t="b">
        <v>1</v>
      </c>
      <c r="AA28" t="b">
        <v>1</v>
      </c>
      <c r="AB28" t="b">
        <v>0</v>
      </c>
      <c r="AC28" t="b">
        <v>1</v>
      </c>
      <c r="AD28" t="b">
        <v>1</v>
      </c>
      <c r="AE28" t="b">
        <v>1</v>
      </c>
      <c r="AF28" t="b">
        <v>0</v>
      </c>
      <c r="AG28" t="b">
        <v>0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 t="s">
        <v>112</v>
      </c>
      <c r="BI28">
        <f t="shared" si="0"/>
        <v>18</v>
      </c>
      <c r="BJ28">
        <f t="shared" si="1"/>
        <v>33</v>
      </c>
      <c r="BK28" s="4">
        <f t="shared" si="2"/>
        <v>0.54545454545454541</v>
      </c>
    </row>
    <row r="29" spans="1:63" x14ac:dyDescent="0.3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1</v>
      </c>
      <c r="Z29" t="b">
        <v>1</v>
      </c>
      <c r="AA29" t="b">
        <v>1</v>
      </c>
      <c r="AB29" t="b">
        <v>0</v>
      </c>
      <c r="AC29" t="b">
        <v>1</v>
      </c>
      <c r="AD29" t="b">
        <v>0</v>
      </c>
      <c r="AE29" t="b">
        <v>1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>
        <f t="shared" si="0"/>
        <v>17</v>
      </c>
      <c r="BJ29">
        <f t="shared" si="1"/>
        <v>39</v>
      </c>
      <c r="BK29" s="4">
        <f t="shared" si="2"/>
        <v>0.4358974358974359</v>
      </c>
    </row>
    <row r="30" spans="1:63" x14ac:dyDescent="0.35">
      <c r="A30" t="s">
        <v>49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0</v>
      </c>
      <c r="U30" t="b">
        <v>1</v>
      </c>
      <c r="V30" t="b">
        <v>1</v>
      </c>
      <c r="W30" t="b">
        <v>1</v>
      </c>
      <c r="X30" t="b">
        <v>0</v>
      </c>
      <c r="Y30" t="b">
        <v>1</v>
      </c>
      <c r="Z30" t="b">
        <v>1</v>
      </c>
      <c r="AA30" t="b">
        <v>1</v>
      </c>
      <c r="AB30" t="b">
        <v>0</v>
      </c>
      <c r="AC30" t="b">
        <v>1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1</v>
      </c>
      <c r="AN30" t="b">
        <v>0</v>
      </c>
      <c r="AO30" t="b">
        <v>0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 t="s">
        <v>112</v>
      </c>
      <c r="BI30">
        <f t="shared" si="0"/>
        <v>25</v>
      </c>
      <c r="BJ30">
        <f t="shared" si="1"/>
        <v>40</v>
      </c>
      <c r="BK30" s="4">
        <f t="shared" si="2"/>
        <v>0.625</v>
      </c>
    </row>
    <row r="31" spans="1:63" x14ac:dyDescent="0.35">
      <c r="A31" t="s">
        <v>50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1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0</v>
      </c>
      <c r="AO31" t="s">
        <v>112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0</v>
      </c>
      <c r="AW31" t="b">
        <v>0</v>
      </c>
      <c r="AX31" t="b">
        <v>0</v>
      </c>
      <c r="AY31" t="b">
        <v>1</v>
      </c>
      <c r="AZ31" t="b">
        <v>1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1</v>
      </c>
      <c r="BH31" t="s">
        <v>112</v>
      </c>
      <c r="BI31">
        <f t="shared" si="0"/>
        <v>29</v>
      </c>
      <c r="BJ31">
        <f t="shared" si="1"/>
        <v>57</v>
      </c>
      <c r="BK31" s="4">
        <f t="shared" si="2"/>
        <v>0.50877192982456143</v>
      </c>
    </row>
    <row r="32" spans="1:63" x14ac:dyDescent="0.3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1</v>
      </c>
      <c r="X32" t="b">
        <v>0</v>
      </c>
      <c r="Y32" t="b">
        <v>1</v>
      </c>
      <c r="Z32" t="b">
        <v>1</v>
      </c>
      <c r="AA32" t="b">
        <v>1</v>
      </c>
      <c r="AB32" t="b">
        <v>0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 t="s">
        <v>112</v>
      </c>
      <c r="BI32">
        <f t="shared" si="0"/>
        <v>18</v>
      </c>
      <c r="BJ32">
        <f t="shared" si="1"/>
        <v>33</v>
      </c>
      <c r="BK32" s="4">
        <f t="shared" si="2"/>
        <v>0.54545454545454541</v>
      </c>
    </row>
    <row r="33" spans="1:63" x14ac:dyDescent="0.35">
      <c r="A33" t="s">
        <v>52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1</v>
      </c>
      <c r="O33" t="b">
        <v>1</v>
      </c>
      <c r="P33" t="b">
        <v>1</v>
      </c>
      <c r="Q33" t="b">
        <v>0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0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b">
        <v>0</v>
      </c>
      <c r="AZ33" t="b">
        <v>1</v>
      </c>
      <c r="BA33" t="b">
        <v>0</v>
      </c>
      <c r="BB33" t="b">
        <v>1</v>
      </c>
      <c r="BC33" t="b">
        <v>1</v>
      </c>
      <c r="BD33" t="b">
        <v>0</v>
      </c>
      <c r="BE33" t="b">
        <v>1</v>
      </c>
      <c r="BF33" t="b">
        <v>1</v>
      </c>
      <c r="BG33" t="b">
        <v>1</v>
      </c>
      <c r="BH33" t="b">
        <v>1</v>
      </c>
      <c r="BI33">
        <f t="shared" si="0"/>
        <v>38</v>
      </c>
      <c r="BJ33">
        <f t="shared" si="1"/>
        <v>59</v>
      </c>
      <c r="BK33" s="4">
        <f t="shared" si="2"/>
        <v>0.64406779661016944</v>
      </c>
    </row>
    <row r="34" spans="1:63" x14ac:dyDescent="0.35">
      <c r="A34" t="s">
        <v>53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0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0</v>
      </c>
      <c r="AX34" t="b">
        <v>1</v>
      </c>
      <c r="AY34" t="b">
        <v>1</v>
      </c>
      <c r="AZ34" t="b">
        <v>1</v>
      </c>
      <c r="BA34" t="b">
        <v>0</v>
      </c>
      <c r="BB34" t="b">
        <v>1</v>
      </c>
      <c r="BC34" t="b">
        <v>0</v>
      </c>
      <c r="BD34" t="b">
        <v>0</v>
      </c>
      <c r="BE34" t="b">
        <v>1</v>
      </c>
      <c r="BF34" t="b">
        <v>1</v>
      </c>
      <c r="BG34" t="b">
        <v>1</v>
      </c>
      <c r="BH34" t="b">
        <v>1</v>
      </c>
      <c r="BI34">
        <f t="shared" si="0"/>
        <v>52</v>
      </c>
      <c r="BJ34">
        <f t="shared" si="1"/>
        <v>59</v>
      </c>
      <c r="BK34" s="4">
        <f t="shared" si="2"/>
        <v>0.88135593220338981</v>
      </c>
    </row>
    <row r="35" spans="1:63" x14ac:dyDescent="0.35">
      <c r="A35" t="s">
        <v>54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0</v>
      </c>
      <c r="U35" t="b">
        <v>1</v>
      </c>
      <c r="V35" t="b">
        <v>1</v>
      </c>
      <c r="W35" t="b">
        <v>1</v>
      </c>
      <c r="X35" t="b">
        <v>0</v>
      </c>
      <c r="Y35" t="b">
        <v>1</v>
      </c>
      <c r="Z35" t="b">
        <v>1</v>
      </c>
      <c r="AA35" t="b">
        <v>1</v>
      </c>
      <c r="AB35" t="b">
        <v>0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 t="s">
        <v>112</v>
      </c>
      <c r="BI35">
        <f t="shared" si="0"/>
        <v>23</v>
      </c>
      <c r="BJ35">
        <f t="shared" si="1"/>
        <v>28</v>
      </c>
      <c r="BK35" s="4">
        <f t="shared" si="2"/>
        <v>0.8214285714285714</v>
      </c>
    </row>
    <row r="36" spans="1:63" x14ac:dyDescent="0.35">
      <c r="A36" t="s">
        <v>55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1</v>
      </c>
      <c r="N36" t="b">
        <v>1</v>
      </c>
      <c r="O36" t="b">
        <v>0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0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0</v>
      </c>
      <c r="AJ36" t="b">
        <v>1</v>
      </c>
      <c r="AK36" t="b">
        <v>0</v>
      </c>
      <c r="AL36" t="b">
        <v>1</v>
      </c>
      <c r="AM36" t="b">
        <v>1</v>
      </c>
      <c r="AN36" t="b">
        <v>1</v>
      </c>
      <c r="AO36" t="b">
        <v>0</v>
      </c>
      <c r="AP36" t="b">
        <v>0</v>
      </c>
      <c r="AQ36" t="b">
        <v>0</v>
      </c>
      <c r="AR36" t="b">
        <v>1</v>
      </c>
      <c r="AS36" t="b">
        <v>1</v>
      </c>
      <c r="AT36" t="b">
        <v>0</v>
      </c>
      <c r="AU36" t="b">
        <v>1</v>
      </c>
      <c r="AV36" t="b">
        <v>0</v>
      </c>
      <c r="AW36" t="b">
        <v>0</v>
      </c>
      <c r="AX36" t="b">
        <v>0</v>
      </c>
      <c r="AY36" t="b">
        <v>0</v>
      </c>
      <c r="AZ36" t="b">
        <v>1</v>
      </c>
      <c r="BA36" t="b">
        <v>0</v>
      </c>
      <c r="BB36" t="b">
        <v>1</v>
      </c>
      <c r="BC36" t="b">
        <v>0</v>
      </c>
      <c r="BD36" t="b">
        <v>0</v>
      </c>
      <c r="BE36" t="b">
        <v>0</v>
      </c>
      <c r="BF36" t="b">
        <v>1</v>
      </c>
      <c r="BG36" t="b">
        <v>1</v>
      </c>
      <c r="BH36" t="s">
        <v>112</v>
      </c>
      <c r="BI36">
        <f t="shared" si="0"/>
        <v>41</v>
      </c>
      <c r="BJ36">
        <f t="shared" si="1"/>
        <v>58</v>
      </c>
      <c r="BK36" s="4">
        <f t="shared" si="2"/>
        <v>0.7068965517241379</v>
      </c>
    </row>
    <row r="37" spans="1:63" x14ac:dyDescent="0.35">
      <c r="A37" t="s">
        <v>56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0</v>
      </c>
      <c r="R37" t="b">
        <v>1</v>
      </c>
      <c r="S37" t="b">
        <v>1</v>
      </c>
      <c r="T37" t="b">
        <v>0</v>
      </c>
      <c r="U37" t="b">
        <v>0</v>
      </c>
      <c r="V37" t="b">
        <v>1</v>
      </c>
      <c r="W37" t="b">
        <v>1</v>
      </c>
      <c r="X37" t="b">
        <v>0</v>
      </c>
      <c r="Y37" t="b">
        <v>1</v>
      </c>
      <c r="Z37" t="b">
        <v>1</v>
      </c>
      <c r="AA37" t="b">
        <v>1</v>
      </c>
      <c r="AB37" t="b">
        <v>0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1</v>
      </c>
      <c r="AU37" t="b">
        <v>1</v>
      </c>
      <c r="AV37" t="b">
        <v>1</v>
      </c>
      <c r="AW37" t="b">
        <v>0</v>
      </c>
      <c r="AX37" t="b">
        <v>0</v>
      </c>
      <c r="AY37" t="b">
        <v>0</v>
      </c>
      <c r="AZ37" t="b">
        <v>1</v>
      </c>
      <c r="BA37" t="b">
        <v>0</v>
      </c>
      <c r="BB37" t="b">
        <v>0</v>
      </c>
      <c r="BC37" t="b">
        <v>0</v>
      </c>
      <c r="BD37" t="b">
        <v>0</v>
      </c>
      <c r="BE37" t="s">
        <v>112</v>
      </c>
      <c r="BF37" t="s">
        <v>112</v>
      </c>
      <c r="BG37" t="s">
        <v>112</v>
      </c>
      <c r="BH37" t="s">
        <v>112</v>
      </c>
      <c r="BI37">
        <f t="shared" si="0"/>
        <v>29</v>
      </c>
      <c r="BJ37">
        <f t="shared" si="1"/>
        <v>55</v>
      </c>
      <c r="BK37" s="4">
        <f t="shared" si="2"/>
        <v>0.52727272727272723</v>
      </c>
    </row>
    <row r="38" spans="1:63" x14ac:dyDescent="0.3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1</v>
      </c>
      <c r="P38" t="b">
        <v>1</v>
      </c>
      <c r="Q38" t="b">
        <v>0</v>
      </c>
      <c r="R38" t="b">
        <v>1</v>
      </c>
      <c r="S38" t="b">
        <v>1</v>
      </c>
      <c r="T38" t="b">
        <v>0</v>
      </c>
      <c r="U38" t="b">
        <v>1</v>
      </c>
      <c r="V38" t="b">
        <v>1</v>
      </c>
      <c r="W38" t="b">
        <v>1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 t="s">
        <v>112</v>
      </c>
      <c r="BI38">
        <f t="shared" si="0"/>
        <v>14</v>
      </c>
      <c r="BJ38">
        <f t="shared" si="1"/>
        <v>29</v>
      </c>
      <c r="BK38" s="4">
        <f t="shared" si="2"/>
        <v>0.48275862068965519</v>
      </c>
    </row>
    <row r="39" spans="1:63" x14ac:dyDescent="0.35">
      <c r="A39" t="s">
        <v>58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1</v>
      </c>
      <c r="Q39" t="b">
        <v>0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0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1</v>
      </c>
      <c r="AO39" t="b">
        <v>0</v>
      </c>
      <c r="AP39" t="b">
        <v>0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 t="s">
        <v>112</v>
      </c>
      <c r="BI39">
        <f t="shared" si="0"/>
        <v>30</v>
      </c>
      <c r="BJ39">
        <f t="shared" si="1"/>
        <v>41</v>
      </c>
      <c r="BK39" s="4">
        <f t="shared" si="2"/>
        <v>0.73170731707317072</v>
      </c>
    </row>
    <row r="40" spans="1:63" x14ac:dyDescent="0.35">
      <c r="A40" t="s">
        <v>59</v>
      </c>
      <c r="B40" t="b">
        <v>1</v>
      </c>
      <c r="C40" t="b">
        <v>0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0</v>
      </c>
      <c r="AD40" t="b">
        <v>1</v>
      </c>
      <c r="AE40" t="b">
        <v>1</v>
      </c>
      <c r="AF40" t="b">
        <v>1</v>
      </c>
      <c r="AG40" t="b">
        <v>1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0</v>
      </c>
      <c r="AO40" t="b">
        <v>0</v>
      </c>
      <c r="AP40" t="b">
        <v>0</v>
      </c>
      <c r="AQ40" t="b">
        <v>1</v>
      </c>
      <c r="AR40" t="b">
        <v>1</v>
      </c>
      <c r="AS40" t="b">
        <v>1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1</v>
      </c>
      <c r="AZ40" t="b">
        <v>1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1</v>
      </c>
      <c r="BI40">
        <f t="shared" si="0"/>
        <v>38</v>
      </c>
      <c r="BJ40">
        <f t="shared" si="1"/>
        <v>59</v>
      </c>
      <c r="BK40" s="4">
        <f t="shared" si="2"/>
        <v>0.64406779661016944</v>
      </c>
    </row>
    <row r="41" spans="1:63" x14ac:dyDescent="0.35">
      <c r="A41" t="s">
        <v>60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0</v>
      </c>
      <c r="P41" t="b">
        <v>1</v>
      </c>
      <c r="Q41" t="b">
        <v>1</v>
      </c>
      <c r="R41" t="b">
        <v>1</v>
      </c>
      <c r="S41" t="b">
        <v>1</v>
      </c>
      <c r="T41" t="b">
        <v>0</v>
      </c>
      <c r="U41" t="b">
        <v>1</v>
      </c>
      <c r="V41" t="b">
        <v>1</v>
      </c>
      <c r="W41" t="b">
        <v>1</v>
      </c>
      <c r="X41" t="b">
        <v>0</v>
      </c>
      <c r="Y41" t="b">
        <v>0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1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1</v>
      </c>
      <c r="AT41" t="b">
        <v>1</v>
      </c>
      <c r="AU41" t="b">
        <v>1</v>
      </c>
      <c r="AV41" t="b">
        <v>0</v>
      </c>
      <c r="AW41" t="b">
        <v>1</v>
      </c>
      <c r="AX41" t="b">
        <v>1</v>
      </c>
      <c r="AY41" t="b">
        <v>0</v>
      </c>
      <c r="AZ41" t="b">
        <v>1</v>
      </c>
      <c r="BA41" t="b">
        <v>0</v>
      </c>
      <c r="BB41" t="b">
        <v>1</v>
      </c>
      <c r="BC41" t="b">
        <v>1</v>
      </c>
      <c r="BD41" t="b">
        <v>0</v>
      </c>
      <c r="BE41" t="b">
        <v>1</v>
      </c>
      <c r="BF41" t="b">
        <v>1</v>
      </c>
      <c r="BG41" t="b">
        <v>1</v>
      </c>
      <c r="BH41" t="s">
        <v>112</v>
      </c>
      <c r="BI41">
        <f t="shared" si="0"/>
        <v>39</v>
      </c>
      <c r="BJ41">
        <f t="shared" si="1"/>
        <v>58</v>
      </c>
      <c r="BK41" s="4">
        <f t="shared" si="2"/>
        <v>0.67241379310344829</v>
      </c>
    </row>
    <row r="42" spans="1:63" x14ac:dyDescent="0.3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1</v>
      </c>
      <c r="AJ42" t="b">
        <v>1</v>
      </c>
      <c r="AK42" t="b">
        <v>1</v>
      </c>
      <c r="AL42" t="b">
        <v>0</v>
      </c>
      <c r="AM42" t="b">
        <v>1</v>
      </c>
      <c r="AN42" t="b">
        <v>0</v>
      </c>
      <c r="AO42" t="s">
        <v>112</v>
      </c>
      <c r="AP42" t="b">
        <v>1</v>
      </c>
      <c r="AQ42" t="b">
        <v>1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1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1</v>
      </c>
      <c r="BH42" t="b">
        <v>1</v>
      </c>
      <c r="BI42">
        <f t="shared" si="0"/>
        <v>23</v>
      </c>
      <c r="BJ42">
        <f t="shared" si="1"/>
        <v>58</v>
      </c>
      <c r="BK42" s="4">
        <f t="shared" si="2"/>
        <v>0.39655172413793105</v>
      </c>
    </row>
    <row r="43" spans="1:63" x14ac:dyDescent="0.35">
      <c r="A43" t="s">
        <v>64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0</v>
      </c>
      <c r="N43" t="b">
        <v>1</v>
      </c>
      <c r="O43" t="b">
        <v>1</v>
      </c>
      <c r="P43" t="b">
        <v>1</v>
      </c>
      <c r="Q43" t="b">
        <v>0</v>
      </c>
      <c r="R43" t="b">
        <v>1</v>
      </c>
      <c r="S43" t="b">
        <v>1</v>
      </c>
      <c r="T43" t="b">
        <v>1</v>
      </c>
      <c r="U43" t="b">
        <v>0</v>
      </c>
      <c r="V43" t="b">
        <v>0</v>
      </c>
      <c r="W43" t="b">
        <v>1</v>
      </c>
      <c r="X43" t="b">
        <v>0</v>
      </c>
      <c r="Y43" t="b">
        <v>1</v>
      </c>
      <c r="Z43" t="b">
        <v>1</v>
      </c>
      <c r="AA43" t="b">
        <v>1</v>
      </c>
      <c r="AB43" t="b">
        <v>1</v>
      </c>
      <c r="AC43" t="b">
        <v>0</v>
      </c>
      <c r="AD43" t="b">
        <v>1</v>
      </c>
      <c r="AE43" t="b">
        <v>1</v>
      </c>
      <c r="AF43" t="b">
        <v>1</v>
      </c>
      <c r="AG43" t="b">
        <v>0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 t="s">
        <v>112</v>
      </c>
      <c r="BI43">
        <f t="shared" si="0"/>
        <v>17</v>
      </c>
      <c r="BJ43">
        <f t="shared" si="1"/>
        <v>33</v>
      </c>
      <c r="BK43" s="4">
        <f t="shared" si="2"/>
        <v>0.51515151515151514</v>
      </c>
    </row>
    <row r="44" spans="1:63" x14ac:dyDescent="0.35">
      <c r="A44" t="s">
        <v>65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1</v>
      </c>
      <c r="V44" t="b">
        <v>1</v>
      </c>
      <c r="W44" t="b">
        <v>1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0</v>
      </c>
      <c r="AN44" t="b">
        <v>0</v>
      </c>
      <c r="AO44" t="b">
        <v>0</v>
      </c>
      <c r="AP44" t="b">
        <v>0</v>
      </c>
      <c r="AQ44" t="b">
        <v>1</v>
      </c>
      <c r="AR44" t="b">
        <v>0</v>
      </c>
      <c r="AS44" t="b">
        <v>1</v>
      </c>
      <c r="AT44" t="b">
        <v>1</v>
      </c>
      <c r="AU44" t="b">
        <v>1</v>
      </c>
      <c r="AV44" t="b">
        <v>0</v>
      </c>
      <c r="AW44" t="b">
        <v>0</v>
      </c>
      <c r="AX44" t="b">
        <v>0</v>
      </c>
      <c r="AY44" t="b">
        <v>1</v>
      </c>
      <c r="AZ44" t="b">
        <v>1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s">
        <v>112</v>
      </c>
      <c r="BH44" t="s">
        <v>112</v>
      </c>
      <c r="BI44">
        <f t="shared" si="0"/>
        <v>28</v>
      </c>
      <c r="BJ44">
        <f t="shared" si="1"/>
        <v>57</v>
      </c>
      <c r="BK44" s="4">
        <f t="shared" si="2"/>
        <v>0.49122807017543857</v>
      </c>
    </row>
    <row r="45" spans="1:63" x14ac:dyDescent="0.35">
      <c r="A45" t="s">
        <v>66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b">
        <v>1</v>
      </c>
      <c r="Q45" t="b">
        <v>1</v>
      </c>
      <c r="R45" t="b">
        <v>1</v>
      </c>
      <c r="S45" t="b">
        <v>1</v>
      </c>
      <c r="T45" t="b">
        <v>0</v>
      </c>
      <c r="U45" t="b">
        <v>1</v>
      </c>
      <c r="V45" t="b">
        <v>1</v>
      </c>
      <c r="W45" t="b">
        <v>1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0</v>
      </c>
      <c r="AN45" t="s">
        <v>112</v>
      </c>
      <c r="AO45" t="s">
        <v>112</v>
      </c>
      <c r="AP45" t="b">
        <v>1</v>
      </c>
      <c r="AQ45" t="b">
        <v>1</v>
      </c>
      <c r="AR45" t="b">
        <v>1</v>
      </c>
      <c r="AS45" t="b">
        <v>0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 t="s">
        <v>112</v>
      </c>
      <c r="BI45">
        <f t="shared" si="0"/>
        <v>22</v>
      </c>
      <c r="BJ45">
        <f t="shared" si="1"/>
        <v>42</v>
      </c>
      <c r="BK45" s="4">
        <f t="shared" si="2"/>
        <v>0.52380952380952384</v>
      </c>
    </row>
    <row r="46" spans="1:63" x14ac:dyDescent="0.35">
      <c r="A46" t="s">
        <v>67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0</v>
      </c>
      <c r="N46" t="b">
        <v>1</v>
      </c>
      <c r="O46" t="b">
        <v>1</v>
      </c>
      <c r="P46" t="b">
        <v>1</v>
      </c>
      <c r="Q46" t="b">
        <v>0</v>
      </c>
      <c r="R46" t="b">
        <v>1</v>
      </c>
      <c r="S46" t="b">
        <v>1</v>
      </c>
      <c r="T46" t="b">
        <v>0</v>
      </c>
      <c r="U46" t="b">
        <v>1</v>
      </c>
      <c r="V46" t="b">
        <v>1</v>
      </c>
      <c r="W46" t="b">
        <v>1</v>
      </c>
      <c r="X46" t="b">
        <v>0</v>
      </c>
      <c r="Y46" t="b">
        <v>1</v>
      </c>
      <c r="Z46" t="b">
        <v>1</v>
      </c>
      <c r="AA46" t="b">
        <v>1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 t="s">
        <v>112</v>
      </c>
      <c r="BI46">
        <f t="shared" si="0"/>
        <v>17</v>
      </c>
      <c r="BJ46">
        <f t="shared" si="1"/>
        <v>32</v>
      </c>
      <c r="BK46" s="4">
        <f t="shared" si="2"/>
        <v>0.53125</v>
      </c>
    </row>
    <row r="47" spans="1:63" x14ac:dyDescent="0.35">
      <c r="A47" t="s">
        <v>68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1</v>
      </c>
      <c r="P47" t="b">
        <v>1</v>
      </c>
      <c r="Q47" t="b">
        <v>0</v>
      </c>
      <c r="R47" t="b">
        <v>1</v>
      </c>
      <c r="S47" t="b">
        <v>1</v>
      </c>
      <c r="T47" t="b">
        <v>1</v>
      </c>
      <c r="U47" t="b">
        <v>0</v>
      </c>
      <c r="V47" t="b">
        <v>0</v>
      </c>
      <c r="W47" t="b">
        <v>0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1</v>
      </c>
      <c r="AT47" t="b">
        <v>1</v>
      </c>
      <c r="AU47" t="b">
        <v>1</v>
      </c>
      <c r="AV47" t="b">
        <v>1</v>
      </c>
      <c r="AW47" t="b">
        <v>0</v>
      </c>
      <c r="AX47" t="b">
        <v>1</v>
      </c>
      <c r="AY47" t="b">
        <v>0</v>
      </c>
      <c r="AZ47" t="b">
        <v>1</v>
      </c>
      <c r="BA47" t="b">
        <v>0</v>
      </c>
      <c r="BB47" t="b">
        <v>0</v>
      </c>
      <c r="BC47" t="b">
        <v>0</v>
      </c>
      <c r="BD47" t="b">
        <v>0</v>
      </c>
      <c r="BE47" t="b">
        <v>1</v>
      </c>
      <c r="BF47" t="b">
        <v>1</v>
      </c>
      <c r="BG47" t="b">
        <v>1</v>
      </c>
      <c r="BH47" t="s">
        <v>112</v>
      </c>
      <c r="BI47">
        <f t="shared" si="0"/>
        <v>36</v>
      </c>
      <c r="BJ47">
        <f t="shared" si="1"/>
        <v>58</v>
      </c>
      <c r="BK47" s="4">
        <f t="shared" si="2"/>
        <v>0.62068965517241381</v>
      </c>
    </row>
    <row r="48" spans="1:63" x14ac:dyDescent="0.35">
      <c r="A48" t="s">
        <v>70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1</v>
      </c>
      <c r="M48" t="b">
        <v>0</v>
      </c>
      <c r="N48" t="b">
        <v>1</v>
      </c>
      <c r="O48" t="b">
        <v>1</v>
      </c>
      <c r="P48" t="b">
        <v>1</v>
      </c>
      <c r="Q48" t="b">
        <v>0</v>
      </c>
      <c r="R48" t="b">
        <v>1</v>
      </c>
      <c r="S48" t="b">
        <v>1</v>
      </c>
      <c r="T48" t="b">
        <v>0</v>
      </c>
      <c r="U48" t="b">
        <v>1</v>
      </c>
      <c r="V48" t="b">
        <v>1</v>
      </c>
      <c r="W48" t="b">
        <v>1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s">
        <v>112</v>
      </c>
      <c r="AO48" t="s">
        <v>112</v>
      </c>
      <c r="AP48" t="b">
        <v>0</v>
      </c>
      <c r="AQ48" t="b">
        <v>1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1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1</v>
      </c>
      <c r="BH48" t="b">
        <v>1</v>
      </c>
      <c r="BI48">
        <f t="shared" si="0"/>
        <v>28</v>
      </c>
      <c r="BJ48">
        <f t="shared" si="1"/>
        <v>57</v>
      </c>
      <c r="BK48" s="4">
        <f t="shared" si="2"/>
        <v>0.49122807017543857</v>
      </c>
    </row>
    <row r="49" spans="1:63" x14ac:dyDescent="0.35">
      <c r="A49" t="s">
        <v>71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b">
        <v>1</v>
      </c>
      <c r="S49" t="b">
        <v>1</v>
      </c>
      <c r="T49" t="b">
        <v>0</v>
      </c>
      <c r="U49" t="b">
        <v>1</v>
      </c>
      <c r="V49" t="b">
        <v>1</v>
      </c>
      <c r="W49" t="b">
        <v>1</v>
      </c>
      <c r="X49" t="b">
        <v>0</v>
      </c>
      <c r="Y49" t="b">
        <v>1</v>
      </c>
      <c r="Z49" t="b">
        <v>1</v>
      </c>
      <c r="AA49" t="b">
        <v>1</v>
      </c>
      <c r="AB49" t="b">
        <v>0</v>
      </c>
      <c r="AC49" t="b">
        <v>0</v>
      </c>
      <c r="AD49" t="b">
        <v>1</v>
      </c>
      <c r="AE49" t="b">
        <v>1</v>
      </c>
      <c r="AF49" t="b">
        <v>1</v>
      </c>
      <c r="AG49" t="b">
        <v>0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 t="s">
        <v>112</v>
      </c>
      <c r="BI49">
        <f t="shared" si="0"/>
        <v>23</v>
      </c>
      <c r="BJ49">
        <f t="shared" si="1"/>
        <v>33</v>
      </c>
      <c r="BK49" s="4">
        <f t="shared" si="2"/>
        <v>0.69696969696969702</v>
      </c>
    </row>
    <row r="50" spans="1:63" x14ac:dyDescent="0.35">
      <c r="A50" t="s">
        <v>72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0</v>
      </c>
      <c r="P50" t="b">
        <v>1</v>
      </c>
      <c r="Q50" t="b">
        <v>1</v>
      </c>
      <c r="R50" t="b">
        <v>1</v>
      </c>
      <c r="S50" t="b">
        <v>0</v>
      </c>
      <c r="T50" t="b">
        <v>0</v>
      </c>
      <c r="U50" t="b">
        <v>1</v>
      </c>
      <c r="V50" t="b">
        <v>1</v>
      </c>
      <c r="W50" t="b">
        <v>1</v>
      </c>
      <c r="X50" t="b">
        <v>0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0</v>
      </c>
      <c r="AO50" t="b">
        <v>0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 t="s">
        <v>112</v>
      </c>
      <c r="BI50">
        <f t="shared" si="0"/>
        <v>26</v>
      </c>
      <c r="BJ50">
        <f t="shared" si="1"/>
        <v>40</v>
      </c>
      <c r="BK50" s="4">
        <f t="shared" si="2"/>
        <v>0.65</v>
      </c>
    </row>
    <row r="51" spans="1:63" x14ac:dyDescent="0.35">
      <c r="A51" t="s">
        <v>73</v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1</v>
      </c>
      <c r="W51" t="b">
        <v>1</v>
      </c>
      <c r="X51" t="b">
        <v>0</v>
      </c>
      <c r="Y51" t="b">
        <v>1</v>
      </c>
      <c r="Z51" t="b">
        <v>0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 t="s">
        <v>112</v>
      </c>
      <c r="BI51">
        <f t="shared" si="0"/>
        <v>28</v>
      </c>
      <c r="BJ51">
        <f t="shared" si="1"/>
        <v>44</v>
      </c>
      <c r="BK51" s="4">
        <f t="shared" si="2"/>
        <v>0.63636363636363635</v>
      </c>
    </row>
    <row r="52" spans="1:63" x14ac:dyDescent="0.35">
      <c r="A52" t="s">
        <v>75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0</v>
      </c>
      <c r="N52" t="b">
        <v>1</v>
      </c>
      <c r="O52" t="b">
        <v>1</v>
      </c>
      <c r="P52" t="b">
        <v>1</v>
      </c>
      <c r="Q52" t="b">
        <v>0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1</v>
      </c>
      <c r="X52" t="b">
        <v>0</v>
      </c>
      <c r="Y52" t="b">
        <v>1</v>
      </c>
      <c r="Z52" t="b">
        <v>1</v>
      </c>
      <c r="AA52" t="b">
        <v>1</v>
      </c>
      <c r="AB52" t="b">
        <v>0</v>
      </c>
      <c r="AC52" t="b">
        <v>1</v>
      </c>
      <c r="AD52" t="b">
        <v>1</v>
      </c>
      <c r="AE52" t="b">
        <v>1</v>
      </c>
      <c r="AF52" t="b">
        <v>1</v>
      </c>
      <c r="AG52" t="b">
        <v>0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 t="s">
        <v>112</v>
      </c>
      <c r="BI52">
        <f t="shared" si="0"/>
        <v>17</v>
      </c>
      <c r="BJ52">
        <f t="shared" si="1"/>
        <v>33</v>
      </c>
      <c r="BK52" s="4">
        <f t="shared" si="2"/>
        <v>0.51515151515151514</v>
      </c>
    </row>
  </sheetData>
  <conditionalFormatting sqref="B2:BH9 B11:BH52">
    <cfRule type="containsText" dxfId="85" priority="3" operator="containsText" text="true">
      <formula>NOT(ISERROR(SEARCH("true",B2)))</formula>
    </cfRule>
    <cfRule type="containsText" dxfId="84" priority="4" operator="containsText" text="false">
      <formula>NOT(ISERROR(SEARCH("false",B2)))</formula>
    </cfRule>
  </conditionalFormatting>
  <conditionalFormatting sqref="BK2:BK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7330-B9BB-4673-9F94-3DBF807E9E97}">
  <sheetPr codeName="Sheet13"/>
  <dimension ref="A1:AV52"/>
  <sheetViews>
    <sheetView workbookViewId="0">
      <selection activeCell="AX5" sqref="AX5"/>
    </sheetView>
  </sheetViews>
  <sheetFormatPr defaultRowHeight="14.5" x14ac:dyDescent="0.35"/>
  <cols>
    <col min="46" max="46" width="9.81640625" bestFit="1" customWidth="1"/>
    <col min="47" max="47" width="12.90625" bestFit="1" customWidth="1"/>
    <col min="48" max="48" width="12.08984375" bestFit="1" customWidth="1"/>
  </cols>
  <sheetData>
    <row r="1" spans="1:48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 t="s">
        <v>113</v>
      </c>
      <c r="AU1" t="s">
        <v>105</v>
      </c>
      <c r="AV1" t="s">
        <v>114</v>
      </c>
    </row>
    <row r="2" spans="1:48" x14ac:dyDescent="0.35">
      <c r="A2" t="s">
        <v>0</v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0</v>
      </c>
      <c r="AM2" t="b">
        <v>1</v>
      </c>
      <c r="AN2" t="b">
        <v>1</v>
      </c>
      <c r="AO2" t="s">
        <v>112</v>
      </c>
      <c r="AP2" t="b">
        <v>1</v>
      </c>
      <c r="AQ2" t="b">
        <v>1</v>
      </c>
      <c r="AR2" t="b">
        <v>1</v>
      </c>
      <c r="AS2" t="b">
        <v>0</v>
      </c>
      <c r="AT2">
        <f>COUNTIF(B2:AS2,TRUE)</f>
        <v>31</v>
      </c>
      <c r="AU2">
        <f t="shared" ref="AU2:AU10" si="0">44-COUNTIF(B2:AS2,"")</f>
        <v>43</v>
      </c>
      <c r="AV2" s="4">
        <f>AT2/AU2</f>
        <v>0.72093023255813948</v>
      </c>
    </row>
    <row r="3" spans="1:48" x14ac:dyDescent="0.35">
      <c r="A3" t="s">
        <v>8</v>
      </c>
      <c r="B3" t="b">
        <v>1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1</v>
      </c>
      <c r="J3" t="b">
        <v>1</v>
      </c>
      <c r="K3" t="b">
        <v>1</v>
      </c>
      <c r="L3" t="b">
        <v>1</v>
      </c>
      <c r="M3" t="b">
        <v>0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>
        <f t="shared" ref="AT3:AT52" si="1">COUNTIF(B3:AS3,TRUE)</f>
        <v>12</v>
      </c>
      <c r="AU3">
        <f t="shared" si="0"/>
        <v>16</v>
      </c>
      <c r="AV3" s="4">
        <f t="shared" ref="AV3:AV52" si="2">AT3/AU3</f>
        <v>0.75</v>
      </c>
    </row>
    <row r="4" spans="1:48" x14ac:dyDescent="0.35">
      <c r="A4" t="s">
        <v>9</v>
      </c>
      <c r="B4" t="b">
        <v>0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0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0</v>
      </c>
      <c r="AA4" t="b">
        <v>0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>
        <f t="shared" si="1"/>
        <v>21</v>
      </c>
      <c r="AU4">
        <f t="shared" si="0"/>
        <v>28</v>
      </c>
      <c r="AV4" s="4">
        <f t="shared" si="2"/>
        <v>0.75</v>
      </c>
    </row>
    <row r="5" spans="1:48" x14ac:dyDescent="0.35">
      <c r="A5" t="s">
        <v>10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0</v>
      </c>
      <c r="AM5" t="b">
        <v>1</v>
      </c>
      <c r="AN5" t="b">
        <v>1</v>
      </c>
      <c r="AO5" t="s">
        <v>112</v>
      </c>
      <c r="AP5" t="b">
        <v>1</v>
      </c>
      <c r="AQ5" t="b">
        <v>1</v>
      </c>
      <c r="AR5" t="b">
        <v>1</v>
      </c>
      <c r="AS5" t="b">
        <v>0</v>
      </c>
      <c r="AT5">
        <f t="shared" si="1"/>
        <v>33</v>
      </c>
      <c r="AU5">
        <f t="shared" si="0"/>
        <v>43</v>
      </c>
      <c r="AV5" s="4">
        <f t="shared" si="2"/>
        <v>0.76744186046511631</v>
      </c>
    </row>
    <row r="6" spans="1:48" x14ac:dyDescent="0.35">
      <c r="A6" t="s">
        <v>11</v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1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1</v>
      </c>
      <c r="AL6" t="b">
        <v>1</v>
      </c>
      <c r="AM6" t="b">
        <v>1</v>
      </c>
      <c r="AN6" t="b">
        <v>1</v>
      </c>
      <c r="AO6" t="s">
        <v>112</v>
      </c>
      <c r="AP6" t="b">
        <v>0</v>
      </c>
      <c r="AQ6" t="b">
        <v>1</v>
      </c>
      <c r="AR6" t="b">
        <v>1</v>
      </c>
      <c r="AS6" t="s">
        <v>112</v>
      </c>
      <c r="AT6">
        <f t="shared" si="1"/>
        <v>26</v>
      </c>
      <c r="AU6">
        <f t="shared" si="0"/>
        <v>42</v>
      </c>
      <c r="AV6" s="4">
        <f t="shared" si="2"/>
        <v>0.61904761904761907</v>
      </c>
    </row>
    <row r="7" spans="1:48" x14ac:dyDescent="0.35">
      <c r="A7" t="s">
        <v>13</v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0</v>
      </c>
      <c r="AA7" t="b">
        <v>0</v>
      </c>
      <c r="AB7" t="b">
        <v>1</v>
      </c>
      <c r="AC7" t="b">
        <v>1</v>
      </c>
      <c r="AD7" t="b">
        <v>1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>
        <f t="shared" si="1"/>
        <v>23</v>
      </c>
      <c r="AU7">
        <f t="shared" si="0"/>
        <v>37</v>
      </c>
      <c r="AV7" s="4">
        <f t="shared" si="2"/>
        <v>0.6216216216216216</v>
      </c>
    </row>
    <row r="8" spans="1:48" x14ac:dyDescent="0.35">
      <c r="A8" t="s">
        <v>15</v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1</v>
      </c>
      <c r="AJ8" t="b">
        <v>1</v>
      </c>
      <c r="AK8" t="b">
        <v>0</v>
      </c>
      <c r="AL8" t="b">
        <v>0</v>
      </c>
      <c r="AM8" t="b">
        <v>1</v>
      </c>
      <c r="AN8" t="b">
        <v>1</v>
      </c>
      <c r="AO8" t="s">
        <v>112</v>
      </c>
      <c r="AP8" t="b">
        <v>0</v>
      </c>
      <c r="AQ8" t="b">
        <v>0</v>
      </c>
      <c r="AR8" t="b">
        <v>1</v>
      </c>
      <c r="AS8" t="b">
        <v>1</v>
      </c>
      <c r="AT8">
        <f t="shared" si="1"/>
        <v>22</v>
      </c>
      <c r="AU8">
        <f t="shared" si="0"/>
        <v>43</v>
      </c>
      <c r="AV8" s="4">
        <f t="shared" si="2"/>
        <v>0.51162790697674421</v>
      </c>
    </row>
    <row r="9" spans="1:48" x14ac:dyDescent="0.35">
      <c r="A9" t="s">
        <v>20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>
        <f t="shared" si="1"/>
        <v>5</v>
      </c>
      <c r="AU9">
        <f t="shared" si="0"/>
        <v>15</v>
      </c>
      <c r="AV9" s="4">
        <f t="shared" si="2"/>
        <v>0.33333333333333331</v>
      </c>
    </row>
    <row r="10" spans="1:48" x14ac:dyDescent="0.35">
      <c r="A10" t="s">
        <v>21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0</v>
      </c>
      <c r="H10" t="b">
        <v>1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1</v>
      </c>
      <c r="AJ10" t="b">
        <v>1</v>
      </c>
      <c r="AK10" t="b">
        <v>1</v>
      </c>
      <c r="AL10" t="b">
        <v>0</v>
      </c>
      <c r="AM10" t="b">
        <v>1</v>
      </c>
      <c r="AN10" t="b">
        <v>0</v>
      </c>
      <c r="AO10" t="s">
        <v>112</v>
      </c>
      <c r="AP10" t="b">
        <v>1</v>
      </c>
      <c r="AQ10" t="b">
        <v>1</v>
      </c>
      <c r="AR10" t="b">
        <v>1</v>
      </c>
      <c r="AS10" t="b">
        <v>1</v>
      </c>
      <c r="AT10">
        <f t="shared" si="1"/>
        <v>26</v>
      </c>
      <c r="AU10">
        <f t="shared" si="0"/>
        <v>43</v>
      </c>
      <c r="AV10" s="4">
        <f t="shared" si="2"/>
        <v>0.60465116279069764</v>
      </c>
    </row>
    <row r="11" spans="1:48" x14ac:dyDescent="0.35">
      <c r="A11" t="s">
        <v>23</v>
      </c>
      <c r="B11" s="8" t="b">
        <f>IF(Data!B11="","",IF(Data!B$11="","",Data!B11=Data!B$11))</f>
        <v>1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6" t="b">
        <v>1</v>
      </c>
      <c r="L11" s="6" t="b">
        <v>1</v>
      </c>
      <c r="M11" s="6" t="b">
        <v>1</v>
      </c>
      <c r="N11" s="6" t="b">
        <v>1</v>
      </c>
      <c r="O11" s="6" t="b">
        <v>1</v>
      </c>
      <c r="P11" s="6" t="b">
        <v>1</v>
      </c>
      <c r="Q11" s="6" t="b">
        <v>1</v>
      </c>
      <c r="R11" s="6" t="b">
        <v>1</v>
      </c>
      <c r="S11" s="6" t="b">
        <v>1</v>
      </c>
      <c r="T11" s="6" t="b">
        <v>1</v>
      </c>
      <c r="U11" s="6" t="b">
        <v>1</v>
      </c>
      <c r="V11" s="6" t="b">
        <v>1</v>
      </c>
      <c r="W11" s="6" t="b">
        <v>1</v>
      </c>
      <c r="X11" s="6" t="b">
        <v>1</v>
      </c>
      <c r="Y11" s="6" t="b">
        <v>1</v>
      </c>
      <c r="Z11" s="6" t="b">
        <v>1</v>
      </c>
      <c r="AA11" s="6" t="b">
        <v>1</v>
      </c>
      <c r="AB11" s="6" t="b">
        <v>1</v>
      </c>
      <c r="AC11" s="6" t="b">
        <v>1</v>
      </c>
      <c r="AD11" s="6" t="b">
        <v>1</v>
      </c>
      <c r="AE11" s="6" t="b">
        <v>1</v>
      </c>
      <c r="AF11" s="6" t="b">
        <v>1</v>
      </c>
      <c r="AG11" s="6" t="b">
        <v>1</v>
      </c>
      <c r="AH11" s="6" t="b">
        <v>1</v>
      </c>
      <c r="AI11" s="6" t="b">
        <v>1</v>
      </c>
      <c r="AJ11" s="6" t="b">
        <v>1</v>
      </c>
      <c r="AK11" s="6" t="b">
        <v>1</v>
      </c>
      <c r="AL11" s="6" t="b">
        <v>1</v>
      </c>
      <c r="AM11" s="6" t="b">
        <v>1</v>
      </c>
      <c r="AN11" s="6" t="b">
        <v>1</v>
      </c>
      <c r="AO11" s="6" t="s">
        <v>112</v>
      </c>
      <c r="AP11" s="6" t="b">
        <v>1</v>
      </c>
      <c r="AQ11" s="6" t="b">
        <v>1</v>
      </c>
      <c r="AR11" s="6" t="b">
        <v>1</v>
      </c>
      <c r="AS11" s="6" t="b">
        <v>1</v>
      </c>
      <c r="AT11">
        <f t="shared" si="1"/>
        <v>43</v>
      </c>
      <c r="AU11">
        <f>44-COUNTIF(B11:AS11,"")</f>
        <v>43</v>
      </c>
      <c r="AV11" s="4">
        <f t="shared" si="2"/>
        <v>1</v>
      </c>
    </row>
    <row r="12" spans="1:48" x14ac:dyDescent="0.35">
      <c r="A12" t="s">
        <v>24</v>
      </c>
      <c r="B12" t="b">
        <v>0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  <c r="I12" t="b">
        <v>0</v>
      </c>
      <c r="J12" t="b">
        <v>1</v>
      </c>
      <c r="K12" t="b">
        <v>1</v>
      </c>
      <c r="L12" t="b">
        <v>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0</v>
      </c>
      <c r="AI12" t="b">
        <v>1</v>
      </c>
      <c r="AJ12" t="b">
        <v>1</v>
      </c>
      <c r="AK12" t="b">
        <v>1</v>
      </c>
      <c r="AL12" t="b">
        <v>0</v>
      </c>
      <c r="AM12" t="b">
        <v>0</v>
      </c>
      <c r="AN12" t="b">
        <v>0</v>
      </c>
      <c r="AO12" t="s">
        <v>112</v>
      </c>
      <c r="AP12" t="b">
        <v>1</v>
      </c>
      <c r="AQ12" t="b">
        <v>1</v>
      </c>
      <c r="AR12" t="b">
        <v>1</v>
      </c>
      <c r="AS12" t="b">
        <v>1</v>
      </c>
      <c r="AT12">
        <f t="shared" si="1"/>
        <v>27</v>
      </c>
      <c r="AU12">
        <f t="shared" ref="AU12:AU52" si="3">44-COUNTIF(B12:AS12,"")</f>
        <v>43</v>
      </c>
      <c r="AV12" s="4">
        <f t="shared" si="2"/>
        <v>0.62790697674418605</v>
      </c>
    </row>
    <row r="13" spans="1:48" x14ac:dyDescent="0.35">
      <c r="A13" t="s">
        <v>28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>
        <f t="shared" si="1"/>
        <v>7</v>
      </c>
      <c r="AU13">
        <f t="shared" si="3"/>
        <v>16</v>
      </c>
      <c r="AV13" s="4">
        <f t="shared" si="2"/>
        <v>0.4375</v>
      </c>
    </row>
    <row r="14" spans="1:48" x14ac:dyDescent="0.35">
      <c r="A14" t="s">
        <v>29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0</v>
      </c>
      <c r="I14" t="b">
        <v>1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0</v>
      </c>
      <c r="AA14" t="b">
        <v>0</v>
      </c>
      <c r="AB14" t="b">
        <v>1</v>
      </c>
      <c r="AC14" t="b">
        <v>1</v>
      </c>
      <c r="AD14" t="b">
        <v>0</v>
      </c>
      <c r="AE14" t="b">
        <v>0</v>
      </c>
      <c r="AF14" t="b">
        <v>1</v>
      </c>
      <c r="AG14" t="b">
        <v>1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>
        <f t="shared" si="1"/>
        <v>24</v>
      </c>
      <c r="AU14">
        <f t="shared" si="3"/>
        <v>33</v>
      </c>
      <c r="AV14" s="4">
        <f t="shared" si="2"/>
        <v>0.72727272727272729</v>
      </c>
    </row>
    <row r="15" spans="1:48" x14ac:dyDescent="0.35">
      <c r="A15" t="s">
        <v>30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1</v>
      </c>
      <c r="AM15" t="b">
        <v>1</v>
      </c>
      <c r="AN15" t="b">
        <v>1</v>
      </c>
      <c r="AO15" t="s">
        <v>112</v>
      </c>
      <c r="AP15" t="b">
        <v>0</v>
      </c>
      <c r="AQ15" t="b">
        <v>0</v>
      </c>
      <c r="AR15" t="b">
        <v>1</v>
      </c>
      <c r="AS15" t="b">
        <v>0</v>
      </c>
      <c r="AT15">
        <f t="shared" si="1"/>
        <v>24</v>
      </c>
      <c r="AU15">
        <f t="shared" si="3"/>
        <v>43</v>
      </c>
      <c r="AV15" s="4">
        <f t="shared" si="2"/>
        <v>0.55813953488372092</v>
      </c>
    </row>
    <row r="16" spans="1:48" x14ac:dyDescent="0.35">
      <c r="A16" t="s">
        <v>31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b">
        <v>1</v>
      </c>
      <c r="L16" t="b">
        <v>1</v>
      </c>
      <c r="M16" t="b">
        <v>0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1</v>
      </c>
      <c r="AM16" t="b">
        <v>1</v>
      </c>
      <c r="AN16" t="b">
        <v>1</v>
      </c>
      <c r="AO16" t="s">
        <v>112</v>
      </c>
      <c r="AP16" t="b">
        <v>0</v>
      </c>
      <c r="AQ16" t="b">
        <v>1</v>
      </c>
      <c r="AR16" t="b">
        <v>1</v>
      </c>
      <c r="AS16" t="b">
        <v>0</v>
      </c>
      <c r="AT16">
        <f t="shared" si="1"/>
        <v>24</v>
      </c>
      <c r="AU16">
        <f t="shared" si="3"/>
        <v>43</v>
      </c>
      <c r="AV16" s="4">
        <f t="shared" si="2"/>
        <v>0.55813953488372092</v>
      </c>
    </row>
    <row r="17" spans="1:48" x14ac:dyDescent="0.35">
      <c r="A17" t="s">
        <v>32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  <c r="H17" t="b">
        <v>0</v>
      </c>
      <c r="I17" t="b">
        <v>1</v>
      </c>
      <c r="J17" t="b">
        <v>1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1</v>
      </c>
      <c r="AN17" t="b">
        <v>1</v>
      </c>
      <c r="AO17" t="s">
        <v>112</v>
      </c>
      <c r="AP17" t="b">
        <v>0</v>
      </c>
      <c r="AQ17" t="b">
        <v>1</v>
      </c>
      <c r="AR17" t="b">
        <v>1</v>
      </c>
      <c r="AS17" t="b">
        <v>0</v>
      </c>
      <c r="AT17">
        <f t="shared" si="1"/>
        <v>25</v>
      </c>
      <c r="AU17">
        <f t="shared" si="3"/>
        <v>43</v>
      </c>
      <c r="AV17" s="4">
        <f t="shared" si="2"/>
        <v>0.58139534883720934</v>
      </c>
    </row>
    <row r="18" spans="1:48" x14ac:dyDescent="0.35">
      <c r="A18" t="s">
        <v>33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0</v>
      </c>
      <c r="AA18" t="b">
        <v>0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 t="b">
        <v>1</v>
      </c>
      <c r="AN18" t="b">
        <v>1</v>
      </c>
      <c r="AO18" t="s">
        <v>112</v>
      </c>
      <c r="AP18" t="s">
        <v>112</v>
      </c>
      <c r="AQ18" t="s">
        <v>112</v>
      </c>
      <c r="AR18" t="s">
        <v>112</v>
      </c>
      <c r="AS18" t="s">
        <v>112</v>
      </c>
      <c r="AT18">
        <f t="shared" si="1"/>
        <v>23</v>
      </c>
      <c r="AU18">
        <f t="shared" si="3"/>
        <v>39</v>
      </c>
      <c r="AV18" s="4">
        <f t="shared" si="2"/>
        <v>0.58974358974358976</v>
      </c>
    </row>
    <row r="19" spans="1:48" x14ac:dyDescent="0.35">
      <c r="A19" t="s">
        <v>34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0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0</v>
      </c>
      <c r="AH19" t="b">
        <v>1</v>
      </c>
      <c r="AI19" t="b">
        <v>1</v>
      </c>
      <c r="AJ19" t="b">
        <v>1</v>
      </c>
      <c r="AK19" t="b">
        <v>1</v>
      </c>
      <c r="AL19" t="b">
        <v>0</v>
      </c>
      <c r="AM19" t="b">
        <v>0</v>
      </c>
      <c r="AN19" t="b">
        <v>0</v>
      </c>
      <c r="AO19" t="s">
        <v>112</v>
      </c>
      <c r="AP19" t="b">
        <v>0</v>
      </c>
      <c r="AQ19" t="b">
        <v>1</v>
      </c>
      <c r="AR19" t="b">
        <v>0</v>
      </c>
      <c r="AS19" t="b">
        <v>1</v>
      </c>
      <c r="AT19">
        <f t="shared" si="1"/>
        <v>32</v>
      </c>
      <c r="AU19">
        <f t="shared" si="3"/>
        <v>43</v>
      </c>
      <c r="AV19" s="4">
        <f t="shared" si="2"/>
        <v>0.7441860465116279</v>
      </c>
    </row>
    <row r="20" spans="1:48" x14ac:dyDescent="0.35">
      <c r="A20" t="s">
        <v>37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0</v>
      </c>
      <c r="AO20" t="s">
        <v>112</v>
      </c>
      <c r="AP20" t="b">
        <v>1</v>
      </c>
      <c r="AQ20" t="b">
        <v>1</v>
      </c>
      <c r="AR20" t="b">
        <v>1</v>
      </c>
      <c r="AS20" t="b">
        <v>1</v>
      </c>
      <c r="AT20">
        <f t="shared" si="1"/>
        <v>33</v>
      </c>
      <c r="AU20">
        <f t="shared" si="3"/>
        <v>43</v>
      </c>
      <c r="AV20" s="4">
        <f t="shared" si="2"/>
        <v>0.76744186046511631</v>
      </c>
    </row>
    <row r="21" spans="1:48" x14ac:dyDescent="0.35">
      <c r="A21" t="s">
        <v>38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1</v>
      </c>
      <c r="AM21" t="b">
        <v>1</v>
      </c>
      <c r="AN21" t="b">
        <v>1</v>
      </c>
      <c r="AO21" t="s">
        <v>112</v>
      </c>
      <c r="AP21" t="b">
        <v>0</v>
      </c>
      <c r="AQ21" t="b">
        <v>0</v>
      </c>
      <c r="AR21" t="b">
        <v>1</v>
      </c>
      <c r="AS21" t="b">
        <v>0</v>
      </c>
      <c r="AT21">
        <f t="shared" si="1"/>
        <v>17</v>
      </c>
      <c r="AU21">
        <f t="shared" si="3"/>
        <v>43</v>
      </c>
      <c r="AV21" s="4">
        <f t="shared" si="2"/>
        <v>0.39534883720930231</v>
      </c>
    </row>
    <row r="22" spans="1:48" x14ac:dyDescent="0.35">
      <c r="A22" t="s">
        <v>39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0</v>
      </c>
      <c r="AA22" t="b">
        <v>0</v>
      </c>
      <c r="AB22" t="b">
        <v>1</v>
      </c>
      <c r="AC22" t="b">
        <v>1</v>
      </c>
      <c r="AD22" t="b">
        <v>1</v>
      </c>
      <c r="AE22" t="b">
        <v>1</v>
      </c>
      <c r="AF22" t="b">
        <v>0</v>
      </c>
      <c r="AG22" t="b">
        <v>0</v>
      </c>
      <c r="AH22" t="b">
        <v>1</v>
      </c>
      <c r="AI22" t="b">
        <v>1</v>
      </c>
      <c r="AJ22" t="b">
        <v>1</v>
      </c>
      <c r="AK22" t="b">
        <v>1</v>
      </c>
      <c r="AL22" t="b">
        <v>0</v>
      </c>
      <c r="AM22" t="b">
        <v>0</v>
      </c>
      <c r="AN22" t="b">
        <v>0</v>
      </c>
      <c r="AO22" t="s">
        <v>112</v>
      </c>
      <c r="AP22" t="b">
        <v>1</v>
      </c>
      <c r="AQ22" t="b">
        <v>0</v>
      </c>
      <c r="AR22" t="b">
        <v>1</v>
      </c>
      <c r="AS22" t="b">
        <v>1</v>
      </c>
      <c r="AT22">
        <f t="shared" si="1"/>
        <v>26</v>
      </c>
      <c r="AU22">
        <f t="shared" si="3"/>
        <v>43</v>
      </c>
      <c r="AV22" s="4">
        <f t="shared" si="2"/>
        <v>0.60465116279069764</v>
      </c>
    </row>
    <row r="23" spans="1:48" x14ac:dyDescent="0.35">
      <c r="A23" t="s">
        <v>41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1</v>
      </c>
      <c r="AN23" t="b">
        <v>1</v>
      </c>
      <c r="AO23" t="s">
        <v>112</v>
      </c>
      <c r="AP23" t="b">
        <v>0</v>
      </c>
      <c r="AQ23" t="b">
        <v>0</v>
      </c>
      <c r="AR23" t="b">
        <v>0</v>
      </c>
      <c r="AS23" t="b">
        <v>1</v>
      </c>
      <c r="AT23">
        <f t="shared" si="1"/>
        <v>19</v>
      </c>
      <c r="AU23">
        <f t="shared" si="3"/>
        <v>43</v>
      </c>
      <c r="AV23" s="4">
        <f t="shared" si="2"/>
        <v>0.44186046511627908</v>
      </c>
    </row>
    <row r="24" spans="1:48" x14ac:dyDescent="0.35">
      <c r="A24" t="s">
        <v>43</v>
      </c>
      <c r="B24" t="b">
        <v>0</v>
      </c>
      <c r="C24" t="b">
        <v>1</v>
      </c>
      <c r="D24" t="b">
        <v>1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1</v>
      </c>
      <c r="AN24" t="b">
        <v>1</v>
      </c>
      <c r="AO24" t="s">
        <v>112</v>
      </c>
      <c r="AP24" t="b">
        <v>0</v>
      </c>
      <c r="AQ24" t="b">
        <v>0</v>
      </c>
      <c r="AR24" t="b">
        <v>1</v>
      </c>
      <c r="AS24" t="b">
        <v>0</v>
      </c>
      <c r="AT24">
        <f t="shared" si="1"/>
        <v>19</v>
      </c>
      <c r="AU24">
        <f t="shared" si="3"/>
        <v>43</v>
      </c>
      <c r="AV24" s="4">
        <f t="shared" si="2"/>
        <v>0.44186046511627908</v>
      </c>
    </row>
    <row r="25" spans="1:48" x14ac:dyDescent="0.35">
      <c r="A25" t="s">
        <v>44</v>
      </c>
      <c r="B25" t="b">
        <v>0</v>
      </c>
      <c r="C25" t="b">
        <v>0</v>
      </c>
      <c r="D25" t="b">
        <v>1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1</v>
      </c>
      <c r="AM25" t="b">
        <v>1</v>
      </c>
      <c r="AN25" t="b">
        <v>1</v>
      </c>
      <c r="AO25" t="s">
        <v>112</v>
      </c>
      <c r="AP25" t="b">
        <v>0</v>
      </c>
      <c r="AQ25" t="s">
        <v>112</v>
      </c>
      <c r="AR25" t="s">
        <v>112</v>
      </c>
      <c r="AS25" t="s">
        <v>112</v>
      </c>
      <c r="AT25">
        <f t="shared" si="1"/>
        <v>17</v>
      </c>
      <c r="AU25">
        <f t="shared" si="3"/>
        <v>40</v>
      </c>
      <c r="AV25" s="4">
        <f t="shared" si="2"/>
        <v>0.42499999999999999</v>
      </c>
    </row>
    <row r="26" spans="1:48" x14ac:dyDescent="0.35">
      <c r="A26" t="s">
        <v>45</v>
      </c>
      <c r="B26" t="b">
        <v>1</v>
      </c>
      <c r="C26" t="b">
        <v>1</v>
      </c>
      <c r="D26" t="b">
        <v>0</v>
      </c>
      <c r="E26" t="b">
        <v>0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0</v>
      </c>
      <c r="AM26" t="b">
        <v>1</v>
      </c>
      <c r="AN26" t="s">
        <v>112</v>
      </c>
      <c r="AO26" t="s">
        <v>112</v>
      </c>
      <c r="AP26" t="b">
        <v>1</v>
      </c>
      <c r="AQ26" t="b">
        <v>1</v>
      </c>
      <c r="AR26" t="b">
        <v>1</v>
      </c>
      <c r="AS26" t="b">
        <v>0</v>
      </c>
      <c r="AT26">
        <f t="shared" si="1"/>
        <v>30</v>
      </c>
      <c r="AU26">
        <f t="shared" si="3"/>
        <v>42</v>
      </c>
      <c r="AV26" s="4">
        <f t="shared" si="2"/>
        <v>0.7142857142857143</v>
      </c>
    </row>
    <row r="27" spans="1:48" x14ac:dyDescent="0.35">
      <c r="A27" t="s">
        <v>46</v>
      </c>
      <c r="B27" t="b">
        <v>1</v>
      </c>
      <c r="C27" t="b">
        <v>1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0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0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0</v>
      </c>
      <c r="AM27" t="b">
        <v>0</v>
      </c>
      <c r="AN27" t="b">
        <v>1</v>
      </c>
      <c r="AO27" t="s">
        <v>112</v>
      </c>
      <c r="AP27" t="b">
        <v>0</v>
      </c>
      <c r="AQ27" t="b">
        <v>1</v>
      </c>
      <c r="AR27" t="b">
        <v>1</v>
      </c>
      <c r="AS27" t="b">
        <v>0</v>
      </c>
      <c r="AT27">
        <f t="shared" si="1"/>
        <v>30</v>
      </c>
      <c r="AU27">
        <f t="shared" si="3"/>
        <v>43</v>
      </c>
      <c r="AV27" s="4">
        <f t="shared" si="2"/>
        <v>0.69767441860465118</v>
      </c>
    </row>
    <row r="28" spans="1:48" x14ac:dyDescent="0.35">
      <c r="A28" t="s">
        <v>47</v>
      </c>
      <c r="B28" t="b">
        <v>1</v>
      </c>
      <c r="C28" t="b">
        <v>1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  <c r="I28" t="b">
        <v>0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0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>
        <f t="shared" si="1"/>
        <v>23</v>
      </c>
      <c r="AU28">
        <f t="shared" si="3"/>
        <v>33</v>
      </c>
      <c r="AV28" s="4">
        <f t="shared" si="2"/>
        <v>0.69696969696969702</v>
      </c>
    </row>
    <row r="29" spans="1:48" x14ac:dyDescent="0.35">
      <c r="A29" t="s">
        <v>48</v>
      </c>
      <c r="B29" t="b">
        <v>1</v>
      </c>
      <c r="C29" t="b">
        <v>1</v>
      </c>
      <c r="D29" t="b">
        <v>0</v>
      </c>
      <c r="E29" t="b">
        <v>0</v>
      </c>
      <c r="F29" t="b">
        <v>1</v>
      </c>
      <c r="G29" t="b">
        <v>1</v>
      </c>
      <c r="H29" t="b">
        <v>0</v>
      </c>
      <c r="I29" t="b">
        <v>1</v>
      </c>
      <c r="J29" t="b">
        <v>1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0</v>
      </c>
      <c r="AA29" t="b">
        <v>0</v>
      </c>
      <c r="AB29" t="b">
        <v>1</v>
      </c>
      <c r="AC29" t="b">
        <v>1</v>
      </c>
      <c r="AD29" t="b">
        <v>1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1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>
        <f t="shared" si="1"/>
        <v>24</v>
      </c>
      <c r="AU29">
        <f t="shared" si="3"/>
        <v>39</v>
      </c>
      <c r="AV29" s="4">
        <f t="shared" si="2"/>
        <v>0.61538461538461542</v>
      </c>
    </row>
    <row r="30" spans="1:48" x14ac:dyDescent="0.35">
      <c r="A30" t="s">
        <v>49</v>
      </c>
      <c r="B30" t="b">
        <v>0</v>
      </c>
      <c r="C30" t="b">
        <v>0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0</v>
      </c>
      <c r="AA30" t="b">
        <v>0</v>
      </c>
      <c r="AB30" t="b">
        <v>1</v>
      </c>
      <c r="AC30" t="b">
        <v>1</v>
      </c>
      <c r="AD30" t="b">
        <v>1</v>
      </c>
      <c r="AE30" t="b">
        <v>0</v>
      </c>
      <c r="AF30" t="b">
        <v>1</v>
      </c>
      <c r="AG30" t="b">
        <v>1</v>
      </c>
      <c r="AH30" t="b">
        <v>0</v>
      </c>
      <c r="AI30" t="b">
        <v>0</v>
      </c>
      <c r="AJ30" t="b">
        <v>0</v>
      </c>
      <c r="AK30" t="b">
        <v>1</v>
      </c>
      <c r="AL30" t="b">
        <v>1</v>
      </c>
      <c r="AM30" t="b">
        <v>1</v>
      </c>
      <c r="AN30" t="b">
        <v>1</v>
      </c>
      <c r="AO30" t="s">
        <v>112</v>
      </c>
      <c r="AP30" t="s">
        <v>112</v>
      </c>
      <c r="AQ30" t="s">
        <v>112</v>
      </c>
      <c r="AR30" t="s">
        <v>112</v>
      </c>
      <c r="AS30" t="s">
        <v>112</v>
      </c>
      <c r="AT30">
        <f t="shared" si="1"/>
        <v>28</v>
      </c>
      <c r="AU30">
        <f t="shared" si="3"/>
        <v>39</v>
      </c>
      <c r="AV30" s="4">
        <f t="shared" si="2"/>
        <v>0.71794871794871795</v>
      </c>
    </row>
    <row r="31" spans="1:48" x14ac:dyDescent="0.35">
      <c r="A31" t="s">
        <v>50</v>
      </c>
      <c r="B31" t="b">
        <v>1</v>
      </c>
      <c r="C31" t="b">
        <v>1</v>
      </c>
      <c r="D31" t="b">
        <v>0</v>
      </c>
      <c r="E31" t="b">
        <v>1</v>
      </c>
      <c r="F31" t="b">
        <v>1</v>
      </c>
      <c r="G31" t="b">
        <v>1</v>
      </c>
      <c r="H31" t="b">
        <v>0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0</v>
      </c>
      <c r="AM31" t="b">
        <v>1</v>
      </c>
      <c r="AN31" t="b">
        <v>1</v>
      </c>
      <c r="AO31" t="s">
        <v>112</v>
      </c>
      <c r="AP31" t="b">
        <v>1</v>
      </c>
      <c r="AQ31" t="b">
        <v>1</v>
      </c>
      <c r="AR31" t="b">
        <v>1</v>
      </c>
      <c r="AS31" t="b">
        <v>1</v>
      </c>
      <c r="AT31">
        <f t="shared" si="1"/>
        <v>37</v>
      </c>
      <c r="AU31">
        <f t="shared" si="3"/>
        <v>43</v>
      </c>
      <c r="AV31" s="4">
        <f t="shared" si="2"/>
        <v>0.86046511627906974</v>
      </c>
    </row>
    <row r="32" spans="1:48" x14ac:dyDescent="0.35">
      <c r="A32" t="s">
        <v>51</v>
      </c>
      <c r="B32" t="b">
        <v>1</v>
      </c>
      <c r="C32" t="b">
        <v>1</v>
      </c>
      <c r="D32" t="b">
        <v>0</v>
      </c>
      <c r="E32" t="b">
        <v>0</v>
      </c>
      <c r="F32" t="b">
        <v>1</v>
      </c>
      <c r="G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0</v>
      </c>
      <c r="AA32" t="b">
        <v>0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>
        <f t="shared" si="1"/>
        <v>19</v>
      </c>
      <c r="AU32">
        <f t="shared" si="3"/>
        <v>33</v>
      </c>
      <c r="AV32" s="4">
        <f t="shared" si="2"/>
        <v>0.5757575757575758</v>
      </c>
    </row>
    <row r="33" spans="1:48" x14ac:dyDescent="0.35">
      <c r="A33" t="s">
        <v>52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0</v>
      </c>
      <c r="J33" t="b">
        <v>1</v>
      </c>
      <c r="K33" t="b">
        <v>1</v>
      </c>
      <c r="L33" t="b">
        <v>1</v>
      </c>
      <c r="M33" t="b">
        <v>0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1</v>
      </c>
      <c r="AN33" t="b">
        <v>1</v>
      </c>
      <c r="AO33" t="s">
        <v>112</v>
      </c>
      <c r="AP33" t="b">
        <v>0</v>
      </c>
      <c r="AQ33" t="b">
        <v>0</v>
      </c>
      <c r="AR33" t="b">
        <v>1</v>
      </c>
      <c r="AS33" t="b">
        <v>0</v>
      </c>
      <c r="AT33">
        <f t="shared" si="1"/>
        <v>23</v>
      </c>
      <c r="AU33">
        <f t="shared" si="3"/>
        <v>43</v>
      </c>
      <c r="AV33" s="4">
        <f t="shared" si="2"/>
        <v>0.53488372093023251</v>
      </c>
    </row>
    <row r="34" spans="1:48" x14ac:dyDescent="0.35">
      <c r="A34" t="s">
        <v>53</v>
      </c>
      <c r="B34" t="b">
        <v>0</v>
      </c>
      <c r="C34" t="b">
        <v>0</v>
      </c>
      <c r="D34" t="b">
        <v>1</v>
      </c>
      <c r="E34" t="b">
        <v>1</v>
      </c>
      <c r="F34" t="b">
        <v>0</v>
      </c>
      <c r="G34" t="b">
        <v>0</v>
      </c>
      <c r="H34" t="b">
        <v>1</v>
      </c>
      <c r="I34" t="b">
        <v>0</v>
      </c>
      <c r="J34" t="b">
        <v>1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1</v>
      </c>
      <c r="AJ34" t="b">
        <v>1</v>
      </c>
      <c r="AK34" t="b">
        <v>1</v>
      </c>
      <c r="AL34" t="b">
        <v>0</v>
      </c>
      <c r="AM34" t="b">
        <v>1</v>
      </c>
      <c r="AN34" t="b">
        <v>0</v>
      </c>
      <c r="AO34" t="s">
        <v>112</v>
      </c>
      <c r="AP34" t="b">
        <v>0</v>
      </c>
      <c r="AQ34" t="b">
        <v>1</v>
      </c>
      <c r="AR34" t="b">
        <v>1</v>
      </c>
      <c r="AS34" t="b">
        <v>1</v>
      </c>
      <c r="AT34">
        <f t="shared" si="1"/>
        <v>25</v>
      </c>
      <c r="AU34">
        <f t="shared" si="3"/>
        <v>43</v>
      </c>
      <c r="AV34" s="4">
        <f t="shared" si="2"/>
        <v>0.58139534883720934</v>
      </c>
    </row>
    <row r="35" spans="1:48" x14ac:dyDescent="0.35">
      <c r="A35" t="s">
        <v>54</v>
      </c>
      <c r="B35" t="b">
        <v>0</v>
      </c>
      <c r="C35" t="b">
        <v>0</v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b">
        <v>1</v>
      </c>
      <c r="K35" t="b">
        <v>1</v>
      </c>
      <c r="L35" t="b">
        <v>1</v>
      </c>
      <c r="M35" t="b">
        <v>0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0</v>
      </c>
      <c r="AA35" t="b">
        <v>0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>
        <f t="shared" si="1"/>
        <v>20</v>
      </c>
      <c r="AU35">
        <f t="shared" si="3"/>
        <v>28</v>
      </c>
      <c r="AV35" s="4">
        <f t="shared" si="2"/>
        <v>0.7142857142857143</v>
      </c>
    </row>
    <row r="36" spans="1:48" x14ac:dyDescent="0.35">
      <c r="A36" t="s">
        <v>55</v>
      </c>
      <c r="B36" t="b">
        <v>0</v>
      </c>
      <c r="C36" t="b">
        <v>0</v>
      </c>
      <c r="D36" t="b">
        <v>1</v>
      </c>
      <c r="E36" t="b">
        <v>1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1</v>
      </c>
      <c r="L36" t="b">
        <v>1</v>
      </c>
      <c r="M36" t="b">
        <v>1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1</v>
      </c>
      <c r="AK36" t="b">
        <v>0</v>
      </c>
      <c r="AL36" t="b">
        <v>0</v>
      </c>
      <c r="AM36" t="b">
        <v>1</v>
      </c>
      <c r="AN36" t="b">
        <v>0</v>
      </c>
      <c r="AO36" t="s">
        <v>112</v>
      </c>
      <c r="AP36" t="b">
        <v>0</v>
      </c>
      <c r="AQ36" t="b">
        <v>0</v>
      </c>
      <c r="AR36" t="b">
        <v>1</v>
      </c>
      <c r="AS36" t="b">
        <v>1</v>
      </c>
      <c r="AT36">
        <f t="shared" si="1"/>
        <v>21</v>
      </c>
      <c r="AU36">
        <f t="shared" si="3"/>
        <v>43</v>
      </c>
      <c r="AV36" s="4">
        <f t="shared" si="2"/>
        <v>0.48837209302325579</v>
      </c>
    </row>
    <row r="37" spans="1:48" x14ac:dyDescent="0.35">
      <c r="A37" t="s">
        <v>56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1</v>
      </c>
      <c r="AN37" t="b">
        <v>1</v>
      </c>
      <c r="AO37" t="s">
        <v>112</v>
      </c>
      <c r="AP37" t="b">
        <v>0</v>
      </c>
      <c r="AQ37" t="b">
        <v>0</v>
      </c>
      <c r="AR37" t="b">
        <v>1</v>
      </c>
      <c r="AS37" t="b">
        <v>0</v>
      </c>
      <c r="AT37">
        <f t="shared" si="1"/>
        <v>28</v>
      </c>
      <c r="AU37">
        <f t="shared" si="3"/>
        <v>43</v>
      </c>
      <c r="AV37" s="4">
        <f t="shared" si="2"/>
        <v>0.65116279069767447</v>
      </c>
    </row>
    <row r="38" spans="1:48" x14ac:dyDescent="0.35">
      <c r="A38" t="s">
        <v>57</v>
      </c>
      <c r="B38" t="b">
        <v>1</v>
      </c>
      <c r="C38" t="b">
        <v>1</v>
      </c>
      <c r="D38" t="b">
        <v>0</v>
      </c>
      <c r="E38" t="b">
        <v>0</v>
      </c>
      <c r="F38" t="b">
        <v>1</v>
      </c>
      <c r="G38" t="b">
        <v>1</v>
      </c>
      <c r="H38" t="b">
        <v>0</v>
      </c>
      <c r="I38" t="b">
        <v>1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0</v>
      </c>
      <c r="AB38" t="b">
        <v>1</v>
      </c>
      <c r="AC38" t="b">
        <v>1</v>
      </c>
      <c r="AD38" t="b">
        <v>1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>
        <f t="shared" si="1"/>
        <v>24</v>
      </c>
      <c r="AU38">
        <f t="shared" si="3"/>
        <v>29</v>
      </c>
      <c r="AV38" s="4">
        <f t="shared" si="2"/>
        <v>0.82758620689655171</v>
      </c>
    </row>
    <row r="39" spans="1:48" x14ac:dyDescent="0.35">
      <c r="A39" t="s">
        <v>58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1</v>
      </c>
      <c r="AM39" t="b">
        <v>1</v>
      </c>
      <c r="AN39" t="b">
        <v>0</v>
      </c>
      <c r="AO39" t="s">
        <v>112</v>
      </c>
      <c r="AP39" t="b">
        <v>0</v>
      </c>
      <c r="AQ39" t="s">
        <v>112</v>
      </c>
      <c r="AR39" t="s">
        <v>112</v>
      </c>
      <c r="AS39" t="s">
        <v>112</v>
      </c>
      <c r="AT39">
        <f t="shared" si="1"/>
        <v>19</v>
      </c>
      <c r="AU39">
        <f t="shared" si="3"/>
        <v>40</v>
      </c>
      <c r="AV39" s="4">
        <f t="shared" si="2"/>
        <v>0.47499999999999998</v>
      </c>
    </row>
    <row r="40" spans="1:48" x14ac:dyDescent="0.35">
      <c r="A40" t="s">
        <v>59</v>
      </c>
      <c r="B40" t="b">
        <v>0</v>
      </c>
      <c r="C40" t="b">
        <v>1</v>
      </c>
      <c r="D40" t="b">
        <v>1</v>
      </c>
      <c r="E40" t="b">
        <v>1</v>
      </c>
      <c r="F40" t="b">
        <v>0</v>
      </c>
      <c r="G40" t="b">
        <v>0</v>
      </c>
      <c r="H40" t="b">
        <v>1</v>
      </c>
      <c r="I40" t="b">
        <v>0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1</v>
      </c>
      <c r="AM40" t="b">
        <v>1</v>
      </c>
      <c r="AN40" t="b">
        <v>1</v>
      </c>
      <c r="AO40" t="s">
        <v>112</v>
      </c>
      <c r="AP40" t="b">
        <v>0</v>
      </c>
      <c r="AQ40" t="b">
        <v>1</v>
      </c>
      <c r="AR40" t="b">
        <v>1</v>
      </c>
      <c r="AS40" t="b">
        <v>1</v>
      </c>
      <c r="AT40">
        <f t="shared" si="1"/>
        <v>22</v>
      </c>
      <c r="AU40">
        <f t="shared" si="3"/>
        <v>43</v>
      </c>
      <c r="AV40" s="4">
        <f t="shared" si="2"/>
        <v>0.51162790697674421</v>
      </c>
    </row>
    <row r="41" spans="1:48" x14ac:dyDescent="0.35">
      <c r="A41" t="s">
        <v>60</v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1</v>
      </c>
      <c r="AM41" t="b">
        <v>1</v>
      </c>
      <c r="AN41" t="b">
        <v>1</v>
      </c>
      <c r="AO41" t="s">
        <v>112</v>
      </c>
      <c r="AP41" t="b">
        <v>0</v>
      </c>
      <c r="AQ41" t="b">
        <v>0</v>
      </c>
      <c r="AR41" t="b">
        <v>1</v>
      </c>
      <c r="AS41" t="b">
        <v>1</v>
      </c>
      <c r="AT41">
        <f t="shared" si="1"/>
        <v>20</v>
      </c>
      <c r="AU41">
        <f t="shared" si="3"/>
        <v>43</v>
      </c>
      <c r="AV41" s="4">
        <f t="shared" si="2"/>
        <v>0.46511627906976744</v>
      </c>
    </row>
    <row r="42" spans="1:48" x14ac:dyDescent="0.35">
      <c r="A42" t="s">
        <v>61</v>
      </c>
      <c r="B42" t="b">
        <v>1</v>
      </c>
      <c r="C42" t="b">
        <v>1</v>
      </c>
      <c r="D42" t="b">
        <v>0</v>
      </c>
      <c r="E42" t="b">
        <v>0</v>
      </c>
      <c r="F42" t="b">
        <v>1</v>
      </c>
      <c r="G42" t="b">
        <v>1</v>
      </c>
      <c r="H42" t="b">
        <v>0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s">
        <v>112</v>
      </c>
      <c r="AP42" t="b">
        <v>1</v>
      </c>
      <c r="AQ42" t="b">
        <v>1</v>
      </c>
      <c r="AR42" t="b">
        <v>1</v>
      </c>
      <c r="AS42" t="b">
        <v>0</v>
      </c>
      <c r="AT42">
        <f t="shared" si="1"/>
        <v>33</v>
      </c>
      <c r="AU42">
        <f t="shared" si="3"/>
        <v>43</v>
      </c>
      <c r="AV42" s="4">
        <f t="shared" si="2"/>
        <v>0.76744186046511631</v>
      </c>
    </row>
    <row r="43" spans="1:48" x14ac:dyDescent="0.35">
      <c r="A43" t="s">
        <v>64</v>
      </c>
      <c r="B43" t="b">
        <v>1</v>
      </c>
      <c r="C43" t="b">
        <v>1</v>
      </c>
      <c r="D43" t="b">
        <v>0</v>
      </c>
      <c r="E43" t="b">
        <v>0</v>
      </c>
      <c r="F43" t="b">
        <v>1</v>
      </c>
      <c r="G43" t="b">
        <v>1</v>
      </c>
      <c r="H43" t="b">
        <v>0</v>
      </c>
      <c r="I43" t="b">
        <v>1</v>
      </c>
      <c r="J43" t="b">
        <v>1</v>
      </c>
      <c r="K43" t="b">
        <v>1</v>
      </c>
      <c r="L43" t="b">
        <v>1</v>
      </c>
      <c r="M43" t="b">
        <v>0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>
        <f t="shared" si="1"/>
        <v>18</v>
      </c>
      <c r="AU43">
        <f t="shared" si="3"/>
        <v>33</v>
      </c>
      <c r="AV43" s="4">
        <f t="shared" si="2"/>
        <v>0.54545454545454541</v>
      </c>
    </row>
    <row r="44" spans="1:48" x14ac:dyDescent="0.35">
      <c r="A44" t="s">
        <v>65</v>
      </c>
      <c r="B44" t="b">
        <v>1</v>
      </c>
      <c r="C44" t="b">
        <v>1</v>
      </c>
      <c r="D44" t="b">
        <v>0</v>
      </c>
      <c r="E44" t="b">
        <v>0</v>
      </c>
      <c r="F44" t="b">
        <v>1</v>
      </c>
      <c r="G44" t="b">
        <v>1</v>
      </c>
      <c r="H44" t="b">
        <v>1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0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0</v>
      </c>
      <c r="AM44" t="b">
        <v>0</v>
      </c>
      <c r="AN44" t="b">
        <v>1</v>
      </c>
      <c r="AO44" t="s">
        <v>112</v>
      </c>
      <c r="AP44" t="b">
        <v>0</v>
      </c>
      <c r="AQ44" t="b">
        <v>1</v>
      </c>
      <c r="AR44" t="b">
        <v>0</v>
      </c>
      <c r="AS44" t="b">
        <v>1</v>
      </c>
      <c r="AT44">
        <f t="shared" si="1"/>
        <v>35</v>
      </c>
      <c r="AU44">
        <f t="shared" si="3"/>
        <v>43</v>
      </c>
      <c r="AV44" s="4">
        <f t="shared" si="2"/>
        <v>0.81395348837209303</v>
      </c>
    </row>
    <row r="45" spans="1:48" x14ac:dyDescent="0.35">
      <c r="A45" t="s">
        <v>66</v>
      </c>
      <c r="B45" t="b">
        <v>1</v>
      </c>
      <c r="C45" t="b">
        <v>1</v>
      </c>
      <c r="D45" t="b">
        <v>0</v>
      </c>
      <c r="E45" t="b">
        <v>0</v>
      </c>
      <c r="F45" t="b">
        <v>1</v>
      </c>
      <c r="G45" t="b">
        <v>1</v>
      </c>
      <c r="H45" t="b">
        <v>0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0</v>
      </c>
      <c r="AM45" t="b">
        <v>0</v>
      </c>
      <c r="AN45" t="s">
        <v>112</v>
      </c>
      <c r="AO45" t="s">
        <v>112</v>
      </c>
      <c r="AP45" t="b">
        <v>1</v>
      </c>
      <c r="AQ45" t="b">
        <v>1</v>
      </c>
      <c r="AR45" t="b">
        <v>1</v>
      </c>
      <c r="AS45" t="b">
        <v>0</v>
      </c>
      <c r="AT45">
        <f t="shared" si="1"/>
        <v>34</v>
      </c>
      <c r="AU45">
        <f t="shared" si="3"/>
        <v>42</v>
      </c>
      <c r="AV45" s="4">
        <f t="shared" si="2"/>
        <v>0.80952380952380953</v>
      </c>
    </row>
    <row r="46" spans="1:48" x14ac:dyDescent="0.35">
      <c r="A46" t="s">
        <v>67</v>
      </c>
      <c r="B46" t="b">
        <v>1</v>
      </c>
      <c r="C46" t="b">
        <v>1</v>
      </c>
      <c r="D46" t="b">
        <v>0</v>
      </c>
      <c r="E46" t="b">
        <v>0</v>
      </c>
      <c r="F46" t="b">
        <v>1</v>
      </c>
      <c r="G46" t="b">
        <v>1</v>
      </c>
      <c r="H46" t="b">
        <v>0</v>
      </c>
      <c r="I46" t="b">
        <v>1</v>
      </c>
      <c r="J46" t="b">
        <v>1</v>
      </c>
      <c r="K46" t="b">
        <v>1</v>
      </c>
      <c r="L46" t="b">
        <v>1</v>
      </c>
      <c r="M46" t="b">
        <v>0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>
        <f t="shared" si="1"/>
        <v>22</v>
      </c>
      <c r="AU46">
        <f t="shared" si="3"/>
        <v>32</v>
      </c>
      <c r="AV46" s="4">
        <f t="shared" si="2"/>
        <v>0.6875</v>
      </c>
    </row>
    <row r="47" spans="1:48" x14ac:dyDescent="0.35">
      <c r="A47" t="s">
        <v>68</v>
      </c>
      <c r="B47" t="b">
        <v>0</v>
      </c>
      <c r="C47" t="b">
        <v>0</v>
      </c>
      <c r="D47" t="b">
        <v>1</v>
      </c>
      <c r="E47" t="b">
        <v>1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1</v>
      </c>
      <c r="AM47" t="b">
        <v>1</v>
      </c>
      <c r="AN47" t="b">
        <v>1</v>
      </c>
      <c r="AO47" t="s">
        <v>112</v>
      </c>
      <c r="AP47" t="b">
        <v>0</v>
      </c>
      <c r="AQ47" t="b">
        <v>0</v>
      </c>
      <c r="AR47" t="b">
        <v>0</v>
      </c>
      <c r="AS47" t="b">
        <v>1</v>
      </c>
      <c r="AT47">
        <f t="shared" si="1"/>
        <v>17</v>
      </c>
      <c r="AU47">
        <f t="shared" si="3"/>
        <v>43</v>
      </c>
      <c r="AV47" s="4">
        <f t="shared" si="2"/>
        <v>0.39534883720930231</v>
      </c>
    </row>
    <row r="48" spans="1:48" x14ac:dyDescent="0.35">
      <c r="A48" t="s">
        <v>70</v>
      </c>
      <c r="B48" t="b">
        <v>0</v>
      </c>
      <c r="C48" t="b">
        <v>0</v>
      </c>
      <c r="D48" t="b">
        <v>1</v>
      </c>
      <c r="E48" t="b">
        <v>1</v>
      </c>
      <c r="F48" t="b">
        <v>1</v>
      </c>
      <c r="G48" t="b">
        <v>1</v>
      </c>
      <c r="H48" t="b">
        <v>0</v>
      </c>
      <c r="I48" t="b">
        <v>1</v>
      </c>
      <c r="J48" t="b">
        <v>1</v>
      </c>
      <c r="K48" t="b">
        <v>1</v>
      </c>
      <c r="L48" t="b">
        <v>1</v>
      </c>
      <c r="M48" t="b">
        <v>0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0</v>
      </c>
      <c r="AM48" t="b">
        <v>1</v>
      </c>
      <c r="AN48" t="s">
        <v>112</v>
      </c>
      <c r="AO48" t="s">
        <v>112</v>
      </c>
      <c r="AP48" t="b">
        <v>0</v>
      </c>
      <c r="AQ48" t="b">
        <v>1</v>
      </c>
      <c r="AR48" t="b">
        <v>1</v>
      </c>
      <c r="AS48" t="b">
        <v>0</v>
      </c>
      <c r="AT48">
        <f t="shared" si="1"/>
        <v>35</v>
      </c>
      <c r="AU48">
        <f t="shared" si="3"/>
        <v>42</v>
      </c>
      <c r="AV48" s="4">
        <f t="shared" si="2"/>
        <v>0.83333333333333337</v>
      </c>
    </row>
    <row r="49" spans="1:48" x14ac:dyDescent="0.35">
      <c r="A49" t="s">
        <v>71</v>
      </c>
      <c r="B49" t="b">
        <v>0</v>
      </c>
      <c r="C49" t="b">
        <v>0</v>
      </c>
      <c r="D49" t="b">
        <v>1</v>
      </c>
      <c r="E49" t="b">
        <v>1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1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>
        <f t="shared" si="1"/>
        <v>18</v>
      </c>
      <c r="AU49">
        <f t="shared" si="3"/>
        <v>33</v>
      </c>
      <c r="AV49" s="4">
        <f t="shared" si="2"/>
        <v>0.54545454545454541</v>
      </c>
    </row>
    <row r="50" spans="1:48" x14ac:dyDescent="0.35">
      <c r="A50" t="s">
        <v>72</v>
      </c>
      <c r="B50" t="b">
        <v>1</v>
      </c>
      <c r="C50" t="b">
        <v>1</v>
      </c>
      <c r="D50" t="b">
        <v>0</v>
      </c>
      <c r="E50" t="b">
        <v>0</v>
      </c>
      <c r="F50" t="b">
        <v>1</v>
      </c>
      <c r="G50" t="b">
        <v>1</v>
      </c>
      <c r="H50" t="b">
        <v>1</v>
      </c>
      <c r="I50" t="b">
        <v>0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1</v>
      </c>
      <c r="AJ50" t="b">
        <v>1</v>
      </c>
      <c r="AK50" t="b">
        <v>1</v>
      </c>
      <c r="AL50" t="b">
        <v>0</v>
      </c>
      <c r="AM50" t="b">
        <v>1</v>
      </c>
      <c r="AN50" t="b">
        <v>1</v>
      </c>
      <c r="AO50" t="s">
        <v>112</v>
      </c>
      <c r="AP50" t="s">
        <v>112</v>
      </c>
      <c r="AQ50" t="s">
        <v>112</v>
      </c>
      <c r="AR50" t="s">
        <v>112</v>
      </c>
      <c r="AS50" t="s">
        <v>112</v>
      </c>
      <c r="AT50">
        <f t="shared" si="1"/>
        <v>23</v>
      </c>
      <c r="AU50">
        <f t="shared" si="3"/>
        <v>39</v>
      </c>
      <c r="AV50" s="4">
        <f t="shared" si="2"/>
        <v>0.58974358974358976</v>
      </c>
    </row>
    <row r="51" spans="1:48" x14ac:dyDescent="0.35">
      <c r="A51" t="s">
        <v>73</v>
      </c>
      <c r="B51" t="b">
        <v>0</v>
      </c>
      <c r="C51" t="b">
        <v>1</v>
      </c>
      <c r="D51" t="b">
        <v>1</v>
      </c>
      <c r="E51" t="b">
        <v>1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1</v>
      </c>
      <c r="AM51" t="b">
        <v>1</v>
      </c>
      <c r="AN51" t="b">
        <v>1</v>
      </c>
      <c r="AO51" t="s">
        <v>112</v>
      </c>
      <c r="AP51" t="b">
        <v>0</v>
      </c>
      <c r="AQ51" t="b">
        <v>0</v>
      </c>
      <c r="AR51" t="b">
        <v>1</v>
      </c>
      <c r="AS51" t="b">
        <v>0</v>
      </c>
      <c r="AT51">
        <f t="shared" si="1"/>
        <v>24</v>
      </c>
      <c r="AU51">
        <f t="shared" si="3"/>
        <v>43</v>
      </c>
      <c r="AV51" s="4">
        <f t="shared" si="2"/>
        <v>0.55813953488372092</v>
      </c>
    </row>
    <row r="52" spans="1:48" x14ac:dyDescent="0.35">
      <c r="A52" t="s">
        <v>75</v>
      </c>
      <c r="B52" t="b">
        <v>1</v>
      </c>
      <c r="C52" t="b">
        <v>1</v>
      </c>
      <c r="D52" t="b">
        <v>0</v>
      </c>
      <c r="E52" t="b">
        <v>0</v>
      </c>
      <c r="F52" t="b">
        <v>1</v>
      </c>
      <c r="G52" t="b">
        <v>1</v>
      </c>
      <c r="H52" t="b">
        <v>0</v>
      </c>
      <c r="I52" t="b">
        <v>1</v>
      </c>
      <c r="J52" t="b">
        <v>1</v>
      </c>
      <c r="K52" t="b">
        <v>1</v>
      </c>
      <c r="L52" t="b">
        <v>1</v>
      </c>
      <c r="M52" t="b">
        <v>0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0</v>
      </c>
      <c r="AA52" t="b">
        <v>0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 t="b">
        <v>1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>
        <f t="shared" si="1"/>
        <v>22</v>
      </c>
      <c r="AU52">
        <f t="shared" si="3"/>
        <v>33</v>
      </c>
      <c r="AV52" s="4">
        <f t="shared" si="2"/>
        <v>0.66666666666666663</v>
      </c>
    </row>
  </sheetData>
  <conditionalFormatting sqref="B12:AS52 B2:AW2 AT11:AU52 B3:AU10 AV3:AW52">
    <cfRule type="containsText" dxfId="83" priority="2" operator="containsText" text="true">
      <formula>NOT(ISERROR(SEARCH("true",B2)))</formula>
    </cfRule>
    <cfRule type="containsText" dxfId="82" priority="3" operator="containsText" text="false">
      <formula>NOT(ISERROR(SEARCH("false",B2)))</formula>
    </cfRule>
  </conditionalFormatting>
  <conditionalFormatting sqref="AV2:AV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571A-7A7F-4966-911D-DF38E09122EA}">
  <sheetPr codeName="Sheet14"/>
  <dimension ref="A1:BK52"/>
  <sheetViews>
    <sheetView workbookViewId="0">
      <selection activeCell="AX5" sqref="AX5"/>
    </sheetView>
  </sheetViews>
  <sheetFormatPr defaultRowHeight="14.5" x14ac:dyDescent="0.35"/>
  <cols>
    <col min="61" max="61" width="9.81640625" bestFit="1" customWidth="1"/>
    <col min="62" max="62" width="12.90625" bestFit="1" customWidth="1"/>
    <col min="63" max="63" width="12.08984375" bestFit="1" customWidth="1"/>
  </cols>
  <sheetData>
    <row r="1" spans="1:63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>
        <v>1816</v>
      </c>
      <c r="BB1">
        <v>1812</v>
      </c>
      <c r="BC1">
        <v>1808</v>
      </c>
      <c r="BD1">
        <v>1804</v>
      </c>
      <c r="BE1">
        <v>1800</v>
      </c>
      <c r="BF1">
        <v>1796</v>
      </c>
      <c r="BG1">
        <v>1792</v>
      </c>
      <c r="BH1">
        <v>1788</v>
      </c>
      <c r="BI1" t="s">
        <v>113</v>
      </c>
      <c r="BJ1" t="s">
        <v>105</v>
      </c>
      <c r="BK1" t="s">
        <v>114</v>
      </c>
    </row>
    <row r="2" spans="1:63" x14ac:dyDescent="0.35">
      <c r="A2" t="s">
        <v>0</v>
      </c>
      <c r="B2" t="b">
        <v>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b">
        <v>0</v>
      </c>
      <c r="R2" t="b">
        <v>1</v>
      </c>
      <c r="S2" t="b">
        <v>1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0</v>
      </c>
      <c r="AI2" t="b">
        <v>1</v>
      </c>
      <c r="AJ2" t="b">
        <v>1</v>
      </c>
      <c r="AK2" t="b">
        <v>1</v>
      </c>
      <c r="AL2" t="b">
        <v>1</v>
      </c>
      <c r="AM2" t="b">
        <v>0</v>
      </c>
      <c r="AN2" t="b">
        <v>0</v>
      </c>
      <c r="AO2" t="s">
        <v>112</v>
      </c>
      <c r="AP2" t="b">
        <v>1</v>
      </c>
      <c r="AQ2" t="b">
        <v>1</v>
      </c>
      <c r="AR2" t="b">
        <v>1</v>
      </c>
      <c r="AS2" t="b">
        <v>0</v>
      </c>
      <c r="AT2" t="b">
        <v>1</v>
      </c>
      <c r="AU2" t="b">
        <v>0</v>
      </c>
      <c r="AV2" t="b">
        <v>0</v>
      </c>
      <c r="AW2" t="b">
        <v>1</v>
      </c>
      <c r="AX2" t="b">
        <v>1</v>
      </c>
      <c r="AY2" t="b">
        <v>0</v>
      </c>
      <c r="AZ2" t="b">
        <v>1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>
        <f>COUNTIF(B2:BH2,TRUE)</f>
        <v>38</v>
      </c>
      <c r="BJ2">
        <f>59-COUNTIF(B2:BH2,"")</f>
        <v>50</v>
      </c>
      <c r="BK2" s="4">
        <f>BI2/BJ2</f>
        <v>0.76</v>
      </c>
    </row>
    <row r="3" spans="1:63" x14ac:dyDescent="0.35">
      <c r="A3" t="s">
        <v>8</v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>
        <f t="shared" ref="BI3:BI52" si="0">COUNTIF(B3:BH3,TRUE)</f>
        <v>9</v>
      </c>
      <c r="BJ3">
        <f t="shared" ref="BJ3:BJ52" si="1">59-COUNTIF(B3:BH3,"")</f>
        <v>16</v>
      </c>
      <c r="BK3" s="4">
        <f t="shared" ref="BK3:BK52" si="2">BI3/BJ3</f>
        <v>0.5625</v>
      </c>
    </row>
    <row r="4" spans="1:63" x14ac:dyDescent="0.35">
      <c r="A4" t="s">
        <v>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>
        <f t="shared" si="0"/>
        <v>17</v>
      </c>
      <c r="BJ4">
        <f t="shared" si="1"/>
        <v>28</v>
      </c>
      <c r="BK4" s="4">
        <f t="shared" si="2"/>
        <v>0.6071428571428571</v>
      </c>
    </row>
    <row r="5" spans="1:63" x14ac:dyDescent="0.35">
      <c r="A5" t="s">
        <v>10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1</v>
      </c>
      <c r="J5" t="b">
        <v>1</v>
      </c>
      <c r="K5" t="b">
        <v>1</v>
      </c>
      <c r="L5" t="b">
        <v>0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0</v>
      </c>
      <c r="AI5" t="b">
        <v>1</v>
      </c>
      <c r="AJ5" t="b">
        <v>1</v>
      </c>
      <c r="AK5" t="b">
        <v>1</v>
      </c>
      <c r="AL5" t="b">
        <v>1</v>
      </c>
      <c r="AM5" t="b">
        <v>0</v>
      </c>
      <c r="AN5" t="b">
        <v>0</v>
      </c>
      <c r="AO5" t="s">
        <v>112</v>
      </c>
      <c r="AP5" t="b">
        <v>1</v>
      </c>
      <c r="AQ5" t="b">
        <v>1</v>
      </c>
      <c r="AR5" t="b">
        <v>1</v>
      </c>
      <c r="AS5" t="b">
        <v>0</v>
      </c>
      <c r="AT5" t="b">
        <v>1</v>
      </c>
      <c r="AU5" t="b">
        <v>0</v>
      </c>
      <c r="AV5" t="b">
        <v>0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>
        <f t="shared" si="0"/>
        <v>36</v>
      </c>
      <c r="BJ5">
        <f t="shared" si="1"/>
        <v>46</v>
      </c>
      <c r="BK5" s="4">
        <f t="shared" si="2"/>
        <v>0.78260869565217395</v>
      </c>
    </row>
    <row r="6" spans="1:63" x14ac:dyDescent="0.35">
      <c r="A6" t="s">
        <v>11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1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 t="s">
        <v>112</v>
      </c>
      <c r="AP6" t="b">
        <v>0</v>
      </c>
      <c r="AQ6" t="b">
        <v>1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 t="s">
        <v>112</v>
      </c>
      <c r="BI6">
        <f t="shared" si="0"/>
        <v>14</v>
      </c>
      <c r="BJ6">
        <f t="shared" si="1"/>
        <v>42</v>
      </c>
      <c r="BK6" s="4">
        <f t="shared" si="2"/>
        <v>0.33333333333333331</v>
      </c>
    </row>
    <row r="7" spans="1:63" x14ac:dyDescent="0.35">
      <c r="A7" t="s">
        <v>13</v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0</v>
      </c>
      <c r="Z7" t="b">
        <v>0</v>
      </c>
      <c r="AA7" t="b">
        <v>0</v>
      </c>
      <c r="AB7" t="b">
        <v>1</v>
      </c>
      <c r="AC7" t="b">
        <v>1</v>
      </c>
      <c r="AD7" t="b">
        <v>1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>
        <f t="shared" si="0"/>
        <v>16</v>
      </c>
      <c r="BJ7">
        <f t="shared" si="1"/>
        <v>37</v>
      </c>
      <c r="BK7" s="4">
        <f t="shared" si="2"/>
        <v>0.43243243243243246</v>
      </c>
    </row>
    <row r="8" spans="1:63" x14ac:dyDescent="0.35">
      <c r="A8" t="s">
        <v>15</v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1</v>
      </c>
      <c r="AK8" t="b">
        <v>0</v>
      </c>
      <c r="AL8" t="b">
        <v>1</v>
      </c>
      <c r="AM8" t="b">
        <v>0</v>
      </c>
      <c r="AN8" t="b">
        <v>0</v>
      </c>
      <c r="AO8" t="s">
        <v>112</v>
      </c>
      <c r="AP8" t="b">
        <v>0</v>
      </c>
      <c r="AQ8" t="b">
        <v>0</v>
      </c>
      <c r="AR8" t="b">
        <v>1</v>
      </c>
      <c r="AS8" t="b">
        <v>1</v>
      </c>
      <c r="AT8" t="b">
        <v>0</v>
      </c>
      <c r="AU8" t="b">
        <v>1</v>
      </c>
      <c r="AV8" t="b">
        <v>0</v>
      </c>
      <c r="AW8" t="b">
        <v>0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1</v>
      </c>
      <c r="BI8">
        <f t="shared" si="0"/>
        <v>19</v>
      </c>
      <c r="BJ8">
        <f t="shared" si="1"/>
        <v>58</v>
      </c>
      <c r="BK8" s="4">
        <f t="shared" si="2"/>
        <v>0.32758620689655171</v>
      </c>
    </row>
    <row r="9" spans="1:63" x14ac:dyDescent="0.35">
      <c r="A9" t="s">
        <v>20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>
        <f t="shared" si="0"/>
        <v>4</v>
      </c>
      <c r="BJ9">
        <f t="shared" si="1"/>
        <v>15</v>
      </c>
      <c r="BK9" s="4">
        <f t="shared" si="2"/>
        <v>0.26666666666666666</v>
      </c>
    </row>
    <row r="10" spans="1:63" x14ac:dyDescent="0.35">
      <c r="A10" t="s">
        <v>21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b">
        <v>1</v>
      </c>
      <c r="L10" t="b">
        <v>0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1</v>
      </c>
      <c r="AK10" t="b">
        <v>1</v>
      </c>
      <c r="AL10" t="b">
        <v>1</v>
      </c>
      <c r="AM10" t="b">
        <v>0</v>
      </c>
      <c r="AN10" t="b">
        <v>1</v>
      </c>
      <c r="AO10" t="s">
        <v>112</v>
      </c>
      <c r="AP10" t="b">
        <v>1</v>
      </c>
      <c r="AQ10" t="b">
        <v>1</v>
      </c>
      <c r="AR10" t="b">
        <v>1</v>
      </c>
      <c r="AS10" t="b">
        <v>1</v>
      </c>
      <c r="AT10" t="b">
        <v>0</v>
      </c>
      <c r="AU10" t="b">
        <v>1</v>
      </c>
      <c r="AV10" t="b">
        <v>0</v>
      </c>
      <c r="AW10" t="b">
        <v>0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1</v>
      </c>
      <c r="BH10" t="b">
        <v>1</v>
      </c>
      <c r="BI10">
        <f t="shared" si="0"/>
        <v>24</v>
      </c>
      <c r="BJ10">
        <f t="shared" si="1"/>
        <v>58</v>
      </c>
      <c r="BK10" s="4">
        <f t="shared" si="2"/>
        <v>0.41379310344827586</v>
      </c>
    </row>
    <row r="11" spans="1:63" x14ac:dyDescent="0.35">
      <c r="A11" t="s">
        <v>23</v>
      </c>
      <c r="B11" t="b">
        <v>0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0</v>
      </c>
      <c r="J11" t="b">
        <v>1</v>
      </c>
      <c r="K11" t="b">
        <v>1</v>
      </c>
      <c r="L11" t="b">
        <v>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0</v>
      </c>
      <c r="AI11" t="b">
        <v>1</v>
      </c>
      <c r="AJ11" t="b">
        <v>1</v>
      </c>
      <c r="AK11" t="b">
        <v>1</v>
      </c>
      <c r="AL11" t="b">
        <v>0</v>
      </c>
      <c r="AM11" t="b">
        <v>0</v>
      </c>
      <c r="AN11" t="b">
        <v>0</v>
      </c>
      <c r="AO11" t="s">
        <v>112</v>
      </c>
      <c r="AP11" t="b">
        <v>1</v>
      </c>
      <c r="AQ11" t="b">
        <v>1</v>
      </c>
      <c r="AR11" t="b">
        <v>1</v>
      </c>
      <c r="AS11" t="b">
        <v>1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>
        <f t="shared" si="0"/>
        <v>27</v>
      </c>
      <c r="BJ11">
        <f t="shared" si="1"/>
        <v>43</v>
      </c>
      <c r="BK11" s="4">
        <f t="shared" si="2"/>
        <v>0.62790697674418605</v>
      </c>
    </row>
    <row r="12" spans="1:63" x14ac:dyDescent="0.35">
      <c r="A12" t="s">
        <v>24</v>
      </c>
      <c r="B12" s="8" t="b">
        <f>IF(Data!B12="","",IF(Data!B$12="","",Data!B12=Data!B$12))</f>
        <v>1</v>
      </c>
      <c r="C12" s="6" t="b">
        <v>1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  <c r="L12" s="6" t="b">
        <v>1</v>
      </c>
      <c r="M12" s="6" t="b">
        <v>1</v>
      </c>
      <c r="N12" s="6" t="b">
        <v>1</v>
      </c>
      <c r="O12" s="6" t="b">
        <v>1</v>
      </c>
      <c r="P12" s="6" t="b">
        <v>1</v>
      </c>
      <c r="Q12" s="6" t="b">
        <v>1</v>
      </c>
      <c r="R12" s="6" t="b">
        <v>1</v>
      </c>
      <c r="S12" s="6" t="b">
        <v>1</v>
      </c>
      <c r="T12" s="6" t="b">
        <v>1</v>
      </c>
      <c r="U12" s="6" t="b">
        <v>1</v>
      </c>
      <c r="V12" s="6" t="b">
        <v>1</v>
      </c>
      <c r="W12" s="6" t="b">
        <v>1</v>
      </c>
      <c r="X12" s="6" t="b">
        <v>1</v>
      </c>
      <c r="Y12" s="6" t="b">
        <v>1</v>
      </c>
      <c r="Z12" s="6" t="b">
        <v>1</v>
      </c>
      <c r="AA12" s="6" t="b">
        <v>1</v>
      </c>
      <c r="AB12" s="6" t="b">
        <v>1</v>
      </c>
      <c r="AC12" s="6" t="b">
        <v>1</v>
      </c>
      <c r="AD12" s="6" t="b">
        <v>1</v>
      </c>
      <c r="AE12" s="6" t="b">
        <v>1</v>
      </c>
      <c r="AF12" s="6" t="b">
        <v>1</v>
      </c>
      <c r="AG12" s="6" t="b">
        <v>1</v>
      </c>
      <c r="AH12" s="6" t="b">
        <v>1</v>
      </c>
      <c r="AI12" s="6" t="b">
        <v>1</v>
      </c>
      <c r="AJ12" s="6" t="b">
        <v>1</v>
      </c>
      <c r="AK12" s="6" t="b">
        <v>1</v>
      </c>
      <c r="AL12" s="6" t="b">
        <v>1</v>
      </c>
      <c r="AM12" s="6" t="b">
        <v>1</v>
      </c>
      <c r="AN12" s="6" t="b">
        <v>1</v>
      </c>
      <c r="AO12" s="6" t="s">
        <v>112</v>
      </c>
      <c r="AP12" s="6" t="b">
        <v>1</v>
      </c>
      <c r="AQ12" s="6" t="b">
        <v>1</v>
      </c>
      <c r="AR12" s="6" t="b">
        <v>1</v>
      </c>
      <c r="AS12" s="6" t="b">
        <v>1</v>
      </c>
      <c r="AT12" s="6" t="b">
        <v>1</v>
      </c>
      <c r="AU12" s="6" t="b">
        <v>1</v>
      </c>
      <c r="AV12" s="6" t="b">
        <v>1</v>
      </c>
      <c r="AW12" s="6" t="b">
        <v>1</v>
      </c>
      <c r="AX12" s="6" t="b">
        <v>1</v>
      </c>
      <c r="AY12" s="6" t="b">
        <v>1</v>
      </c>
      <c r="AZ12" s="6" t="b">
        <v>1</v>
      </c>
      <c r="BA12" s="6" t="b">
        <v>1</v>
      </c>
      <c r="BB12" s="6" t="b">
        <v>1</v>
      </c>
      <c r="BC12" s="6" t="b">
        <v>1</v>
      </c>
      <c r="BD12" s="6" t="b">
        <v>1</v>
      </c>
      <c r="BE12" s="6" t="b">
        <v>1</v>
      </c>
      <c r="BF12" s="6" t="b">
        <v>1</v>
      </c>
      <c r="BG12" s="6" t="b">
        <v>1</v>
      </c>
      <c r="BH12" s="6" t="b">
        <v>1</v>
      </c>
      <c r="BI12">
        <f t="shared" si="0"/>
        <v>58</v>
      </c>
      <c r="BJ12">
        <f t="shared" si="1"/>
        <v>58</v>
      </c>
      <c r="BK12" s="4">
        <f t="shared" si="2"/>
        <v>1</v>
      </c>
    </row>
    <row r="13" spans="1:63" x14ac:dyDescent="0.35">
      <c r="A13" t="s">
        <v>28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>
        <f t="shared" si="0"/>
        <v>7</v>
      </c>
      <c r="BJ13">
        <f t="shared" si="1"/>
        <v>16</v>
      </c>
      <c r="BK13" s="4">
        <f t="shared" si="2"/>
        <v>0.4375</v>
      </c>
    </row>
    <row r="14" spans="1:63" x14ac:dyDescent="0.35">
      <c r="A14" t="s">
        <v>29</v>
      </c>
      <c r="B14" t="b">
        <v>0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b">
        <v>0</v>
      </c>
      <c r="AA14" t="b">
        <v>0</v>
      </c>
      <c r="AB14" t="b">
        <v>1</v>
      </c>
      <c r="AC14" t="b">
        <v>1</v>
      </c>
      <c r="AD14" t="b">
        <v>0</v>
      </c>
      <c r="AE14" t="b">
        <v>0</v>
      </c>
      <c r="AF14" t="b">
        <v>1</v>
      </c>
      <c r="AG14" t="b">
        <v>1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>
        <f t="shared" si="0"/>
        <v>18</v>
      </c>
      <c r="BJ14">
        <f t="shared" si="1"/>
        <v>33</v>
      </c>
      <c r="BK14" s="4">
        <f t="shared" si="2"/>
        <v>0.54545454545454541</v>
      </c>
    </row>
    <row r="15" spans="1:63" x14ac:dyDescent="0.35">
      <c r="A15" t="s">
        <v>30</v>
      </c>
      <c r="B15" t="b">
        <v>0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s">
        <v>112</v>
      </c>
      <c r="AP15" t="b">
        <v>0</v>
      </c>
      <c r="AQ15" t="b">
        <v>0</v>
      </c>
      <c r="AR15" t="b">
        <v>1</v>
      </c>
      <c r="AS15" t="b">
        <v>0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>
        <f t="shared" si="0"/>
        <v>10</v>
      </c>
      <c r="BJ15">
        <f t="shared" si="1"/>
        <v>43</v>
      </c>
      <c r="BK15" s="4">
        <f t="shared" si="2"/>
        <v>0.23255813953488372</v>
      </c>
    </row>
    <row r="16" spans="1:63" x14ac:dyDescent="0.35">
      <c r="A16" t="s">
        <v>31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s">
        <v>112</v>
      </c>
      <c r="AP16" t="b">
        <v>0</v>
      </c>
      <c r="AQ16" t="b">
        <v>1</v>
      </c>
      <c r="AR16" t="b">
        <v>1</v>
      </c>
      <c r="AS16" t="b">
        <v>0</v>
      </c>
      <c r="AT16" t="b">
        <v>1</v>
      </c>
      <c r="AU16" t="b">
        <v>0</v>
      </c>
      <c r="AV16" t="b">
        <v>0</v>
      </c>
      <c r="AW16" t="b">
        <v>1</v>
      </c>
      <c r="AX16" t="b">
        <v>1</v>
      </c>
      <c r="AY16" t="b">
        <v>0</v>
      </c>
      <c r="AZ16" t="b">
        <v>1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 t="s">
        <v>112</v>
      </c>
      <c r="BI16">
        <f t="shared" si="0"/>
        <v>18</v>
      </c>
      <c r="BJ16">
        <f t="shared" si="1"/>
        <v>50</v>
      </c>
      <c r="BK16" s="4">
        <f t="shared" si="2"/>
        <v>0.36</v>
      </c>
    </row>
    <row r="17" spans="1:63" x14ac:dyDescent="0.35">
      <c r="A17" t="s">
        <v>32</v>
      </c>
      <c r="B17" t="b">
        <v>0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0</v>
      </c>
      <c r="J17" t="b">
        <v>1</v>
      </c>
      <c r="K17" t="b">
        <v>1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1</v>
      </c>
      <c r="AM17" t="b">
        <v>0</v>
      </c>
      <c r="AN17" t="b">
        <v>0</v>
      </c>
      <c r="AO17" t="s">
        <v>112</v>
      </c>
      <c r="AP17" t="b">
        <v>0</v>
      </c>
      <c r="AQ17" t="b">
        <v>1</v>
      </c>
      <c r="AR17" t="b">
        <v>1</v>
      </c>
      <c r="AS17" t="b">
        <v>0</v>
      </c>
      <c r="AT17" t="b">
        <v>1</v>
      </c>
      <c r="AU17" t="b">
        <v>1</v>
      </c>
      <c r="AV17" t="b">
        <v>0</v>
      </c>
      <c r="AW17" t="b">
        <v>1</v>
      </c>
      <c r="AX17" t="b">
        <v>1</v>
      </c>
      <c r="AY17" t="b">
        <v>0</v>
      </c>
      <c r="AZ17" t="b">
        <v>1</v>
      </c>
      <c r="BA17" t="b">
        <v>1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 t="s">
        <v>112</v>
      </c>
      <c r="BI17">
        <f t="shared" si="0"/>
        <v>21</v>
      </c>
      <c r="BJ17">
        <f t="shared" si="1"/>
        <v>51</v>
      </c>
      <c r="BK17" s="4">
        <f t="shared" si="2"/>
        <v>0.41176470588235292</v>
      </c>
    </row>
    <row r="18" spans="1:63" x14ac:dyDescent="0.35">
      <c r="A18" t="s">
        <v>33</v>
      </c>
      <c r="B18" t="b">
        <v>0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b">
        <v>1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0</v>
      </c>
      <c r="AA18" t="b">
        <v>0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s">
        <v>112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 t="s">
        <v>112</v>
      </c>
      <c r="BI18">
        <f t="shared" si="0"/>
        <v>14</v>
      </c>
      <c r="BJ18">
        <f t="shared" si="1"/>
        <v>39</v>
      </c>
      <c r="BK18" s="4">
        <f t="shared" si="2"/>
        <v>0.35897435897435898</v>
      </c>
    </row>
    <row r="19" spans="1:63" x14ac:dyDescent="0.35">
      <c r="A19" t="s">
        <v>34</v>
      </c>
      <c r="B19" t="b">
        <v>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b">
        <v>0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0</v>
      </c>
      <c r="AH19" t="b">
        <v>0</v>
      </c>
      <c r="AI19" t="b">
        <v>1</v>
      </c>
      <c r="AJ19" t="b">
        <v>1</v>
      </c>
      <c r="AK19" t="b">
        <v>1</v>
      </c>
      <c r="AL19" t="b">
        <v>1</v>
      </c>
      <c r="AM19" t="b">
        <v>0</v>
      </c>
      <c r="AN19" t="b">
        <v>1</v>
      </c>
      <c r="AO19" t="s">
        <v>112</v>
      </c>
      <c r="AP19" t="b">
        <v>0</v>
      </c>
      <c r="AQ19" t="b">
        <v>1</v>
      </c>
      <c r="AR19" t="b">
        <v>0</v>
      </c>
      <c r="AS19" t="b">
        <v>1</v>
      </c>
      <c r="AT19" t="b">
        <v>0</v>
      </c>
      <c r="AU19" t="b">
        <v>1</v>
      </c>
      <c r="AV19" t="b">
        <v>0</v>
      </c>
      <c r="AW19" t="b">
        <v>0</v>
      </c>
      <c r="AX19" t="b">
        <v>1</v>
      </c>
      <c r="AY19" t="b">
        <v>0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s">
        <v>112</v>
      </c>
      <c r="BI19">
        <f t="shared" si="0"/>
        <v>39</v>
      </c>
      <c r="BJ19">
        <f t="shared" si="1"/>
        <v>57</v>
      </c>
      <c r="BK19" s="4">
        <f t="shared" si="2"/>
        <v>0.68421052631578949</v>
      </c>
    </row>
    <row r="20" spans="1:63" x14ac:dyDescent="0.35">
      <c r="A20" t="s">
        <v>37</v>
      </c>
      <c r="B20" t="b">
        <v>0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0</v>
      </c>
      <c r="S20" t="b">
        <v>1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0</v>
      </c>
      <c r="AI20" t="b">
        <v>1</v>
      </c>
      <c r="AJ20" t="b">
        <v>1</v>
      </c>
      <c r="AK20" t="b">
        <v>1</v>
      </c>
      <c r="AL20" t="b">
        <v>0</v>
      </c>
      <c r="AM20" t="b">
        <v>0</v>
      </c>
      <c r="AN20" t="b">
        <v>1</v>
      </c>
      <c r="AO20" t="s">
        <v>112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0</v>
      </c>
      <c r="AW20" t="b">
        <v>1</v>
      </c>
      <c r="AX20" t="b">
        <v>1</v>
      </c>
      <c r="AY20" t="b">
        <v>0</v>
      </c>
      <c r="AZ20" t="b">
        <v>1</v>
      </c>
      <c r="BA20" t="b">
        <v>1</v>
      </c>
      <c r="BB20" t="b">
        <v>1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>
        <f t="shared" si="0"/>
        <v>42</v>
      </c>
      <c r="BJ20">
        <f t="shared" si="1"/>
        <v>52</v>
      </c>
      <c r="BK20" s="4">
        <f t="shared" si="2"/>
        <v>0.80769230769230771</v>
      </c>
    </row>
    <row r="21" spans="1:63" x14ac:dyDescent="0.35">
      <c r="A21" t="s">
        <v>38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b">
        <v>1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s">
        <v>112</v>
      </c>
      <c r="AP21" t="b">
        <v>0</v>
      </c>
      <c r="AQ21" t="b">
        <v>0</v>
      </c>
      <c r="AR21" t="b">
        <v>1</v>
      </c>
      <c r="AS21" t="b">
        <v>0</v>
      </c>
      <c r="AT21" t="b">
        <v>1</v>
      </c>
      <c r="AU21" t="b">
        <v>1</v>
      </c>
      <c r="AV21" t="b">
        <v>0</v>
      </c>
      <c r="AW21" t="b">
        <v>1</v>
      </c>
      <c r="AX21" t="b">
        <v>0</v>
      </c>
      <c r="AY21" t="b">
        <v>0</v>
      </c>
      <c r="AZ21" t="b">
        <v>1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 t="s">
        <v>112</v>
      </c>
      <c r="BI21">
        <f t="shared" si="0"/>
        <v>12</v>
      </c>
      <c r="BJ21">
        <f t="shared" si="1"/>
        <v>50</v>
      </c>
      <c r="BK21" s="4">
        <f t="shared" si="2"/>
        <v>0.24</v>
      </c>
    </row>
    <row r="22" spans="1:63" x14ac:dyDescent="0.35">
      <c r="A22" t="s">
        <v>39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b">
        <v>0</v>
      </c>
      <c r="AA22" t="b">
        <v>0</v>
      </c>
      <c r="AB22" t="b">
        <v>1</v>
      </c>
      <c r="AC22" t="b">
        <v>1</v>
      </c>
      <c r="AD22" t="b">
        <v>1</v>
      </c>
      <c r="AE22" t="b">
        <v>1</v>
      </c>
      <c r="AF22" t="b">
        <v>0</v>
      </c>
      <c r="AG22" t="b">
        <v>0</v>
      </c>
      <c r="AH22" t="b">
        <v>0</v>
      </c>
      <c r="AI22" t="b">
        <v>1</v>
      </c>
      <c r="AJ22" t="b">
        <v>1</v>
      </c>
      <c r="AK22" t="b">
        <v>1</v>
      </c>
      <c r="AL22" t="b">
        <v>1</v>
      </c>
      <c r="AM22" t="b">
        <v>0</v>
      </c>
      <c r="AN22" t="b">
        <v>1</v>
      </c>
      <c r="AO22" t="s">
        <v>112</v>
      </c>
      <c r="AP22" t="b">
        <v>1</v>
      </c>
      <c r="AQ22" t="b">
        <v>0</v>
      </c>
      <c r="AR22" t="b">
        <v>1</v>
      </c>
      <c r="AS22" t="b">
        <v>1</v>
      </c>
      <c r="AT22" t="b">
        <v>0</v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0</v>
      </c>
      <c r="BG22" t="b">
        <v>1</v>
      </c>
      <c r="BH22" t="b">
        <v>1</v>
      </c>
      <c r="BI22">
        <f t="shared" si="0"/>
        <v>33</v>
      </c>
      <c r="BJ22">
        <f t="shared" si="1"/>
        <v>58</v>
      </c>
      <c r="BK22" s="4">
        <f t="shared" si="2"/>
        <v>0.56896551724137934</v>
      </c>
    </row>
    <row r="23" spans="1:63" x14ac:dyDescent="0.35">
      <c r="A23" t="s">
        <v>41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s">
        <v>112</v>
      </c>
      <c r="AP23" t="b">
        <v>0</v>
      </c>
      <c r="AQ23" t="b">
        <v>0</v>
      </c>
      <c r="AR23" t="b">
        <v>0</v>
      </c>
      <c r="AS23" t="b">
        <v>1</v>
      </c>
      <c r="AT23" t="b">
        <v>0</v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1</v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0</v>
      </c>
      <c r="BG23" t="b">
        <v>1</v>
      </c>
      <c r="BH23" t="b">
        <v>1</v>
      </c>
      <c r="BI23">
        <f t="shared" si="0"/>
        <v>19</v>
      </c>
      <c r="BJ23">
        <f t="shared" si="1"/>
        <v>58</v>
      </c>
      <c r="BK23" s="4">
        <f t="shared" si="2"/>
        <v>0.32758620689655171</v>
      </c>
    </row>
    <row r="24" spans="1:63" x14ac:dyDescent="0.35">
      <c r="A24" t="s">
        <v>43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1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s">
        <v>112</v>
      </c>
      <c r="AP24" t="b">
        <v>0</v>
      </c>
      <c r="AQ24" t="b">
        <v>0</v>
      </c>
      <c r="AR24" t="b">
        <v>1</v>
      </c>
      <c r="AS24" t="b">
        <v>0</v>
      </c>
      <c r="AT24" t="b">
        <v>1</v>
      </c>
      <c r="AU24" t="b">
        <v>1</v>
      </c>
      <c r="AV24" t="b">
        <v>0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 t="s">
        <v>112</v>
      </c>
      <c r="BI24">
        <f t="shared" si="0"/>
        <v>14</v>
      </c>
      <c r="BJ24">
        <f t="shared" si="1"/>
        <v>46</v>
      </c>
      <c r="BK24" s="4">
        <f t="shared" si="2"/>
        <v>0.30434782608695654</v>
      </c>
    </row>
    <row r="25" spans="1:63" x14ac:dyDescent="0.35">
      <c r="A25" t="s">
        <v>44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s">
        <v>112</v>
      </c>
      <c r="AP25" t="b">
        <v>0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 t="s">
        <v>112</v>
      </c>
      <c r="BI25">
        <f t="shared" si="0"/>
        <v>12</v>
      </c>
      <c r="BJ25">
        <f t="shared" si="1"/>
        <v>40</v>
      </c>
      <c r="BK25" s="4">
        <f t="shared" si="2"/>
        <v>0.3</v>
      </c>
    </row>
    <row r="26" spans="1:63" x14ac:dyDescent="0.35">
      <c r="A26" t="s">
        <v>45</v>
      </c>
      <c r="B26" t="b">
        <v>0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b">
        <v>1</v>
      </c>
      <c r="K26" t="b">
        <v>1</v>
      </c>
      <c r="L26" t="b">
        <v>0</v>
      </c>
      <c r="M26" t="b">
        <v>1</v>
      </c>
      <c r="N26" t="b">
        <v>1</v>
      </c>
      <c r="O26" t="b">
        <v>1</v>
      </c>
      <c r="P26" t="b">
        <v>1</v>
      </c>
      <c r="Q26" t="b">
        <v>0</v>
      </c>
      <c r="R26" t="b">
        <v>1</v>
      </c>
      <c r="S26" t="b">
        <v>1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0</v>
      </c>
      <c r="AI26" t="b">
        <v>1</v>
      </c>
      <c r="AJ26" t="b">
        <v>1</v>
      </c>
      <c r="AK26" t="b">
        <v>1</v>
      </c>
      <c r="AL26" t="b">
        <v>1</v>
      </c>
      <c r="AM26" t="b">
        <v>0</v>
      </c>
      <c r="AN26" t="s">
        <v>112</v>
      </c>
      <c r="AO26" t="s">
        <v>112</v>
      </c>
      <c r="AP26" t="b">
        <v>1</v>
      </c>
      <c r="AQ26" t="b">
        <v>1</v>
      </c>
      <c r="AR26" t="b">
        <v>1</v>
      </c>
      <c r="AS26" t="b">
        <v>0</v>
      </c>
      <c r="AT26" t="b">
        <v>1</v>
      </c>
      <c r="AU26" t="b">
        <v>1</v>
      </c>
      <c r="AV26" t="b">
        <v>0</v>
      </c>
      <c r="AW26" t="b">
        <v>1</v>
      </c>
      <c r="AX26" t="b">
        <v>1</v>
      </c>
      <c r="AY26" t="b">
        <v>0</v>
      </c>
      <c r="AZ26" t="b">
        <v>1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 t="s">
        <v>112</v>
      </c>
      <c r="BI26">
        <f t="shared" si="0"/>
        <v>39</v>
      </c>
      <c r="BJ26">
        <f t="shared" si="1"/>
        <v>49</v>
      </c>
      <c r="BK26" s="4">
        <f t="shared" si="2"/>
        <v>0.79591836734693877</v>
      </c>
    </row>
    <row r="27" spans="1:63" x14ac:dyDescent="0.35">
      <c r="A27" t="s">
        <v>46</v>
      </c>
      <c r="B27" t="b">
        <v>0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 t="b">
        <v>0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b">
        <v>0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1</v>
      </c>
      <c r="AG27" t="b">
        <v>1</v>
      </c>
      <c r="AH27" t="b">
        <v>0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0</v>
      </c>
      <c r="AO27" t="s">
        <v>112</v>
      </c>
      <c r="AP27" t="b">
        <v>0</v>
      </c>
      <c r="AQ27" t="b">
        <v>1</v>
      </c>
      <c r="AR27" t="b">
        <v>1</v>
      </c>
      <c r="AS27" t="b">
        <v>0</v>
      </c>
      <c r="AT27" t="b">
        <v>1</v>
      </c>
      <c r="AU27" t="b">
        <v>0</v>
      </c>
      <c r="AV27" t="b">
        <v>0</v>
      </c>
      <c r="AW27" t="b">
        <v>1</v>
      </c>
      <c r="AX27" t="b">
        <v>1</v>
      </c>
      <c r="AY27" t="b">
        <v>0</v>
      </c>
      <c r="AZ27" t="b">
        <v>1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 t="s">
        <v>112</v>
      </c>
      <c r="BI27">
        <f t="shared" si="0"/>
        <v>32</v>
      </c>
      <c r="BJ27">
        <f t="shared" si="1"/>
        <v>50</v>
      </c>
      <c r="BK27" s="4">
        <f t="shared" si="2"/>
        <v>0.64</v>
      </c>
    </row>
    <row r="28" spans="1:63" x14ac:dyDescent="0.35">
      <c r="A28" t="s">
        <v>47</v>
      </c>
      <c r="B28" t="b">
        <v>0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b">
        <v>0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  <c r="AF28" t="b">
        <v>1</v>
      </c>
      <c r="AG28" t="b">
        <v>1</v>
      </c>
      <c r="AH28" t="b">
        <v>1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 t="s">
        <v>112</v>
      </c>
      <c r="BI28">
        <f t="shared" si="0"/>
        <v>20</v>
      </c>
      <c r="BJ28">
        <f t="shared" si="1"/>
        <v>33</v>
      </c>
      <c r="BK28" s="4">
        <f t="shared" si="2"/>
        <v>0.60606060606060608</v>
      </c>
    </row>
    <row r="29" spans="1:63" x14ac:dyDescent="0.35">
      <c r="A29" t="s">
        <v>48</v>
      </c>
      <c r="B29" t="b">
        <v>0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0</v>
      </c>
      <c r="Z29" t="b">
        <v>0</v>
      </c>
      <c r="AA29" t="b">
        <v>0</v>
      </c>
      <c r="AB29" t="b">
        <v>1</v>
      </c>
      <c r="AC29" t="b">
        <v>1</v>
      </c>
      <c r="AD29" t="b">
        <v>1</v>
      </c>
      <c r="AE29" t="b">
        <v>0</v>
      </c>
      <c r="AF29" t="b">
        <v>0</v>
      </c>
      <c r="AG29" t="b">
        <v>1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>
        <f t="shared" si="0"/>
        <v>16</v>
      </c>
      <c r="BJ29">
        <f t="shared" si="1"/>
        <v>39</v>
      </c>
      <c r="BK29" s="4">
        <f t="shared" si="2"/>
        <v>0.41025641025641024</v>
      </c>
    </row>
    <row r="30" spans="1:63" x14ac:dyDescent="0.35">
      <c r="A30" t="s">
        <v>49</v>
      </c>
      <c r="B30" t="b">
        <v>1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1</v>
      </c>
      <c r="J30" t="b">
        <v>1</v>
      </c>
      <c r="K30" t="b">
        <v>1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b">
        <v>0</v>
      </c>
      <c r="AA30" t="b">
        <v>0</v>
      </c>
      <c r="AB30" t="b">
        <v>1</v>
      </c>
      <c r="AC30" t="b">
        <v>1</v>
      </c>
      <c r="AD30" t="b">
        <v>1</v>
      </c>
      <c r="AE30" t="b">
        <v>0</v>
      </c>
      <c r="AF30" t="b">
        <v>1</v>
      </c>
      <c r="AG30" t="b">
        <v>1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 t="s">
        <v>112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 t="s">
        <v>112</v>
      </c>
      <c r="BI30">
        <f t="shared" si="0"/>
        <v>19</v>
      </c>
      <c r="BJ30">
        <f t="shared" si="1"/>
        <v>39</v>
      </c>
      <c r="BK30" s="4">
        <f t="shared" si="2"/>
        <v>0.48717948717948717</v>
      </c>
    </row>
    <row r="31" spans="1:63" x14ac:dyDescent="0.35">
      <c r="A31" t="s">
        <v>50</v>
      </c>
      <c r="B31" t="b">
        <v>0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0</v>
      </c>
      <c r="J31" t="b">
        <v>1</v>
      </c>
      <c r="K31" t="b">
        <v>1</v>
      </c>
      <c r="L31" t="b">
        <v>0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0</v>
      </c>
      <c r="AI31" t="b">
        <v>1</v>
      </c>
      <c r="AJ31" t="b">
        <v>1</v>
      </c>
      <c r="AK31" t="b">
        <v>1</v>
      </c>
      <c r="AL31" t="b">
        <v>1</v>
      </c>
      <c r="AM31" t="b">
        <v>0</v>
      </c>
      <c r="AN31" t="b">
        <v>0</v>
      </c>
      <c r="AO31" t="s">
        <v>112</v>
      </c>
      <c r="AP31" t="b">
        <v>1</v>
      </c>
      <c r="AQ31" t="b">
        <v>1</v>
      </c>
      <c r="AR31" t="b">
        <v>1</v>
      </c>
      <c r="AS31" t="b">
        <v>1</v>
      </c>
      <c r="AT31" t="b">
        <v>0</v>
      </c>
      <c r="AU31" t="b">
        <v>1</v>
      </c>
      <c r="AV31" t="b">
        <v>0</v>
      </c>
      <c r="AW31" t="b">
        <v>1</v>
      </c>
      <c r="AX31" t="b">
        <v>1</v>
      </c>
      <c r="AY31" t="b">
        <v>0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s">
        <v>112</v>
      </c>
      <c r="BI31">
        <f t="shared" si="0"/>
        <v>44</v>
      </c>
      <c r="BJ31">
        <f t="shared" si="1"/>
        <v>57</v>
      </c>
      <c r="BK31" s="4">
        <f t="shared" si="2"/>
        <v>0.77192982456140347</v>
      </c>
    </row>
    <row r="32" spans="1:63" x14ac:dyDescent="0.35">
      <c r="A32" t="s">
        <v>51</v>
      </c>
      <c r="B32" t="b">
        <v>0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b">
        <v>1</v>
      </c>
      <c r="K32" t="b">
        <v>1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 t="s">
        <v>112</v>
      </c>
      <c r="BI32">
        <f t="shared" si="0"/>
        <v>13</v>
      </c>
      <c r="BJ32">
        <f t="shared" si="1"/>
        <v>33</v>
      </c>
      <c r="BK32" s="4">
        <f t="shared" si="2"/>
        <v>0.39393939393939392</v>
      </c>
    </row>
    <row r="33" spans="1:63" x14ac:dyDescent="0.35">
      <c r="A33" t="s">
        <v>52</v>
      </c>
      <c r="B33" t="b">
        <v>1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1</v>
      </c>
      <c r="J33" t="b">
        <v>1</v>
      </c>
      <c r="K33" t="b">
        <v>1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s">
        <v>112</v>
      </c>
      <c r="AP33" t="b">
        <v>0</v>
      </c>
      <c r="AQ33" t="b">
        <v>0</v>
      </c>
      <c r="AR33" t="b">
        <v>1</v>
      </c>
      <c r="AS33" t="b">
        <v>0</v>
      </c>
      <c r="AT33" t="b">
        <v>1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1</v>
      </c>
      <c r="BA33" t="b">
        <v>1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1</v>
      </c>
      <c r="BH33" t="b">
        <v>1</v>
      </c>
      <c r="BI33">
        <f t="shared" si="0"/>
        <v>20</v>
      </c>
      <c r="BJ33">
        <f t="shared" si="1"/>
        <v>58</v>
      </c>
      <c r="BK33" s="4">
        <f t="shared" si="2"/>
        <v>0.34482758620689657</v>
      </c>
    </row>
    <row r="34" spans="1:63" x14ac:dyDescent="0.35">
      <c r="A34" t="s">
        <v>53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b">
        <v>1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1</v>
      </c>
      <c r="AJ34" t="b">
        <v>1</v>
      </c>
      <c r="AK34" t="b">
        <v>1</v>
      </c>
      <c r="AL34" t="b">
        <v>1</v>
      </c>
      <c r="AM34" t="b">
        <v>0</v>
      </c>
      <c r="AN34" t="b">
        <v>1</v>
      </c>
      <c r="AO34" t="s">
        <v>112</v>
      </c>
      <c r="AP34" t="b">
        <v>0</v>
      </c>
      <c r="AQ34" t="b">
        <v>1</v>
      </c>
      <c r="AR34" t="b">
        <v>1</v>
      </c>
      <c r="AS34" t="b">
        <v>1</v>
      </c>
      <c r="AT34" t="b">
        <v>0</v>
      </c>
      <c r="AU34" t="b">
        <v>1</v>
      </c>
      <c r="AV34" t="b">
        <v>0</v>
      </c>
      <c r="AW34" t="b">
        <v>1</v>
      </c>
      <c r="AX34" t="b">
        <v>0</v>
      </c>
      <c r="AY34" t="b">
        <v>0</v>
      </c>
      <c r="AZ34" t="b">
        <v>1</v>
      </c>
      <c r="BA34" t="b">
        <v>1</v>
      </c>
      <c r="BB34" t="b">
        <v>0</v>
      </c>
      <c r="BC34" t="b">
        <v>1</v>
      </c>
      <c r="BD34" t="b">
        <v>1</v>
      </c>
      <c r="BE34" t="b">
        <v>0</v>
      </c>
      <c r="BF34" t="b">
        <v>0</v>
      </c>
      <c r="BG34" t="b">
        <v>1</v>
      </c>
      <c r="BH34" t="b">
        <v>1</v>
      </c>
      <c r="BI34">
        <f t="shared" si="0"/>
        <v>27</v>
      </c>
      <c r="BJ34">
        <f t="shared" si="1"/>
        <v>58</v>
      </c>
      <c r="BK34" s="4">
        <f t="shared" si="2"/>
        <v>0.46551724137931033</v>
      </c>
    </row>
    <row r="35" spans="1:63" x14ac:dyDescent="0.35">
      <c r="A35" t="s">
        <v>54</v>
      </c>
      <c r="B35" t="b">
        <v>1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b">
        <v>0</v>
      </c>
      <c r="AA35" t="b">
        <v>0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 t="s">
        <v>112</v>
      </c>
      <c r="BI35">
        <f t="shared" si="0"/>
        <v>14</v>
      </c>
      <c r="BJ35">
        <f t="shared" si="1"/>
        <v>28</v>
      </c>
      <c r="BK35" s="4">
        <f t="shared" si="2"/>
        <v>0.5</v>
      </c>
    </row>
    <row r="36" spans="1:63" x14ac:dyDescent="0.35">
      <c r="A36" t="s">
        <v>55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b">
        <v>1</v>
      </c>
      <c r="L36" t="b">
        <v>0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b">
        <v>0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1</v>
      </c>
      <c r="AM36" t="b">
        <v>0</v>
      </c>
      <c r="AN36" t="b">
        <v>1</v>
      </c>
      <c r="AO36" t="s">
        <v>112</v>
      </c>
      <c r="AP36" t="b">
        <v>0</v>
      </c>
      <c r="AQ36" t="b">
        <v>0</v>
      </c>
      <c r="AR36" t="b">
        <v>1</v>
      </c>
      <c r="AS36" t="b">
        <v>1</v>
      </c>
      <c r="AT36" t="b">
        <v>1</v>
      </c>
      <c r="AU36" t="b">
        <v>1</v>
      </c>
      <c r="AV36" t="b">
        <v>0</v>
      </c>
      <c r="AW36" t="b">
        <v>1</v>
      </c>
      <c r="AX36" t="b">
        <v>1</v>
      </c>
      <c r="AY36" t="b">
        <v>0</v>
      </c>
      <c r="AZ36" t="b">
        <v>1</v>
      </c>
      <c r="BA36" t="b">
        <v>1</v>
      </c>
      <c r="BB36" t="b">
        <v>0</v>
      </c>
      <c r="BC36" t="b">
        <v>1</v>
      </c>
      <c r="BD36" t="b">
        <v>1</v>
      </c>
      <c r="BE36" t="b">
        <v>1</v>
      </c>
      <c r="BF36" t="b">
        <v>0</v>
      </c>
      <c r="BG36" t="b">
        <v>1</v>
      </c>
      <c r="BH36" t="s">
        <v>112</v>
      </c>
      <c r="BI36">
        <f t="shared" si="0"/>
        <v>26</v>
      </c>
      <c r="BJ36">
        <f t="shared" si="1"/>
        <v>57</v>
      </c>
      <c r="BK36" s="4">
        <f t="shared" si="2"/>
        <v>0.45614035087719296</v>
      </c>
    </row>
    <row r="37" spans="1:63" x14ac:dyDescent="0.35">
      <c r="A37" t="s">
        <v>56</v>
      </c>
      <c r="B37" t="b">
        <v>0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0</v>
      </c>
      <c r="Z37" t="b">
        <v>0</v>
      </c>
      <c r="AA37" t="b">
        <v>0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s">
        <v>112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1</v>
      </c>
      <c r="AV37" t="b">
        <v>0</v>
      </c>
      <c r="AW37" t="b">
        <v>1</v>
      </c>
      <c r="AX37" t="b">
        <v>1</v>
      </c>
      <c r="AY37" t="b">
        <v>0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s">
        <v>112</v>
      </c>
      <c r="BF37" t="s">
        <v>112</v>
      </c>
      <c r="BG37" t="s">
        <v>112</v>
      </c>
      <c r="BH37" t="s">
        <v>112</v>
      </c>
      <c r="BI37">
        <f t="shared" si="0"/>
        <v>24</v>
      </c>
      <c r="BJ37">
        <f t="shared" si="1"/>
        <v>54</v>
      </c>
      <c r="BK37" s="4">
        <f t="shared" si="2"/>
        <v>0.44444444444444442</v>
      </c>
    </row>
    <row r="38" spans="1:63" x14ac:dyDescent="0.35">
      <c r="A38" t="s">
        <v>57</v>
      </c>
      <c r="B38" t="b">
        <v>0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b">
        <v>1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b">
        <v>1</v>
      </c>
      <c r="AA38" t="b">
        <v>0</v>
      </c>
      <c r="AB38" t="b">
        <v>1</v>
      </c>
      <c r="AC38" t="b">
        <v>1</v>
      </c>
      <c r="AD38" t="b">
        <v>1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 t="s">
        <v>112</v>
      </c>
      <c r="BI38">
        <f t="shared" si="0"/>
        <v>18</v>
      </c>
      <c r="BJ38">
        <f t="shared" si="1"/>
        <v>29</v>
      </c>
      <c r="BK38" s="4">
        <f t="shared" si="2"/>
        <v>0.62068965517241381</v>
      </c>
    </row>
    <row r="39" spans="1:63" x14ac:dyDescent="0.35">
      <c r="A39" t="s">
        <v>58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b">
        <v>1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1</v>
      </c>
      <c r="AO39" t="s">
        <v>112</v>
      </c>
      <c r="AP39" t="b">
        <v>0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 t="s">
        <v>112</v>
      </c>
      <c r="BI39">
        <f t="shared" si="0"/>
        <v>11</v>
      </c>
      <c r="BJ39">
        <f t="shared" si="1"/>
        <v>40</v>
      </c>
      <c r="BK39" s="4">
        <f t="shared" si="2"/>
        <v>0.27500000000000002</v>
      </c>
    </row>
    <row r="40" spans="1:63" x14ac:dyDescent="0.35">
      <c r="A40" t="s">
        <v>59</v>
      </c>
      <c r="B40" t="b">
        <v>1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b">
        <v>1</v>
      </c>
      <c r="L40" t="b">
        <v>0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s">
        <v>112</v>
      </c>
      <c r="AP40" t="b">
        <v>0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0</v>
      </c>
      <c r="AW40" t="b">
        <v>1</v>
      </c>
      <c r="AX40" t="b">
        <v>1</v>
      </c>
      <c r="AY40" t="b">
        <v>0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>
        <f t="shared" si="0"/>
        <v>28</v>
      </c>
      <c r="BJ40">
        <f t="shared" si="1"/>
        <v>58</v>
      </c>
      <c r="BK40" s="4">
        <f t="shared" si="2"/>
        <v>0.48275862068965519</v>
      </c>
    </row>
    <row r="41" spans="1:63" x14ac:dyDescent="0.35">
      <c r="A41" t="s">
        <v>60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1</v>
      </c>
      <c r="L41" t="b">
        <v>1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s">
        <v>112</v>
      </c>
      <c r="AP41" t="b">
        <v>0</v>
      </c>
      <c r="AQ41" t="b">
        <v>0</v>
      </c>
      <c r="AR41" t="b">
        <v>1</v>
      </c>
      <c r="AS41" t="b">
        <v>1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1</v>
      </c>
      <c r="BA41" t="b">
        <v>1</v>
      </c>
      <c r="BB41" t="b">
        <v>0</v>
      </c>
      <c r="BC41" t="b">
        <v>0</v>
      </c>
      <c r="BD41" t="b">
        <v>1</v>
      </c>
      <c r="BE41" t="b">
        <v>0</v>
      </c>
      <c r="BF41" t="b">
        <v>0</v>
      </c>
      <c r="BG41" t="b">
        <v>1</v>
      </c>
      <c r="BH41" t="s">
        <v>112</v>
      </c>
      <c r="BI41">
        <f t="shared" si="0"/>
        <v>22</v>
      </c>
      <c r="BJ41">
        <f t="shared" si="1"/>
        <v>57</v>
      </c>
      <c r="BK41" s="4">
        <f t="shared" si="2"/>
        <v>0.38596491228070173</v>
      </c>
    </row>
    <row r="42" spans="1:63" x14ac:dyDescent="0.35">
      <c r="A42" t="s">
        <v>61</v>
      </c>
      <c r="B42" t="b">
        <v>0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b">
        <v>1</v>
      </c>
      <c r="K42" t="b">
        <v>1</v>
      </c>
      <c r="L42" t="b">
        <v>0</v>
      </c>
      <c r="M42" t="b">
        <v>1</v>
      </c>
      <c r="N42" t="b">
        <v>1</v>
      </c>
      <c r="O42" t="b">
        <v>0</v>
      </c>
      <c r="P42" t="b">
        <v>1</v>
      </c>
      <c r="Q42" t="b">
        <v>1</v>
      </c>
      <c r="R42" t="b">
        <v>1</v>
      </c>
      <c r="S42" t="b">
        <v>1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0</v>
      </c>
      <c r="AI42" t="b">
        <v>1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s">
        <v>112</v>
      </c>
      <c r="AP42" t="b">
        <v>1</v>
      </c>
      <c r="AQ42" t="b">
        <v>1</v>
      </c>
      <c r="AR42" t="b">
        <v>1</v>
      </c>
      <c r="AS42" t="b">
        <v>0</v>
      </c>
      <c r="AT42" t="b">
        <v>1</v>
      </c>
      <c r="AU42" t="b">
        <v>0</v>
      </c>
      <c r="AV42" t="b">
        <v>0</v>
      </c>
      <c r="AW42" t="b">
        <v>0</v>
      </c>
      <c r="AX42" t="b">
        <v>1</v>
      </c>
      <c r="AY42" t="b">
        <v>0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>
        <f t="shared" si="0"/>
        <v>44</v>
      </c>
      <c r="BJ42">
        <f t="shared" si="1"/>
        <v>58</v>
      </c>
      <c r="BK42" s="4">
        <f t="shared" si="2"/>
        <v>0.75862068965517238</v>
      </c>
    </row>
    <row r="43" spans="1:63" x14ac:dyDescent="0.35">
      <c r="A43" t="s">
        <v>64</v>
      </c>
      <c r="B43" t="b">
        <v>0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b">
        <v>1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1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 t="s">
        <v>112</v>
      </c>
      <c r="BI43">
        <f t="shared" si="0"/>
        <v>13</v>
      </c>
      <c r="BJ43">
        <f t="shared" si="1"/>
        <v>33</v>
      </c>
      <c r="BK43" s="4">
        <f t="shared" si="2"/>
        <v>0.39393939393939392</v>
      </c>
    </row>
    <row r="44" spans="1:63" x14ac:dyDescent="0.35">
      <c r="A44" t="s">
        <v>65</v>
      </c>
      <c r="B44" t="b">
        <v>0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1</v>
      </c>
      <c r="J44" t="b">
        <v>1</v>
      </c>
      <c r="K44" t="b">
        <v>1</v>
      </c>
      <c r="L44" t="b">
        <v>0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b">
        <v>1</v>
      </c>
      <c r="AA44" t="b">
        <v>0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0</v>
      </c>
      <c r="AI44" t="b">
        <v>1</v>
      </c>
      <c r="AJ44" t="b">
        <v>1</v>
      </c>
      <c r="AK44" t="b">
        <v>1</v>
      </c>
      <c r="AL44" t="b">
        <v>1</v>
      </c>
      <c r="AM44" t="b">
        <v>0</v>
      </c>
      <c r="AN44" t="b">
        <v>0</v>
      </c>
      <c r="AO44" t="s">
        <v>112</v>
      </c>
      <c r="AP44" t="b">
        <v>0</v>
      </c>
      <c r="AQ44" t="b">
        <v>1</v>
      </c>
      <c r="AR44" t="b">
        <v>0</v>
      </c>
      <c r="AS44" t="b">
        <v>1</v>
      </c>
      <c r="AT44" t="b">
        <v>0</v>
      </c>
      <c r="AU44" t="b">
        <v>1</v>
      </c>
      <c r="AV44" t="b">
        <v>1</v>
      </c>
      <c r="AW44" t="b">
        <v>1</v>
      </c>
      <c r="AX44" t="b">
        <v>1</v>
      </c>
      <c r="AY44" t="b">
        <v>0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s">
        <v>112</v>
      </c>
      <c r="BH44" t="s">
        <v>112</v>
      </c>
      <c r="BI44">
        <f t="shared" si="0"/>
        <v>39</v>
      </c>
      <c r="BJ44">
        <f t="shared" si="1"/>
        <v>56</v>
      </c>
      <c r="BK44" s="4">
        <f t="shared" si="2"/>
        <v>0.6964285714285714</v>
      </c>
    </row>
    <row r="45" spans="1:63" x14ac:dyDescent="0.35">
      <c r="A45" t="s">
        <v>66</v>
      </c>
      <c r="B45" t="b">
        <v>0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b">
        <v>1</v>
      </c>
      <c r="K45" t="b">
        <v>1</v>
      </c>
      <c r="L45" t="b">
        <v>0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0</v>
      </c>
      <c r="AI45" t="b">
        <v>1</v>
      </c>
      <c r="AJ45" t="b">
        <v>1</v>
      </c>
      <c r="AK45" t="b">
        <v>1</v>
      </c>
      <c r="AL45" t="b">
        <v>1</v>
      </c>
      <c r="AM45" t="b">
        <v>0</v>
      </c>
      <c r="AN45" t="s">
        <v>112</v>
      </c>
      <c r="AO45" t="s">
        <v>112</v>
      </c>
      <c r="AP45" t="b">
        <v>1</v>
      </c>
      <c r="AQ45" t="b">
        <v>1</v>
      </c>
      <c r="AR45" t="b">
        <v>1</v>
      </c>
      <c r="AS45" t="b">
        <v>0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 t="s">
        <v>112</v>
      </c>
      <c r="BI45">
        <f t="shared" si="0"/>
        <v>31</v>
      </c>
      <c r="BJ45">
        <f t="shared" si="1"/>
        <v>42</v>
      </c>
      <c r="BK45" s="4">
        <f t="shared" si="2"/>
        <v>0.73809523809523814</v>
      </c>
    </row>
    <row r="46" spans="1:63" x14ac:dyDescent="0.35">
      <c r="A46" t="s">
        <v>67</v>
      </c>
      <c r="B46" t="b">
        <v>0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 t="s">
        <v>112</v>
      </c>
      <c r="BI46">
        <f t="shared" si="0"/>
        <v>16</v>
      </c>
      <c r="BJ46">
        <f t="shared" si="1"/>
        <v>32</v>
      </c>
      <c r="BK46" s="4">
        <f t="shared" si="2"/>
        <v>0.5</v>
      </c>
    </row>
    <row r="47" spans="1:63" x14ac:dyDescent="0.35">
      <c r="A47" t="s">
        <v>68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b">
        <v>1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s">
        <v>112</v>
      </c>
      <c r="AP47" t="b">
        <v>0</v>
      </c>
      <c r="AQ47" t="b">
        <v>0</v>
      </c>
      <c r="AR47" t="b">
        <v>0</v>
      </c>
      <c r="AS47" t="b">
        <v>1</v>
      </c>
      <c r="AT47" t="b">
        <v>0</v>
      </c>
      <c r="AU47" t="b">
        <v>1</v>
      </c>
      <c r="AV47" t="b">
        <v>0</v>
      </c>
      <c r="AW47" t="b">
        <v>0</v>
      </c>
      <c r="AX47" t="b">
        <v>0</v>
      </c>
      <c r="AY47" t="b">
        <v>0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0</v>
      </c>
      <c r="BF47" t="b">
        <v>0</v>
      </c>
      <c r="BG47" t="b">
        <v>1</v>
      </c>
      <c r="BH47" t="s">
        <v>112</v>
      </c>
      <c r="BI47">
        <f t="shared" si="0"/>
        <v>14</v>
      </c>
      <c r="BJ47">
        <f t="shared" si="1"/>
        <v>57</v>
      </c>
      <c r="BK47" s="4">
        <f t="shared" si="2"/>
        <v>0.24561403508771928</v>
      </c>
    </row>
    <row r="48" spans="1:63" x14ac:dyDescent="0.35">
      <c r="A48" t="s">
        <v>70</v>
      </c>
      <c r="B48" t="b">
        <v>1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0</v>
      </c>
      <c r="AI48" t="b">
        <v>1</v>
      </c>
      <c r="AJ48" t="b">
        <v>1</v>
      </c>
      <c r="AK48" t="b">
        <v>1</v>
      </c>
      <c r="AL48" t="b">
        <v>1</v>
      </c>
      <c r="AM48" t="b">
        <v>0</v>
      </c>
      <c r="AN48" t="s">
        <v>112</v>
      </c>
      <c r="AO48" t="s">
        <v>112</v>
      </c>
      <c r="AP48" t="b">
        <v>0</v>
      </c>
      <c r="AQ48" t="b">
        <v>1</v>
      </c>
      <c r="AR48" t="b">
        <v>1</v>
      </c>
      <c r="AS48" t="b">
        <v>0</v>
      </c>
      <c r="AT48" t="b">
        <v>1</v>
      </c>
      <c r="AU48" t="b">
        <v>0</v>
      </c>
      <c r="AV48" t="b">
        <v>0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>
        <f t="shared" si="0"/>
        <v>39</v>
      </c>
      <c r="BJ48">
        <f t="shared" si="1"/>
        <v>57</v>
      </c>
      <c r="BK48" s="4">
        <f t="shared" si="2"/>
        <v>0.68421052631578949</v>
      </c>
    </row>
    <row r="49" spans="1:63" x14ac:dyDescent="0.35">
      <c r="A49" t="s">
        <v>71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0</v>
      </c>
      <c r="K49" t="b">
        <v>1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1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 t="s">
        <v>112</v>
      </c>
      <c r="BI49">
        <f t="shared" si="0"/>
        <v>12</v>
      </c>
      <c r="BJ49">
        <f t="shared" si="1"/>
        <v>33</v>
      </c>
      <c r="BK49" s="4">
        <f t="shared" si="2"/>
        <v>0.36363636363636365</v>
      </c>
    </row>
    <row r="50" spans="1:63" x14ac:dyDescent="0.35">
      <c r="A50" t="s">
        <v>72</v>
      </c>
      <c r="B50" t="b">
        <v>0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1</v>
      </c>
      <c r="J50" t="b">
        <v>0</v>
      </c>
      <c r="K50" t="b">
        <v>1</v>
      </c>
      <c r="L50" t="b">
        <v>1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1</v>
      </c>
      <c r="AJ50" t="b">
        <v>1</v>
      </c>
      <c r="AK50" t="b">
        <v>1</v>
      </c>
      <c r="AL50" t="b">
        <v>1</v>
      </c>
      <c r="AM50" t="b">
        <v>0</v>
      </c>
      <c r="AN50" t="b">
        <v>0</v>
      </c>
      <c r="AO50" t="s">
        <v>112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 t="s">
        <v>112</v>
      </c>
      <c r="BI50">
        <f t="shared" si="0"/>
        <v>22</v>
      </c>
      <c r="BJ50">
        <f t="shared" si="1"/>
        <v>39</v>
      </c>
      <c r="BK50" s="4">
        <f t="shared" si="2"/>
        <v>0.5641025641025641</v>
      </c>
    </row>
    <row r="51" spans="1:63" x14ac:dyDescent="0.35">
      <c r="A51" t="s">
        <v>73</v>
      </c>
      <c r="B51" t="b">
        <v>1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s">
        <v>112</v>
      </c>
      <c r="AP51" t="b">
        <v>0</v>
      </c>
      <c r="AQ51" t="b">
        <v>0</v>
      </c>
      <c r="AR51" t="b">
        <v>1</v>
      </c>
      <c r="AS51" t="b">
        <v>0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 t="s">
        <v>112</v>
      </c>
      <c r="BI51">
        <f t="shared" si="0"/>
        <v>12</v>
      </c>
      <c r="BJ51">
        <f t="shared" si="1"/>
        <v>43</v>
      </c>
      <c r="BK51" s="4">
        <f t="shared" si="2"/>
        <v>0.27906976744186046</v>
      </c>
    </row>
    <row r="52" spans="1:63" x14ac:dyDescent="0.35">
      <c r="A52" t="s">
        <v>75</v>
      </c>
      <c r="B52" t="b">
        <v>0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b">
        <v>1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0</v>
      </c>
      <c r="Z52" t="b">
        <v>0</v>
      </c>
      <c r="AA52" t="b">
        <v>0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 t="b">
        <v>1</v>
      </c>
      <c r="AH52" t="b">
        <v>1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 t="s">
        <v>112</v>
      </c>
      <c r="BI52">
        <f t="shared" si="0"/>
        <v>17</v>
      </c>
      <c r="BJ52">
        <f t="shared" si="1"/>
        <v>33</v>
      </c>
      <c r="BK52" s="4">
        <f t="shared" si="2"/>
        <v>0.51515151515151514</v>
      </c>
    </row>
  </sheetData>
  <conditionalFormatting sqref="B2:BL2 B13:BH52 B3:BH11 BI3:BL52">
    <cfRule type="containsText" dxfId="81" priority="2" operator="containsText" text="true">
      <formula>NOT(ISERROR(SEARCH("true",B2)))</formula>
    </cfRule>
    <cfRule type="containsText" dxfId="80" priority="3" operator="containsText" text="false">
      <formula>NOT(ISERROR(SEARCH("false",B2)))</formula>
    </cfRule>
  </conditionalFormatting>
  <conditionalFormatting sqref="BK2:BK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E21A-561B-4DED-B929-788E8EE84329}">
  <sheetPr codeName="Sheet15"/>
  <dimension ref="A1:T52"/>
  <sheetViews>
    <sheetView workbookViewId="0">
      <selection activeCell="AX5" sqref="AX5"/>
    </sheetView>
  </sheetViews>
  <sheetFormatPr defaultRowHeight="14.5" x14ac:dyDescent="0.35"/>
  <cols>
    <col min="18" max="18" width="9.81640625" bestFit="1" customWidth="1"/>
    <col min="19" max="19" width="12.90625" bestFit="1" customWidth="1"/>
    <col min="20" max="20" width="12.08984375" bestFit="1" customWidth="1"/>
  </cols>
  <sheetData>
    <row r="1" spans="1:20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 t="s">
        <v>113</v>
      </c>
      <c r="S1" t="s">
        <v>105</v>
      </c>
      <c r="T1" t="s">
        <v>114</v>
      </c>
    </row>
    <row r="2" spans="1:20" x14ac:dyDescent="0.3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>
        <f>COUNTIF(B2:Q2,TRUE)</f>
        <v>3</v>
      </c>
      <c r="S2">
        <f>$R$13-COUNTIF(B2:Q2,"")</f>
        <v>16</v>
      </c>
      <c r="T2" s="4">
        <f>R2/S2</f>
        <v>0.1875</v>
      </c>
    </row>
    <row r="3" spans="1:20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>
        <f t="shared" ref="R3:R52" si="0">COUNTIF(B3:Q3,TRUE)</f>
        <v>3</v>
      </c>
      <c r="S3">
        <f t="shared" ref="S3:S52" si="1">$R$13-COUNTIF(B3:Q3,"")</f>
        <v>16</v>
      </c>
      <c r="T3" s="4">
        <f t="shared" ref="T3:T52" si="2">R3/S3</f>
        <v>0.1875</v>
      </c>
    </row>
    <row r="4" spans="1:20" x14ac:dyDescent="0.3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>
        <f t="shared" si="0"/>
        <v>4</v>
      </c>
      <c r="S4">
        <f t="shared" si="1"/>
        <v>16</v>
      </c>
      <c r="T4" s="4">
        <f t="shared" si="2"/>
        <v>0.25</v>
      </c>
    </row>
    <row r="5" spans="1:20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0</v>
      </c>
      <c r="P5" t="b">
        <v>1</v>
      </c>
      <c r="Q5" t="b">
        <v>1</v>
      </c>
      <c r="R5">
        <f t="shared" si="0"/>
        <v>7</v>
      </c>
      <c r="S5">
        <f t="shared" si="1"/>
        <v>16</v>
      </c>
      <c r="T5" s="4">
        <f t="shared" si="2"/>
        <v>0.4375</v>
      </c>
    </row>
    <row r="6" spans="1:20" x14ac:dyDescent="0.35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>
        <f t="shared" si="0"/>
        <v>11</v>
      </c>
      <c r="S6">
        <f t="shared" si="1"/>
        <v>16</v>
      </c>
      <c r="T6" s="4">
        <f t="shared" si="2"/>
        <v>0.6875</v>
      </c>
    </row>
    <row r="7" spans="1:20" x14ac:dyDescent="0.35">
      <c r="A7" t="s">
        <v>13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>
        <f t="shared" si="0"/>
        <v>8</v>
      </c>
      <c r="S7">
        <f t="shared" si="1"/>
        <v>16</v>
      </c>
      <c r="T7" s="4">
        <f t="shared" si="2"/>
        <v>0.5</v>
      </c>
    </row>
    <row r="8" spans="1:20" x14ac:dyDescent="0.35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>
        <f t="shared" si="0"/>
        <v>13</v>
      </c>
      <c r="S8">
        <f t="shared" si="1"/>
        <v>16</v>
      </c>
      <c r="T8" s="4">
        <f t="shared" si="2"/>
        <v>0.8125</v>
      </c>
    </row>
    <row r="9" spans="1:20" x14ac:dyDescent="0.35">
      <c r="A9" t="s">
        <v>20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s">
        <v>112</v>
      </c>
      <c r="R9">
        <f t="shared" si="0"/>
        <v>13</v>
      </c>
      <c r="S9">
        <f t="shared" si="1"/>
        <v>15</v>
      </c>
      <c r="T9" s="4">
        <f t="shared" si="2"/>
        <v>0.8666666666666667</v>
      </c>
    </row>
    <row r="10" spans="1:20" x14ac:dyDescent="0.35">
      <c r="A10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0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>
        <f t="shared" si="0"/>
        <v>13</v>
      </c>
      <c r="S10">
        <f t="shared" si="1"/>
        <v>16</v>
      </c>
      <c r="T10" s="4">
        <f t="shared" si="2"/>
        <v>0.8125</v>
      </c>
    </row>
    <row r="11" spans="1:20" x14ac:dyDescent="0.35">
      <c r="A11" t="s">
        <v>23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0</v>
      </c>
      <c r="P11" t="b">
        <v>1</v>
      </c>
      <c r="Q11" t="b">
        <v>0</v>
      </c>
      <c r="R11">
        <f t="shared" si="0"/>
        <v>7</v>
      </c>
      <c r="S11">
        <f t="shared" si="1"/>
        <v>16</v>
      </c>
      <c r="T11" s="4">
        <f t="shared" si="2"/>
        <v>0.4375</v>
      </c>
    </row>
    <row r="12" spans="1:20" x14ac:dyDescent="0.35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>
        <f t="shared" si="0"/>
        <v>7</v>
      </c>
      <c r="S12">
        <f t="shared" si="1"/>
        <v>16</v>
      </c>
      <c r="T12" s="4">
        <f t="shared" si="2"/>
        <v>0.4375</v>
      </c>
    </row>
    <row r="13" spans="1:20" x14ac:dyDescent="0.35">
      <c r="A13" t="s">
        <v>28</v>
      </c>
      <c r="B13" s="8" t="b">
        <f>IF(Data!B13="","",IF(Data!B$13="","",Data!B13=Data!B$13))</f>
        <v>1</v>
      </c>
      <c r="C13" s="6" t="b">
        <v>1</v>
      </c>
      <c r="D13" s="6" t="b">
        <v>1</v>
      </c>
      <c r="E13" s="6" t="b">
        <v>1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6" t="b">
        <v>1</v>
      </c>
      <c r="L13" s="6" t="b">
        <v>1</v>
      </c>
      <c r="M13" s="6" t="b">
        <v>1</v>
      </c>
      <c r="N13" s="6" t="b">
        <v>1</v>
      </c>
      <c r="O13" s="6" t="b">
        <v>1</v>
      </c>
      <c r="P13" s="6" t="b">
        <v>1</v>
      </c>
      <c r="Q13" s="6" t="b">
        <v>1</v>
      </c>
      <c r="R13">
        <f t="shared" si="0"/>
        <v>16</v>
      </c>
      <c r="S13">
        <f t="shared" si="1"/>
        <v>16</v>
      </c>
      <c r="T13" s="4">
        <f t="shared" si="2"/>
        <v>1</v>
      </c>
    </row>
    <row r="14" spans="1:20" x14ac:dyDescent="0.35">
      <c r="A14" t="s">
        <v>29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>
        <f t="shared" si="0"/>
        <v>3</v>
      </c>
      <c r="S14">
        <f t="shared" si="1"/>
        <v>16</v>
      </c>
      <c r="T14" s="4">
        <f t="shared" si="2"/>
        <v>0.1875</v>
      </c>
    </row>
    <row r="15" spans="1:20" x14ac:dyDescent="0.35">
      <c r="A15" t="s">
        <v>30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>
        <f t="shared" si="0"/>
        <v>9</v>
      </c>
      <c r="S15">
        <f t="shared" si="1"/>
        <v>16</v>
      </c>
      <c r="T15" s="4">
        <f t="shared" si="2"/>
        <v>0.5625</v>
      </c>
    </row>
    <row r="16" spans="1:20" x14ac:dyDescent="0.35">
      <c r="A16" t="s">
        <v>31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1</v>
      </c>
      <c r="Q16" t="b">
        <v>1</v>
      </c>
      <c r="R16">
        <f t="shared" si="0"/>
        <v>12</v>
      </c>
      <c r="S16">
        <f t="shared" si="1"/>
        <v>16</v>
      </c>
      <c r="T16" s="4">
        <f t="shared" si="2"/>
        <v>0.75</v>
      </c>
    </row>
    <row r="17" spans="1:20" x14ac:dyDescent="0.35">
      <c r="A17" t="s">
        <v>32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>
        <f t="shared" si="0"/>
        <v>4</v>
      </c>
      <c r="S17">
        <f t="shared" si="1"/>
        <v>16</v>
      </c>
      <c r="T17" s="4">
        <f t="shared" si="2"/>
        <v>0.25</v>
      </c>
    </row>
    <row r="18" spans="1:20" x14ac:dyDescent="0.35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>
        <f t="shared" si="0"/>
        <v>3</v>
      </c>
      <c r="S18">
        <f t="shared" si="1"/>
        <v>16</v>
      </c>
      <c r="T18" s="4">
        <f t="shared" si="2"/>
        <v>0.1875</v>
      </c>
    </row>
    <row r="19" spans="1:20" x14ac:dyDescent="0.35">
      <c r="A19" t="s">
        <v>34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0</v>
      </c>
      <c r="K19" t="b">
        <v>1</v>
      </c>
      <c r="L19" t="b">
        <v>0</v>
      </c>
      <c r="M19" t="b">
        <v>1</v>
      </c>
      <c r="N19" t="b">
        <v>1</v>
      </c>
      <c r="O19" t="b">
        <v>0</v>
      </c>
      <c r="P19" t="b">
        <v>1</v>
      </c>
      <c r="Q19" t="b">
        <v>0</v>
      </c>
      <c r="R19">
        <f t="shared" si="0"/>
        <v>6</v>
      </c>
      <c r="S19">
        <f t="shared" si="1"/>
        <v>16</v>
      </c>
      <c r="T19" s="4">
        <f t="shared" si="2"/>
        <v>0.375</v>
      </c>
    </row>
    <row r="20" spans="1:20" x14ac:dyDescent="0.35">
      <c r="A20" t="s">
        <v>37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1</v>
      </c>
      <c r="L20" t="b">
        <v>0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>
        <f t="shared" si="0"/>
        <v>6</v>
      </c>
      <c r="S20">
        <f t="shared" si="1"/>
        <v>16</v>
      </c>
      <c r="T20" s="4">
        <f t="shared" si="2"/>
        <v>0.375</v>
      </c>
    </row>
    <row r="21" spans="1:20" x14ac:dyDescent="0.35">
      <c r="A21" t="s">
        <v>38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b">
        <v>1</v>
      </c>
      <c r="L21" t="b">
        <v>0</v>
      </c>
      <c r="M21" t="b">
        <v>0</v>
      </c>
      <c r="N21" t="b">
        <v>1</v>
      </c>
      <c r="O21" t="b">
        <v>1</v>
      </c>
      <c r="P21" t="b">
        <v>1</v>
      </c>
      <c r="Q21" t="b">
        <v>0</v>
      </c>
      <c r="R21">
        <f t="shared" si="0"/>
        <v>12</v>
      </c>
      <c r="S21">
        <f t="shared" si="1"/>
        <v>16</v>
      </c>
      <c r="T21" s="4">
        <f t="shared" si="2"/>
        <v>0.75</v>
      </c>
    </row>
    <row r="22" spans="1:20" x14ac:dyDescent="0.35">
      <c r="A22" t="s">
        <v>39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>
        <f t="shared" si="0"/>
        <v>15</v>
      </c>
      <c r="S22">
        <f t="shared" si="1"/>
        <v>16</v>
      </c>
      <c r="T22" s="4">
        <f t="shared" si="2"/>
        <v>0.9375</v>
      </c>
    </row>
    <row r="23" spans="1:20" x14ac:dyDescent="0.35">
      <c r="A23" t="s">
        <v>41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>
        <f t="shared" si="0"/>
        <v>14</v>
      </c>
      <c r="S23">
        <f t="shared" si="1"/>
        <v>16</v>
      </c>
      <c r="T23" s="4">
        <f t="shared" si="2"/>
        <v>0.875</v>
      </c>
    </row>
    <row r="24" spans="1:20" x14ac:dyDescent="0.35">
      <c r="A24" t="s">
        <v>43</v>
      </c>
      <c r="B24" t="b">
        <v>1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  <c r="N24" t="b">
        <v>1</v>
      </c>
      <c r="O24" t="b">
        <v>1</v>
      </c>
      <c r="P24" t="b">
        <v>1</v>
      </c>
      <c r="Q24" t="b">
        <v>1</v>
      </c>
      <c r="R24">
        <f t="shared" si="0"/>
        <v>12</v>
      </c>
      <c r="S24">
        <f t="shared" si="1"/>
        <v>16</v>
      </c>
      <c r="T24" s="4">
        <f t="shared" si="2"/>
        <v>0.75</v>
      </c>
    </row>
    <row r="25" spans="1:20" x14ac:dyDescent="0.35">
      <c r="A25" t="s">
        <v>44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>
        <f t="shared" si="0"/>
        <v>15</v>
      </c>
      <c r="S25">
        <f t="shared" si="1"/>
        <v>16</v>
      </c>
      <c r="T25" s="4">
        <f t="shared" si="2"/>
        <v>0.9375</v>
      </c>
    </row>
    <row r="26" spans="1:20" x14ac:dyDescent="0.3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>
        <f t="shared" si="0"/>
        <v>3</v>
      </c>
      <c r="S26">
        <f t="shared" si="1"/>
        <v>16</v>
      </c>
      <c r="T26" s="4">
        <f t="shared" si="2"/>
        <v>0.1875</v>
      </c>
    </row>
    <row r="27" spans="1:20" x14ac:dyDescent="0.3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0</v>
      </c>
      <c r="K27" t="b">
        <v>1</v>
      </c>
      <c r="L27" t="b">
        <v>0</v>
      </c>
      <c r="M27" t="b">
        <v>1</v>
      </c>
      <c r="N27" t="b">
        <v>1</v>
      </c>
      <c r="O27" t="b">
        <v>0</v>
      </c>
      <c r="P27" t="b">
        <v>1</v>
      </c>
      <c r="Q27" t="b">
        <v>1</v>
      </c>
      <c r="R27">
        <f t="shared" si="0"/>
        <v>7</v>
      </c>
      <c r="S27">
        <f t="shared" si="1"/>
        <v>16</v>
      </c>
      <c r="T27" s="4">
        <f t="shared" si="2"/>
        <v>0.4375</v>
      </c>
    </row>
    <row r="28" spans="1:20" x14ac:dyDescent="0.3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>
        <f t="shared" si="0"/>
        <v>4</v>
      </c>
      <c r="S28">
        <f t="shared" si="1"/>
        <v>16</v>
      </c>
      <c r="T28" s="4">
        <f t="shared" si="2"/>
        <v>0.25</v>
      </c>
    </row>
    <row r="29" spans="1:20" x14ac:dyDescent="0.3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>
        <f t="shared" si="0"/>
        <v>3</v>
      </c>
      <c r="S29">
        <f t="shared" si="1"/>
        <v>16</v>
      </c>
      <c r="T29" s="4">
        <f t="shared" si="2"/>
        <v>0.1875</v>
      </c>
    </row>
    <row r="30" spans="1:20" x14ac:dyDescent="0.35">
      <c r="A30" t="s">
        <v>49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0</v>
      </c>
      <c r="M30" t="b">
        <v>0</v>
      </c>
      <c r="N30" t="b">
        <v>1</v>
      </c>
      <c r="O30" t="b">
        <v>0</v>
      </c>
      <c r="P30" t="b">
        <v>1</v>
      </c>
      <c r="Q30" t="b">
        <v>1</v>
      </c>
      <c r="R30">
        <f t="shared" si="0"/>
        <v>10</v>
      </c>
      <c r="S30">
        <f t="shared" si="1"/>
        <v>16</v>
      </c>
      <c r="T30" s="4">
        <f t="shared" si="2"/>
        <v>0.625</v>
      </c>
    </row>
    <row r="31" spans="1:20" x14ac:dyDescent="0.35">
      <c r="A31" t="s">
        <v>50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0</v>
      </c>
      <c r="P31" t="b">
        <v>1</v>
      </c>
      <c r="Q31" t="b">
        <v>1</v>
      </c>
      <c r="R31">
        <f t="shared" si="0"/>
        <v>6</v>
      </c>
      <c r="S31">
        <f t="shared" si="1"/>
        <v>16</v>
      </c>
      <c r="T31" s="4">
        <f t="shared" si="2"/>
        <v>0.375</v>
      </c>
    </row>
    <row r="32" spans="1:20" x14ac:dyDescent="0.3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>
        <f t="shared" si="0"/>
        <v>3</v>
      </c>
      <c r="S32">
        <f t="shared" si="1"/>
        <v>16</v>
      </c>
      <c r="T32" s="4">
        <f t="shared" si="2"/>
        <v>0.1875</v>
      </c>
    </row>
    <row r="33" spans="1:20" x14ac:dyDescent="0.35">
      <c r="A33" t="s">
        <v>52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1</v>
      </c>
      <c r="J33" t="b">
        <v>0</v>
      </c>
      <c r="K33" t="b">
        <v>1</v>
      </c>
      <c r="L33" t="b">
        <v>0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>
        <f t="shared" si="0"/>
        <v>10</v>
      </c>
      <c r="S33">
        <f t="shared" si="1"/>
        <v>16</v>
      </c>
      <c r="T33" s="4">
        <f t="shared" si="2"/>
        <v>0.625</v>
      </c>
    </row>
    <row r="34" spans="1:20" x14ac:dyDescent="0.35">
      <c r="A34" t="s">
        <v>53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1</v>
      </c>
      <c r="L34" t="b">
        <v>0</v>
      </c>
      <c r="M34" t="b">
        <v>0</v>
      </c>
      <c r="N34" t="b">
        <v>1</v>
      </c>
      <c r="O34" t="b">
        <v>0</v>
      </c>
      <c r="P34" t="b">
        <v>1</v>
      </c>
      <c r="Q34" t="b">
        <v>1</v>
      </c>
      <c r="R34">
        <f t="shared" si="0"/>
        <v>12</v>
      </c>
      <c r="S34">
        <f t="shared" si="1"/>
        <v>16</v>
      </c>
      <c r="T34" s="4">
        <f t="shared" si="2"/>
        <v>0.75</v>
      </c>
    </row>
    <row r="35" spans="1:20" x14ac:dyDescent="0.35">
      <c r="A35" t="s">
        <v>54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0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P35" t="b">
        <v>1</v>
      </c>
      <c r="Q35" t="b">
        <v>1</v>
      </c>
      <c r="R35">
        <f t="shared" si="0"/>
        <v>11</v>
      </c>
      <c r="S35">
        <f t="shared" si="1"/>
        <v>16</v>
      </c>
      <c r="T35" s="4">
        <f t="shared" si="2"/>
        <v>0.6875</v>
      </c>
    </row>
    <row r="36" spans="1:20" x14ac:dyDescent="0.35">
      <c r="A36" t="s">
        <v>55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0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>
        <f t="shared" si="0"/>
        <v>15</v>
      </c>
      <c r="S36">
        <f t="shared" si="1"/>
        <v>16</v>
      </c>
      <c r="T36" s="4">
        <f t="shared" si="2"/>
        <v>0.9375</v>
      </c>
    </row>
    <row r="37" spans="1:20" x14ac:dyDescent="0.35">
      <c r="A37" t="s">
        <v>56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0</v>
      </c>
      <c r="K37" t="b">
        <v>1</v>
      </c>
      <c r="L37" t="b">
        <v>0</v>
      </c>
      <c r="M37" t="b">
        <v>1</v>
      </c>
      <c r="N37" t="b">
        <v>1</v>
      </c>
      <c r="O37" t="b">
        <v>0</v>
      </c>
      <c r="P37" t="b">
        <v>1</v>
      </c>
      <c r="Q37" t="b">
        <v>0</v>
      </c>
      <c r="R37">
        <f t="shared" si="0"/>
        <v>8</v>
      </c>
      <c r="S37">
        <f t="shared" si="1"/>
        <v>16</v>
      </c>
      <c r="T37" s="4">
        <f t="shared" si="2"/>
        <v>0.5</v>
      </c>
    </row>
    <row r="38" spans="1:20" x14ac:dyDescent="0.3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>
        <f t="shared" si="0"/>
        <v>3</v>
      </c>
      <c r="S38">
        <f t="shared" si="1"/>
        <v>16</v>
      </c>
      <c r="T38" s="4">
        <f t="shared" si="2"/>
        <v>0.1875</v>
      </c>
    </row>
    <row r="39" spans="1:20" x14ac:dyDescent="0.35">
      <c r="A39" t="s">
        <v>58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0</v>
      </c>
      <c r="M39" t="b">
        <v>0</v>
      </c>
      <c r="N39" t="b">
        <v>1</v>
      </c>
      <c r="O39" t="b">
        <v>0</v>
      </c>
      <c r="P39" t="b">
        <v>1</v>
      </c>
      <c r="Q39" t="b">
        <v>0</v>
      </c>
      <c r="R39">
        <f t="shared" si="0"/>
        <v>12</v>
      </c>
      <c r="S39">
        <f t="shared" si="1"/>
        <v>16</v>
      </c>
      <c r="T39" s="4">
        <f t="shared" si="2"/>
        <v>0.75</v>
      </c>
    </row>
    <row r="40" spans="1:20" x14ac:dyDescent="0.35">
      <c r="A40" t="s">
        <v>59</v>
      </c>
      <c r="B40" t="b">
        <v>1</v>
      </c>
      <c r="C40" t="b">
        <v>0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b">
        <v>1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>
        <f t="shared" si="0"/>
        <v>13</v>
      </c>
      <c r="S40">
        <f t="shared" si="1"/>
        <v>16</v>
      </c>
      <c r="T40" s="4">
        <f t="shared" si="2"/>
        <v>0.8125</v>
      </c>
    </row>
    <row r="41" spans="1:20" x14ac:dyDescent="0.35">
      <c r="A41" t="s">
        <v>60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>
        <f t="shared" si="0"/>
        <v>16</v>
      </c>
      <c r="S41">
        <f t="shared" si="1"/>
        <v>16</v>
      </c>
      <c r="T41" s="4">
        <f t="shared" si="2"/>
        <v>1</v>
      </c>
    </row>
    <row r="42" spans="1:20" x14ac:dyDescent="0.3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>
        <f t="shared" si="0"/>
        <v>4</v>
      </c>
      <c r="S42">
        <f t="shared" si="1"/>
        <v>16</v>
      </c>
      <c r="T42" s="4">
        <f t="shared" si="2"/>
        <v>0.25</v>
      </c>
    </row>
    <row r="43" spans="1:20" x14ac:dyDescent="0.35">
      <c r="A43" t="s">
        <v>64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P43" t="b">
        <v>1</v>
      </c>
      <c r="Q43" t="b">
        <v>0</v>
      </c>
      <c r="R43">
        <f t="shared" si="0"/>
        <v>3</v>
      </c>
      <c r="S43">
        <f t="shared" si="1"/>
        <v>16</v>
      </c>
      <c r="T43" s="4">
        <f t="shared" si="2"/>
        <v>0.1875</v>
      </c>
    </row>
    <row r="44" spans="1:20" x14ac:dyDescent="0.35">
      <c r="A44" t="s">
        <v>65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0</v>
      </c>
      <c r="K44" t="b">
        <v>1</v>
      </c>
      <c r="L44" t="b">
        <v>0</v>
      </c>
      <c r="M44" t="b">
        <v>1</v>
      </c>
      <c r="N44" t="b">
        <v>1</v>
      </c>
      <c r="O44" t="b">
        <v>0</v>
      </c>
      <c r="P44" t="b">
        <v>1</v>
      </c>
      <c r="Q44" t="b">
        <v>0</v>
      </c>
      <c r="R44">
        <f t="shared" si="0"/>
        <v>6</v>
      </c>
      <c r="S44">
        <f t="shared" si="1"/>
        <v>16</v>
      </c>
      <c r="T44" s="4">
        <f t="shared" si="2"/>
        <v>0.375</v>
      </c>
    </row>
    <row r="45" spans="1:20" x14ac:dyDescent="0.35">
      <c r="A45" t="s">
        <v>66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>
        <f t="shared" si="0"/>
        <v>6</v>
      </c>
      <c r="S45">
        <f t="shared" si="1"/>
        <v>16</v>
      </c>
      <c r="T45" s="4">
        <f t="shared" si="2"/>
        <v>0.375</v>
      </c>
    </row>
    <row r="46" spans="1:20" x14ac:dyDescent="0.35">
      <c r="A46" t="s">
        <v>67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P46" t="b">
        <v>1</v>
      </c>
      <c r="Q46" t="b">
        <v>0</v>
      </c>
      <c r="R46">
        <f t="shared" si="0"/>
        <v>3</v>
      </c>
      <c r="S46">
        <f t="shared" si="1"/>
        <v>16</v>
      </c>
      <c r="T46" s="4">
        <f t="shared" si="2"/>
        <v>0.1875</v>
      </c>
    </row>
    <row r="47" spans="1:20" x14ac:dyDescent="0.35">
      <c r="A47" t="s">
        <v>68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0</v>
      </c>
      <c r="M47" t="b">
        <v>0</v>
      </c>
      <c r="N47" t="b">
        <v>1</v>
      </c>
      <c r="O47" t="b">
        <v>0</v>
      </c>
      <c r="P47" t="b">
        <v>1</v>
      </c>
      <c r="Q47" t="b">
        <v>0</v>
      </c>
      <c r="R47">
        <f t="shared" si="0"/>
        <v>11</v>
      </c>
      <c r="S47">
        <f t="shared" si="1"/>
        <v>16</v>
      </c>
      <c r="T47" s="4">
        <f t="shared" si="2"/>
        <v>0.6875</v>
      </c>
    </row>
    <row r="48" spans="1:20" x14ac:dyDescent="0.35">
      <c r="A48" t="s">
        <v>70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>
        <f t="shared" si="0"/>
        <v>7</v>
      </c>
      <c r="S48">
        <f t="shared" si="1"/>
        <v>16</v>
      </c>
      <c r="T48" s="4">
        <f t="shared" si="2"/>
        <v>0.4375</v>
      </c>
    </row>
    <row r="49" spans="1:20" x14ac:dyDescent="0.35">
      <c r="A49" t="s">
        <v>71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0</v>
      </c>
      <c r="M49" t="b">
        <v>0</v>
      </c>
      <c r="N49" t="b">
        <v>1</v>
      </c>
      <c r="O49" t="b">
        <v>1</v>
      </c>
      <c r="P49" t="b">
        <v>1</v>
      </c>
      <c r="Q49" t="b">
        <v>0</v>
      </c>
      <c r="R49">
        <f t="shared" si="0"/>
        <v>13</v>
      </c>
      <c r="S49">
        <f t="shared" si="1"/>
        <v>16</v>
      </c>
      <c r="T49" s="4">
        <f t="shared" si="2"/>
        <v>0.8125</v>
      </c>
    </row>
    <row r="50" spans="1:20" x14ac:dyDescent="0.35">
      <c r="A50" t="s">
        <v>72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>
        <f t="shared" si="0"/>
        <v>10</v>
      </c>
      <c r="S50">
        <f t="shared" si="1"/>
        <v>16</v>
      </c>
      <c r="T50" s="4">
        <f t="shared" si="2"/>
        <v>0.625</v>
      </c>
    </row>
    <row r="51" spans="1:20" x14ac:dyDescent="0.35">
      <c r="A51" t="s">
        <v>73</v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0</v>
      </c>
      <c r="M51" t="b">
        <v>1</v>
      </c>
      <c r="N51" t="b">
        <v>1</v>
      </c>
      <c r="O51" t="b">
        <v>0</v>
      </c>
      <c r="P51" t="b">
        <v>1</v>
      </c>
      <c r="Q51" t="b">
        <v>0</v>
      </c>
      <c r="R51">
        <f t="shared" si="0"/>
        <v>12</v>
      </c>
      <c r="S51">
        <f t="shared" si="1"/>
        <v>16</v>
      </c>
      <c r="T51" s="4">
        <f t="shared" si="2"/>
        <v>0.75</v>
      </c>
    </row>
    <row r="52" spans="1:20" x14ac:dyDescent="0.35">
      <c r="A52" t="s">
        <v>75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>
        <f t="shared" si="0"/>
        <v>3</v>
      </c>
      <c r="S52">
        <f t="shared" si="1"/>
        <v>16</v>
      </c>
      <c r="T52" s="4">
        <f t="shared" si="2"/>
        <v>0.1875</v>
      </c>
    </row>
  </sheetData>
  <conditionalFormatting sqref="B2:U12 B14:U52 R13:U13">
    <cfRule type="containsText" dxfId="79" priority="2" operator="containsText" text="true">
      <formula>NOT(ISERROR(SEARCH("true",B2)))</formula>
    </cfRule>
    <cfRule type="containsText" dxfId="78" priority="3" operator="containsText" text="false">
      <formula>NOT(ISERROR(SEARCH("false",B2)))</formula>
    </cfRule>
  </conditionalFormatting>
  <conditionalFormatting sqref="T2:T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9049-2601-45E7-9226-555D27E0ED96}">
  <sheetPr codeName="Sheet16"/>
  <dimension ref="A1:AK52"/>
  <sheetViews>
    <sheetView topLeftCell="T16" workbookViewId="0">
      <selection activeCell="AK25" sqref="AK25"/>
    </sheetView>
  </sheetViews>
  <sheetFormatPr defaultRowHeight="14.5" x14ac:dyDescent="0.35"/>
  <cols>
    <col min="35" max="35" width="9.81640625" bestFit="1" customWidth="1"/>
    <col min="36" max="36" width="12.90625" bestFit="1" customWidth="1"/>
    <col min="37" max="37" width="12.08984375" bestFit="1" customWidth="1"/>
  </cols>
  <sheetData>
    <row r="1" spans="1:37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 t="s">
        <v>113</v>
      </c>
      <c r="AJ1" t="s">
        <v>105</v>
      </c>
      <c r="AK1" t="s">
        <v>114</v>
      </c>
    </row>
    <row r="2" spans="1:37" x14ac:dyDescent="0.35">
      <c r="A2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 t="b">
        <v>0</v>
      </c>
      <c r="AE2" t="b">
        <v>0</v>
      </c>
      <c r="AF2" t="b">
        <v>1</v>
      </c>
      <c r="AG2" t="b">
        <v>1</v>
      </c>
      <c r="AH2" t="b">
        <v>0</v>
      </c>
      <c r="AI2">
        <f t="shared" ref="AI2:AI33" si="0">COUNTIF(B2:AH2,TRUE)</f>
        <v>20</v>
      </c>
      <c r="AJ2">
        <f>$AI$14-COUNTIF(B2:AH2,"")</f>
        <v>33</v>
      </c>
      <c r="AK2" s="4">
        <f>AI2/AJ2</f>
        <v>0.60606060606060608</v>
      </c>
    </row>
    <row r="3" spans="1:37" x14ac:dyDescent="0.35">
      <c r="A3" t="s">
        <v>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>
        <f t="shared" si="0"/>
        <v>16</v>
      </c>
      <c r="AJ3">
        <f t="shared" ref="AJ3:AJ52" si="1">$AI$14-COUNTIF(B3:AH3,"")</f>
        <v>16</v>
      </c>
      <c r="AK3" s="4">
        <f t="shared" ref="AK3:AK52" si="2">AI3/AJ3</f>
        <v>1</v>
      </c>
    </row>
    <row r="4" spans="1:37" x14ac:dyDescent="0.35">
      <c r="A4" t="s">
        <v>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>
        <f t="shared" si="0"/>
        <v>25</v>
      </c>
      <c r="AJ4">
        <f t="shared" si="1"/>
        <v>28</v>
      </c>
      <c r="AK4" s="4">
        <f t="shared" si="2"/>
        <v>0.8928571428571429</v>
      </c>
    </row>
    <row r="5" spans="1:37" x14ac:dyDescent="0.35">
      <c r="A5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1</v>
      </c>
      <c r="AD5" t="b">
        <v>0</v>
      </c>
      <c r="AE5" t="b">
        <v>0</v>
      </c>
      <c r="AF5" t="b">
        <v>1</v>
      </c>
      <c r="AG5" t="b">
        <v>1</v>
      </c>
      <c r="AH5" t="b">
        <v>0</v>
      </c>
      <c r="AI5">
        <f t="shared" si="0"/>
        <v>20</v>
      </c>
      <c r="AJ5">
        <f t="shared" si="1"/>
        <v>33</v>
      </c>
      <c r="AK5" s="4">
        <f t="shared" si="2"/>
        <v>0.60606060606060608</v>
      </c>
    </row>
    <row r="6" spans="1:37" x14ac:dyDescent="0.3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1</v>
      </c>
      <c r="AE6" t="b">
        <v>1</v>
      </c>
      <c r="AF6" t="b">
        <v>0</v>
      </c>
      <c r="AG6" t="b">
        <v>0</v>
      </c>
      <c r="AH6" t="b">
        <v>0</v>
      </c>
      <c r="AI6">
        <f t="shared" si="0"/>
        <v>21</v>
      </c>
      <c r="AJ6">
        <f t="shared" si="1"/>
        <v>33</v>
      </c>
      <c r="AK6" s="4">
        <f t="shared" si="2"/>
        <v>0.63636363636363635</v>
      </c>
    </row>
    <row r="7" spans="1:37" x14ac:dyDescent="0.35">
      <c r="A7" t="s">
        <v>13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0</v>
      </c>
      <c r="AE7" t="b">
        <v>1</v>
      </c>
      <c r="AF7" t="b">
        <v>1</v>
      </c>
      <c r="AG7" t="b">
        <v>1</v>
      </c>
      <c r="AH7" t="b">
        <v>1</v>
      </c>
      <c r="AI7">
        <f t="shared" si="0"/>
        <v>25</v>
      </c>
      <c r="AJ7">
        <f t="shared" si="1"/>
        <v>33</v>
      </c>
      <c r="AK7" s="4">
        <f t="shared" si="2"/>
        <v>0.75757575757575757</v>
      </c>
    </row>
    <row r="8" spans="1:37" x14ac:dyDescent="0.35">
      <c r="A8" t="s">
        <v>15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0</v>
      </c>
      <c r="AC8" t="b">
        <v>1</v>
      </c>
      <c r="AD8" t="b">
        <v>1</v>
      </c>
      <c r="AE8" t="b">
        <v>1</v>
      </c>
      <c r="AF8" t="b">
        <v>0</v>
      </c>
      <c r="AG8" t="b">
        <v>0</v>
      </c>
      <c r="AH8" t="b">
        <v>0</v>
      </c>
      <c r="AI8">
        <f t="shared" si="0"/>
        <v>17</v>
      </c>
      <c r="AJ8">
        <f t="shared" si="1"/>
        <v>33</v>
      </c>
      <c r="AK8" s="4">
        <f t="shared" si="2"/>
        <v>0.51515151515151514</v>
      </c>
    </row>
    <row r="9" spans="1:37" x14ac:dyDescent="0.35">
      <c r="A9" t="s">
        <v>20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>
        <f t="shared" si="0"/>
        <v>1</v>
      </c>
      <c r="AJ9">
        <f t="shared" si="1"/>
        <v>15</v>
      </c>
      <c r="AK9" s="4">
        <f t="shared" si="2"/>
        <v>6.6666666666666666E-2</v>
      </c>
    </row>
    <row r="10" spans="1:37" x14ac:dyDescent="0.35">
      <c r="A10" t="s">
        <v>21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0</v>
      </c>
      <c r="AC10" t="b">
        <v>1</v>
      </c>
      <c r="AD10" t="b">
        <v>1</v>
      </c>
      <c r="AE10" t="b">
        <v>1</v>
      </c>
      <c r="AF10" t="b">
        <v>0</v>
      </c>
      <c r="AG10" t="b">
        <v>0</v>
      </c>
      <c r="AH10" t="b">
        <v>0</v>
      </c>
      <c r="AI10">
        <f t="shared" si="0"/>
        <v>17</v>
      </c>
      <c r="AJ10">
        <f t="shared" si="1"/>
        <v>33</v>
      </c>
      <c r="AK10" s="4">
        <f t="shared" si="2"/>
        <v>0.51515151515151514</v>
      </c>
    </row>
    <row r="11" spans="1:37" x14ac:dyDescent="0.35">
      <c r="A11" t="s">
        <v>23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1</v>
      </c>
      <c r="AC11" t="b">
        <v>1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>
        <f t="shared" si="0"/>
        <v>24</v>
      </c>
      <c r="AJ11">
        <f t="shared" si="1"/>
        <v>33</v>
      </c>
      <c r="AK11" s="4">
        <f t="shared" si="2"/>
        <v>0.72727272727272729</v>
      </c>
    </row>
    <row r="12" spans="1:37" x14ac:dyDescent="0.35">
      <c r="A12" t="s">
        <v>24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0</v>
      </c>
      <c r="AE12" t="b">
        <v>0</v>
      </c>
      <c r="AF12" t="b">
        <v>1</v>
      </c>
      <c r="AG12" t="b">
        <v>1</v>
      </c>
      <c r="AH12" t="b">
        <v>0</v>
      </c>
      <c r="AI12">
        <f t="shared" si="0"/>
        <v>18</v>
      </c>
      <c r="AJ12">
        <f t="shared" si="1"/>
        <v>33</v>
      </c>
      <c r="AK12" s="4">
        <f t="shared" si="2"/>
        <v>0.54545454545454541</v>
      </c>
    </row>
    <row r="13" spans="1:37" x14ac:dyDescent="0.35">
      <c r="A13" t="s">
        <v>28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>
        <f t="shared" si="0"/>
        <v>3</v>
      </c>
      <c r="AJ13">
        <f t="shared" si="1"/>
        <v>16</v>
      </c>
      <c r="AK13" s="4">
        <f t="shared" si="2"/>
        <v>0.1875</v>
      </c>
    </row>
    <row r="14" spans="1:37" x14ac:dyDescent="0.35">
      <c r="A14" t="s">
        <v>29</v>
      </c>
      <c r="B14" s="8" t="b">
        <f>IF(Data!B14="","",IF(Data!B$14="","",Data!B14=Data!B$14))</f>
        <v>1</v>
      </c>
      <c r="C14" s="6" t="b">
        <v>1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  <c r="L14" s="6" t="b">
        <v>1</v>
      </c>
      <c r="M14" s="6" t="b">
        <v>1</v>
      </c>
      <c r="N14" s="6" t="b">
        <v>1</v>
      </c>
      <c r="O14" s="6" t="b">
        <v>1</v>
      </c>
      <c r="P14" s="6" t="b">
        <v>1</v>
      </c>
      <c r="Q14" s="6" t="b">
        <v>1</v>
      </c>
      <c r="R14" s="6" t="b">
        <v>1</v>
      </c>
      <c r="S14" s="6" t="b">
        <v>1</v>
      </c>
      <c r="T14" s="6" t="b">
        <v>1</v>
      </c>
      <c r="U14" s="6" t="b">
        <v>1</v>
      </c>
      <c r="V14" s="6" t="b">
        <v>1</v>
      </c>
      <c r="W14" s="6" t="b">
        <v>1</v>
      </c>
      <c r="X14" s="6" t="b">
        <v>1</v>
      </c>
      <c r="Y14" s="6" t="b">
        <v>1</v>
      </c>
      <c r="Z14" s="6" t="b">
        <v>1</v>
      </c>
      <c r="AA14" s="6" t="b">
        <v>1</v>
      </c>
      <c r="AB14" s="6" t="b">
        <v>1</v>
      </c>
      <c r="AC14" s="6" t="b">
        <v>1</v>
      </c>
      <c r="AD14" s="6" t="b">
        <v>1</v>
      </c>
      <c r="AE14" s="6" t="b">
        <v>1</v>
      </c>
      <c r="AF14" s="6" t="b">
        <v>1</v>
      </c>
      <c r="AG14" s="6" t="b">
        <v>1</v>
      </c>
      <c r="AH14" s="6" t="b">
        <v>1</v>
      </c>
      <c r="AI14">
        <f t="shared" si="0"/>
        <v>33</v>
      </c>
      <c r="AJ14">
        <f t="shared" si="1"/>
        <v>33</v>
      </c>
      <c r="AK14" s="4">
        <f t="shared" si="2"/>
        <v>1</v>
      </c>
    </row>
    <row r="15" spans="1:37" x14ac:dyDescent="0.35">
      <c r="A15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1</v>
      </c>
      <c r="AD15" t="b">
        <v>1</v>
      </c>
      <c r="AE15" t="b">
        <v>1</v>
      </c>
      <c r="AF15" t="b">
        <v>0</v>
      </c>
      <c r="AG15" t="b">
        <v>0</v>
      </c>
      <c r="AH15" t="b">
        <v>0</v>
      </c>
      <c r="AI15">
        <f t="shared" si="0"/>
        <v>21</v>
      </c>
      <c r="AJ15">
        <f t="shared" si="1"/>
        <v>33</v>
      </c>
      <c r="AK15" s="4">
        <f t="shared" si="2"/>
        <v>0.63636363636363635</v>
      </c>
    </row>
    <row r="16" spans="1:37" x14ac:dyDescent="0.35">
      <c r="A16" t="s">
        <v>31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1</v>
      </c>
      <c r="AD16" t="b">
        <v>1</v>
      </c>
      <c r="AE16" t="b">
        <v>1</v>
      </c>
      <c r="AF16" t="b">
        <v>0</v>
      </c>
      <c r="AG16" t="b">
        <v>0</v>
      </c>
      <c r="AH16" t="b">
        <v>0</v>
      </c>
      <c r="AI16">
        <f t="shared" si="0"/>
        <v>20</v>
      </c>
      <c r="AJ16">
        <f t="shared" si="1"/>
        <v>33</v>
      </c>
      <c r="AK16" s="4">
        <f t="shared" si="2"/>
        <v>0.60606060606060608</v>
      </c>
    </row>
    <row r="17" spans="1:37" x14ac:dyDescent="0.35">
      <c r="A17" t="s">
        <v>32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  <c r="AC17" t="b">
        <v>1</v>
      </c>
      <c r="AD17" t="b">
        <v>1</v>
      </c>
      <c r="AE17" t="b">
        <v>1</v>
      </c>
      <c r="AF17" t="b">
        <v>0</v>
      </c>
      <c r="AG17" t="b">
        <v>0</v>
      </c>
      <c r="AH17" t="b">
        <v>0</v>
      </c>
      <c r="AI17">
        <f t="shared" si="0"/>
        <v>25</v>
      </c>
      <c r="AJ17">
        <f t="shared" si="1"/>
        <v>33</v>
      </c>
      <c r="AK17" s="4">
        <f t="shared" si="2"/>
        <v>0.75757575757575757</v>
      </c>
    </row>
    <row r="18" spans="1:37" x14ac:dyDescent="0.35">
      <c r="A18" t="s">
        <v>33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0</v>
      </c>
      <c r="AG18" t="b">
        <v>1</v>
      </c>
      <c r="AH18" t="b">
        <v>1</v>
      </c>
      <c r="AI18">
        <f t="shared" si="0"/>
        <v>29</v>
      </c>
      <c r="AJ18">
        <f t="shared" si="1"/>
        <v>33</v>
      </c>
      <c r="AK18" s="4">
        <f t="shared" si="2"/>
        <v>0.87878787878787878</v>
      </c>
    </row>
    <row r="19" spans="1:37" x14ac:dyDescent="0.35">
      <c r="A19" t="s">
        <v>34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1</v>
      </c>
      <c r="AC19" t="b">
        <v>1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>
        <f t="shared" si="0"/>
        <v>24</v>
      </c>
      <c r="AJ19">
        <f t="shared" si="1"/>
        <v>33</v>
      </c>
      <c r="AK19" s="4">
        <f t="shared" si="2"/>
        <v>0.72727272727272729</v>
      </c>
    </row>
    <row r="20" spans="1:37" x14ac:dyDescent="0.35">
      <c r="A20" t="s">
        <v>37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b">
        <v>0</v>
      </c>
      <c r="AE20" t="b">
        <v>0</v>
      </c>
      <c r="AF20" t="b">
        <v>1</v>
      </c>
      <c r="AG20" t="b">
        <v>1</v>
      </c>
      <c r="AH20" t="b">
        <v>0</v>
      </c>
      <c r="AI20">
        <f t="shared" si="0"/>
        <v>19</v>
      </c>
      <c r="AJ20">
        <f t="shared" si="1"/>
        <v>33</v>
      </c>
      <c r="AK20" s="4">
        <f t="shared" si="2"/>
        <v>0.5757575757575758</v>
      </c>
    </row>
    <row r="21" spans="1:37" x14ac:dyDescent="0.35">
      <c r="A2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0</v>
      </c>
      <c r="AC21" t="b">
        <v>1</v>
      </c>
      <c r="AD21" t="b">
        <v>1</v>
      </c>
      <c r="AE21" t="b">
        <v>1</v>
      </c>
      <c r="AF21" t="b">
        <v>0</v>
      </c>
      <c r="AG21" t="b">
        <v>0</v>
      </c>
      <c r="AH21" t="b">
        <v>0</v>
      </c>
      <c r="AI21">
        <f t="shared" si="0"/>
        <v>15</v>
      </c>
      <c r="AJ21">
        <f t="shared" si="1"/>
        <v>33</v>
      </c>
      <c r="AK21" s="4">
        <f t="shared" si="2"/>
        <v>0.45454545454545453</v>
      </c>
    </row>
    <row r="22" spans="1:37" x14ac:dyDescent="0.35">
      <c r="A22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>
        <f t="shared" si="0"/>
        <v>15</v>
      </c>
      <c r="AJ22">
        <f t="shared" si="1"/>
        <v>33</v>
      </c>
      <c r="AK22" s="4">
        <f t="shared" si="2"/>
        <v>0.45454545454545453</v>
      </c>
    </row>
    <row r="23" spans="1:37" x14ac:dyDescent="0.35">
      <c r="A23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0</v>
      </c>
      <c r="AC23" t="b">
        <v>1</v>
      </c>
      <c r="AD23" t="b">
        <v>1</v>
      </c>
      <c r="AE23" t="b">
        <v>1</v>
      </c>
      <c r="AF23" t="b">
        <v>0</v>
      </c>
      <c r="AG23" t="b">
        <v>0</v>
      </c>
      <c r="AH23" t="b">
        <v>0</v>
      </c>
      <c r="AI23">
        <f t="shared" si="0"/>
        <v>15</v>
      </c>
      <c r="AJ23">
        <f t="shared" si="1"/>
        <v>33</v>
      </c>
      <c r="AK23" s="4">
        <f t="shared" si="2"/>
        <v>0.45454545454545453</v>
      </c>
    </row>
    <row r="24" spans="1:37" x14ac:dyDescent="0.35">
      <c r="A24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  <c r="AC24" t="b">
        <v>0</v>
      </c>
      <c r="AD24" t="b">
        <v>1</v>
      </c>
      <c r="AE24" t="b">
        <v>1</v>
      </c>
      <c r="AF24" t="b">
        <v>0</v>
      </c>
      <c r="AG24" t="b">
        <v>0</v>
      </c>
      <c r="AH24" t="b">
        <v>0</v>
      </c>
      <c r="AI24">
        <f t="shared" si="0"/>
        <v>17</v>
      </c>
      <c r="AJ24">
        <f t="shared" si="1"/>
        <v>33</v>
      </c>
      <c r="AK24" s="4">
        <f t="shared" si="2"/>
        <v>0.51515151515151514</v>
      </c>
    </row>
    <row r="25" spans="1:37" x14ac:dyDescent="0.35">
      <c r="A25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0</v>
      </c>
      <c r="AD25" t="b">
        <v>1</v>
      </c>
      <c r="AE25" t="b">
        <v>1</v>
      </c>
      <c r="AF25" t="b">
        <v>0</v>
      </c>
      <c r="AG25" t="b">
        <v>0</v>
      </c>
      <c r="AH25" t="b">
        <v>0</v>
      </c>
      <c r="AI25">
        <f t="shared" si="0"/>
        <v>14</v>
      </c>
      <c r="AJ25">
        <f t="shared" si="1"/>
        <v>33</v>
      </c>
      <c r="AK25" s="4">
        <f t="shared" si="2"/>
        <v>0.42424242424242425</v>
      </c>
    </row>
    <row r="26" spans="1:37" x14ac:dyDescent="0.35">
      <c r="A26" t="s">
        <v>45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>
        <f t="shared" si="0"/>
        <v>20</v>
      </c>
      <c r="AJ26">
        <f t="shared" si="1"/>
        <v>33</v>
      </c>
      <c r="AK26" s="4">
        <f t="shared" si="2"/>
        <v>0.60606060606060608</v>
      </c>
    </row>
    <row r="27" spans="1:37" x14ac:dyDescent="0.35">
      <c r="A27" t="s">
        <v>46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0</v>
      </c>
      <c r="AI27">
        <f t="shared" si="0"/>
        <v>27</v>
      </c>
      <c r="AJ27">
        <f t="shared" si="1"/>
        <v>33</v>
      </c>
      <c r="AK27" s="4">
        <f t="shared" si="2"/>
        <v>0.81818181818181823</v>
      </c>
    </row>
    <row r="28" spans="1:37" x14ac:dyDescent="0.35">
      <c r="A28" t="s">
        <v>47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0</v>
      </c>
      <c r="AI28">
        <f t="shared" si="0"/>
        <v>31</v>
      </c>
      <c r="AJ28">
        <f t="shared" si="1"/>
        <v>33</v>
      </c>
      <c r="AK28" s="4">
        <f t="shared" si="2"/>
        <v>0.93939393939393945</v>
      </c>
    </row>
    <row r="29" spans="1:37" x14ac:dyDescent="0.35">
      <c r="A29" t="s">
        <v>48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0</v>
      </c>
      <c r="AE29" t="b">
        <v>1</v>
      </c>
      <c r="AF29" t="b">
        <v>0</v>
      </c>
      <c r="AG29" t="b">
        <v>1</v>
      </c>
      <c r="AH29" t="b">
        <v>0</v>
      </c>
      <c r="AI29">
        <f t="shared" si="0"/>
        <v>27</v>
      </c>
      <c r="AJ29">
        <f t="shared" si="1"/>
        <v>33</v>
      </c>
      <c r="AK29" s="4">
        <f t="shared" si="2"/>
        <v>0.81818181818181823</v>
      </c>
    </row>
    <row r="30" spans="1:37" x14ac:dyDescent="0.35">
      <c r="A30" t="s">
        <v>49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0</v>
      </c>
      <c r="AE30" t="b">
        <v>1</v>
      </c>
      <c r="AF30" t="b">
        <v>1</v>
      </c>
      <c r="AG30" t="b">
        <v>1</v>
      </c>
      <c r="AH30" t="b">
        <v>1</v>
      </c>
      <c r="AI30">
        <f t="shared" si="0"/>
        <v>25</v>
      </c>
      <c r="AJ30">
        <f t="shared" si="1"/>
        <v>33</v>
      </c>
      <c r="AK30" s="4">
        <f t="shared" si="2"/>
        <v>0.75757575757575757</v>
      </c>
    </row>
    <row r="31" spans="1:37" x14ac:dyDescent="0.35">
      <c r="A31" t="s">
        <v>50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1</v>
      </c>
      <c r="AD31" t="b">
        <v>0</v>
      </c>
      <c r="AE31" t="b">
        <v>0</v>
      </c>
      <c r="AF31" t="b">
        <v>1</v>
      </c>
      <c r="AG31" t="b">
        <v>1</v>
      </c>
      <c r="AH31" t="b">
        <v>0</v>
      </c>
      <c r="AI31">
        <f t="shared" si="0"/>
        <v>23</v>
      </c>
      <c r="AJ31">
        <f t="shared" si="1"/>
        <v>33</v>
      </c>
      <c r="AK31" s="4">
        <f t="shared" si="2"/>
        <v>0.69696969696969702</v>
      </c>
    </row>
    <row r="32" spans="1:37" x14ac:dyDescent="0.35">
      <c r="A32" t="s">
        <v>51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0</v>
      </c>
      <c r="AG32" t="b">
        <v>0</v>
      </c>
      <c r="AH32" t="b">
        <v>1</v>
      </c>
      <c r="AI32">
        <f t="shared" si="0"/>
        <v>28</v>
      </c>
      <c r="AJ32">
        <f t="shared" si="1"/>
        <v>33</v>
      </c>
      <c r="AK32" s="4">
        <f t="shared" si="2"/>
        <v>0.84848484848484851</v>
      </c>
    </row>
    <row r="33" spans="1:37" x14ac:dyDescent="0.35">
      <c r="A33" t="s">
        <v>52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0</v>
      </c>
      <c r="AG33" t="b">
        <v>0</v>
      </c>
      <c r="AH33" t="b">
        <v>0</v>
      </c>
      <c r="AI33">
        <f t="shared" si="0"/>
        <v>21</v>
      </c>
      <c r="AJ33">
        <f t="shared" si="1"/>
        <v>33</v>
      </c>
      <c r="AK33" s="4">
        <f t="shared" si="2"/>
        <v>0.63636363636363635</v>
      </c>
    </row>
    <row r="34" spans="1:37" x14ac:dyDescent="0.35">
      <c r="A34" t="s">
        <v>53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  <c r="AC34" t="b">
        <v>1</v>
      </c>
      <c r="AD34" t="b">
        <v>1</v>
      </c>
      <c r="AE34" t="b">
        <v>1</v>
      </c>
      <c r="AF34" t="b">
        <v>0</v>
      </c>
      <c r="AG34" t="b">
        <v>0</v>
      </c>
      <c r="AH34" t="b">
        <v>0</v>
      </c>
      <c r="AI34">
        <f t="shared" ref="AI34:AI52" si="3">COUNTIF(B34:AH34,TRUE)</f>
        <v>19</v>
      </c>
      <c r="AJ34">
        <f t="shared" si="1"/>
        <v>33</v>
      </c>
      <c r="AK34" s="4">
        <f t="shared" si="2"/>
        <v>0.5757575757575758</v>
      </c>
    </row>
    <row r="35" spans="1:37" x14ac:dyDescent="0.35">
      <c r="A35" t="s">
        <v>54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>
        <f t="shared" si="3"/>
        <v>20</v>
      </c>
      <c r="AJ35">
        <f t="shared" si="1"/>
        <v>28</v>
      </c>
      <c r="AK35" s="4">
        <f t="shared" si="2"/>
        <v>0.7142857142857143</v>
      </c>
    </row>
    <row r="36" spans="1:37" x14ac:dyDescent="0.35">
      <c r="A36" t="s">
        <v>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  <c r="AC36" t="b">
        <v>1</v>
      </c>
      <c r="AD36" t="b">
        <v>1</v>
      </c>
      <c r="AE36" t="b">
        <v>1</v>
      </c>
      <c r="AF36" t="b">
        <v>0</v>
      </c>
      <c r="AG36" t="b">
        <v>0</v>
      </c>
      <c r="AH36" t="b">
        <v>0</v>
      </c>
      <c r="AI36">
        <f t="shared" si="3"/>
        <v>16</v>
      </c>
      <c r="AJ36">
        <f t="shared" si="1"/>
        <v>33</v>
      </c>
      <c r="AK36" s="4">
        <f t="shared" si="2"/>
        <v>0.48484848484848486</v>
      </c>
    </row>
    <row r="37" spans="1:37" x14ac:dyDescent="0.35">
      <c r="A37" t="s">
        <v>56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0</v>
      </c>
      <c r="AG37" t="b">
        <v>0</v>
      </c>
      <c r="AH37" t="b">
        <v>0</v>
      </c>
      <c r="AI37">
        <f t="shared" si="3"/>
        <v>24</v>
      </c>
      <c r="AJ37">
        <f t="shared" si="1"/>
        <v>33</v>
      </c>
      <c r="AK37" s="4">
        <f t="shared" si="2"/>
        <v>0.72727272727272729</v>
      </c>
    </row>
    <row r="38" spans="1:37" x14ac:dyDescent="0.35">
      <c r="A38" t="s">
        <v>57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1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>
        <f t="shared" si="3"/>
        <v>27</v>
      </c>
      <c r="AJ38">
        <f t="shared" si="1"/>
        <v>29</v>
      </c>
      <c r="AK38" s="4">
        <f t="shared" si="2"/>
        <v>0.93103448275862066</v>
      </c>
    </row>
    <row r="39" spans="1:37" x14ac:dyDescent="0.35">
      <c r="A39" t="s">
        <v>58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1</v>
      </c>
      <c r="AD39" t="b">
        <v>1</v>
      </c>
      <c r="AE39" t="b">
        <v>1</v>
      </c>
      <c r="AF39" t="b">
        <v>0</v>
      </c>
      <c r="AG39" t="b">
        <v>0</v>
      </c>
      <c r="AH39" t="b">
        <v>0</v>
      </c>
      <c r="AI39">
        <f t="shared" si="3"/>
        <v>19</v>
      </c>
      <c r="AJ39">
        <f t="shared" si="1"/>
        <v>33</v>
      </c>
      <c r="AK39" s="4">
        <f t="shared" si="2"/>
        <v>0.5757575757575758</v>
      </c>
    </row>
    <row r="40" spans="1:37" x14ac:dyDescent="0.35">
      <c r="A40" t="s">
        <v>59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0</v>
      </c>
      <c r="AC40" t="b">
        <v>0</v>
      </c>
      <c r="AD40" t="b">
        <v>1</v>
      </c>
      <c r="AE40" t="b">
        <v>1</v>
      </c>
      <c r="AF40" t="b">
        <v>0</v>
      </c>
      <c r="AG40" t="b">
        <v>0</v>
      </c>
      <c r="AH40" t="b">
        <v>0</v>
      </c>
      <c r="AI40">
        <f t="shared" si="3"/>
        <v>16</v>
      </c>
      <c r="AJ40">
        <f t="shared" si="1"/>
        <v>33</v>
      </c>
      <c r="AK40" s="4">
        <f t="shared" si="2"/>
        <v>0.48484848484848486</v>
      </c>
    </row>
    <row r="41" spans="1:37" x14ac:dyDescent="0.35">
      <c r="A41" t="s">
        <v>60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1</v>
      </c>
      <c r="AD41" t="b">
        <v>1</v>
      </c>
      <c r="AE41" t="b">
        <v>1</v>
      </c>
      <c r="AF41" t="b">
        <v>0</v>
      </c>
      <c r="AG41" t="b">
        <v>0</v>
      </c>
      <c r="AH41" t="b">
        <v>0</v>
      </c>
      <c r="AI41">
        <f t="shared" si="3"/>
        <v>15</v>
      </c>
      <c r="AJ41">
        <f t="shared" si="1"/>
        <v>33</v>
      </c>
      <c r="AK41" s="4">
        <f t="shared" si="2"/>
        <v>0.45454545454545453</v>
      </c>
    </row>
    <row r="42" spans="1:37" x14ac:dyDescent="0.35">
      <c r="A42" t="s">
        <v>61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1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>
        <f t="shared" si="3"/>
        <v>21</v>
      </c>
      <c r="AJ42">
        <f t="shared" si="1"/>
        <v>33</v>
      </c>
      <c r="AK42" s="4">
        <f t="shared" si="2"/>
        <v>0.63636363636363635</v>
      </c>
    </row>
    <row r="43" spans="1:37" x14ac:dyDescent="0.35">
      <c r="A43" t="s">
        <v>64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  <c r="AC43" t="b">
        <v>0</v>
      </c>
      <c r="AD43" t="b">
        <v>1</v>
      </c>
      <c r="AE43" t="b">
        <v>1</v>
      </c>
      <c r="AF43" t="b">
        <v>0</v>
      </c>
      <c r="AG43" t="b">
        <v>1</v>
      </c>
      <c r="AH43" t="b">
        <v>0</v>
      </c>
      <c r="AI43">
        <f t="shared" si="3"/>
        <v>26</v>
      </c>
      <c r="AJ43">
        <f t="shared" si="1"/>
        <v>33</v>
      </c>
      <c r="AK43" s="4">
        <f t="shared" si="2"/>
        <v>0.78787878787878785</v>
      </c>
    </row>
    <row r="44" spans="1:37" x14ac:dyDescent="0.35">
      <c r="A44" t="s">
        <v>65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1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>
        <f t="shared" si="3"/>
        <v>26</v>
      </c>
      <c r="AJ44">
        <f t="shared" si="1"/>
        <v>33</v>
      </c>
      <c r="AK44" s="4">
        <f t="shared" si="2"/>
        <v>0.78787878787878785</v>
      </c>
    </row>
    <row r="45" spans="1:37" x14ac:dyDescent="0.35">
      <c r="A45" t="s">
        <v>66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1</v>
      </c>
      <c r="AC45" t="b">
        <v>1</v>
      </c>
      <c r="AD45" t="b">
        <v>0</v>
      </c>
      <c r="AE45" t="b">
        <v>0</v>
      </c>
      <c r="AF45" t="b">
        <v>1</v>
      </c>
      <c r="AG45" t="b">
        <v>1</v>
      </c>
      <c r="AH45" t="b">
        <v>0</v>
      </c>
      <c r="AI45">
        <f t="shared" si="3"/>
        <v>25</v>
      </c>
      <c r="AJ45">
        <f t="shared" si="1"/>
        <v>33</v>
      </c>
      <c r="AK45" s="4">
        <f t="shared" si="2"/>
        <v>0.75757575757575757</v>
      </c>
    </row>
    <row r="46" spans="1:37" x14ac:dyDescent="0.35">
      <c r="A46" t="s">
        <v>67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1</v>
      </c>
      <c r="AE46" t="b">
        <v>1</v>
      </c>
      <c r="AF46" t="b">
        <v>0</v>
      </c>
      <c r="AG46" t="b">
        <v>1</v>
      </c>
      <c r="AH46" t="s">
        <v>112</v>
      </c>
      <c r="AI46">
        <f t="shared" si="3"/>
        <v>30</v>
      </c>
      <c r="AJ46">
        <f t="shared" si="1"/>
        <v>32</v>
      </c>
      <c r="AK46" s="4">
        <f t="shared" si="2"/>
        <v>0.9375</v>
      </c>
    </row>
    <row r="47" spans="1:37" x14ac:dyDescent="0.35">
      <c r="A47" t="s">
        <v>68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b">
        <v>1</v>
      </c>
      <c r="AF47" t="b">
        <v>0</v>
      </c>
      <c r="AG47" t="b">
        <v>0</v>
      </c>
      <c r="AH47" t="b">
        <v>0</v>
      </c>
      <c r="AI47">
        <f t="shared" si="3"/>
        <v>15</v>
      </c>
      <c r="AJ47">
        <f t="shared" si="1"/>
        <v>33</v>
      </c>
      <c r="AK47" s="4">
        <f t="shared" si="2"/>
        <v>0.45454545454545453</v>
      </c>
    </row>
    <row r="48" spans="1:37" x14ac:dyDescent="0.35">
      <c r="A48" t="s">
        <v>70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1</v>
      </c>
      <c r="AC48" t="b">
        <v>1</v>
      </c>
      <c r="AD48" t="b">
        <v>0</v>
      </c>
      <c r="AE48" t="b">
        <v>0</v>
      </c>
      <c r="AF48" t="b">
        <v>1</v>
      </c>
      <c r="AG48" t="b">
        <v>1</v>
      </c>
      <c r="AH48" t="b">
        <v>0</v>
      </c>
      <c r="AI48">
        <f t="shared" si="3"/>
        <v>24</v>
      </c>
      <c r="AJ48">
        <f t="shared" si="1"/>
        <v>33</v>
      </c>
      <c r="AK48" s="4">
        <f t="shared" si="2"/>
        <v>0.72727272727272729</v>
      </c>
    </row>
    <row r="49" spans="1:37" x14ac:dyDescent="0.35">
      <c r="A49" t="s">
        <v>71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0</v>
      </c>
      <c r="AD49" t="b">
        <v>1</v>
      </c>
      <c r="AE49" t="b">
        <v>1</v>
      </c>
      <c r="AF49" t="b">
        <v>0</v>
      </c>
      <c r="AG49" t="b">
        <v>1</v>
      </c>
      <c r="AH49" t="b">
        <v>0</v>
      </c>
      <c r="AI49">
        <f t="shared" si="3"/>
        <v>20</v>
      </c>
      <c r="AJ49">
        <f t="shared" si="1"/>
        <v>33</v>
      </c>
      <c r="AK49" s="4">
        <f t="shared" si="2"/>
        <v>0.60606060606060608</v>
      </c>
    </row>
    <row r="50" spans="1:37" x14ac:dyDescent="0.35">
      <c r="A50" t="s">
        <v>72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  <c r="AC50" t="b">
        <v>1</v>
      </c>
      <c r="AD50" t="b">
        <v>1</v>
      </c>
      <c r="AE50" t="b">
        <v>1</v>
      </c>
      <c r="AF50" t="b">
        <v>0</v>
      </c>
      <c r="AG50" t="b">
        <v>0</v>
      </c>
      <c r="AH50" t="b">
        <v>0</v>
      </c>
      <c r="AI50">
        <f t="shared" si="3"/>
        <v>21</v>
      </c>
      <c r="AJ50">
        <f t="shared" si="1"/>
        <v>33</v>
      </c>
      <c r="AK50" s="4">
        <f t="shared" si="2"/>
        <v>0.63636363636363635</v>
      </c>
    </row>
    <row r="51" spans="1:37" x14ac:dyDescent="0.35">
      <c r="A51" t="s">
        <v>73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 t="b">
        <v>1</v>
      </c>
      <c r="AE51" t="b">
        <v>1</v>
      </c>
      <c r="AF51" t="b">
        <v>0</v>
      </c>
      <c r="AG51" t="b">
        <v>0</v>
      </c>
      <c r="AH51" t="b">
        <v>0</v>
      </c>
      <c r="AI51">
        <f t="shared" si="3"/>
        <v>18</v>
      </c>
      <c r="AJ51">
        <f t="shared" si="1"/>
        <v>33</v>
      </c>
      <c r="AK51" s="4">
        <f t="shared" si="2"/>
        <v>0.54545454545454541</v>
      </c>
    </row>
    <row r="52" spans="1:37" x14ac:dyDescent="0.35">
      <c r="A52" t="s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0</v>
      </c>
      <c r="AG52" t="b">
        <v>1</v>
      </c>
      <c r="AH52" t="b">
        <v>0</v>
      </c>
      <c r="AI52">
        <f t="shared" si="3"/>
        <v>30</v>
      </c>
      <c r="AJ52">
        <f t="shared" si="1"/>
        <v>33</v>
      </c>
      <c r="AK52" s="4">
        <f t="shared" si="2"/>
        <v>0.90909090909090906</v>
      </c>
    </row>
  </sheetData>
  <conditionalFormatting sqref="B2:AL2 B15:AI52 AI14 B3:AI13 AJ3:AL52">
    <cfRule type="containsText" dxfId="77" priority="2" operator="containsText" text="true">
      <formula>NOT(ISERROR(SEARCH("true",B2)))</formula>
    </cfRule>
    <cfRule type="containsText" dxfId="76" priority="3" operator="containsText" text="false">
      <formula>NOT(ISERROR(SEARCH("false",B2)))</formula>
    </cfRule>
  </conditionalFormatting>
  <conditionalFormatting sqref="AK2:AK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671E-FF49-4956-9BA5-0FC0D71958F3}">
  <dimension ref="A1:AV52"/>
  <sheetViews>
    <sheetView topLeftCell="AE1" workbookViewId="0">
      <selection activeCell="AJ19" sqref="AJ19"/>
    </sheetView>
  </sheetViews>
  <sheetFormatPr defaultRowHeight="14.5" x14ac:dyDescent="0.35"/>
  <cols>
    <col min="46" max="46" width="9.81640625" bestFit="1" customWidth="1"/>
    <col min="47" max="47" width="12.90625" bestFit="1" customWidth="1"/>
    <col min="48" max="48" width="12.08984375" bestFit="1" customWidth="1"/>
  </cols>
  <sheetData>
    <row r="1" spans="1:48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 t="s">
        <v>113</v>
      </c>
      <c r="AU1" t="s">
        <v>105</v>
      </c>
      <c r="AV1" t="s">
        <v>114</v>
      </c>
    </row>
    <row r="2" spans="1:48" x14ac:dyDescent="0.35">
      <c r="A2" t="s">
        <v>0</v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1</v>
      </c>
      <c r="AO2" t="s">
        <v>112</v>
      </c>
      <c r="AP2" t="b">
        <v>0</v>
      </c>
      <c r="AQ2" t="b">
        <v>0</v>
      </c>
      <c r="AR2" t="b">
        <v>1</v>
      </c>
      <c r="AS2" t="b">
        <v>1</v>
      </c>
      <c r="AT2">
        <f t="shared" ref="AT2:AT33" si="0">COUNTIF(B2:AS2,TRUE)</f>
        <v>14</v>
      </c>
      <c r="AU2">
        <f>$AT$15-COUNTIF(B2:AS2,"")</f>
        <v>43</v>
      </c>
      <c r="AV2" s="4">
        <f>AT2/AU2</f>
        <v>0.32558139534883723</v>
      </c>
    </row>
    <row r="3" spans="1:48" x14ac:dyDescent="0.35">
      <c r="A3" t="s">
        <v>8</v>
      </c>
      <c r="B3" t="b">
        <v>1</v>
      </c>
      <c r="C3" t="b">
        <v>1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>
        <f t="shared" si="0"/>
        <v>10</v>
      </c>
      <c r="AU3">
        <f t="shared" ref="AU3:AU52" si="1">$AT$15-COUNTIF(B3:AS3,"")</f>
        <v>16</v>
      </c>
      <c r="AV3" s="4">
        <f t="shared" ref="AV3:AV52" si="2">AT3/AU3</f>
        <v>0.625</v>
      </c>
    </row>
    <row r="4" spans="1:48" x14ac:dyDescent="0.35">
      <c r="A4" t="s">
        <v>9</v>
      </c>
      <c r="B4" t="b">
        <v>0</v>
      </c>
      <c r="C4" t="b">
        <v>1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b">
        <v>0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0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>
        <f t="shared" si="0"/>
        <v>18</v>
      </c>
      <c r="AU4">
        <f t="shared" si="1"/>
        <v>28</v>
      </c>
      <c r="AV4" s="4">
        <f t="shared" si="2"/>
        <v>0.6428571428571429</v>
      </c>
    </row>
    <row r="5" spans="1:48" x14ac:dyDescent="0.35">
      <c r="A5" t="s">
        <v>10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0</v>
      </c>
      <c r="H5" t="b">
        <v>1</v>
      </c>
      <c r="I5" t="b">
        <v>1</v>
      </c>
      <c r="J5" t="b">
        <v>0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1</v>
      </c>
      <c r="AO5" t="s">
        <v>112</v>
      </c>
      <c r="AP5" t="b">
        <v>0</v>
      </c>
      <c r="AQ5" t="b">
        <v>0</v>
      </c>
      <c r="AR5" t="b">
        <v>1</v>
      </c>
      <c r="AS5" t="b">
        <v>1</v>
      </c>
      <c r="AT5">
        <f t="shared" si="0"/>
        <v>18</v>
      </c>
      <c r="AU5">
        <f t="shared" si="1"/>
        <v>43</v>
      </c>
      <c r="AV5" s="4">
        <f t="shared" si="2"/>
        <v>0.41860465116279072</v>
      </c>
    </row>
    <row r="6" spans="1:48" x14ac:dyDescent="0.35">
      <c r="A6" t="s">
        <v>11</v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0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0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0</v>
      </c>
      <c r="AR6" t="b">
        <v>1</v>
      </c>
      <c r="AS6" t="s">
        <v>112</v>
      </c>
      <c r="AT6">
        <f t="shared" si="0"/>
        <v>33</v>
      </c>
      <c r="AU6">
        <f t="shared" si="1"/>
        <v>43</v>
      </c>
      <c r="AV6" s="4">
        <f t="shared" si="2"/>
        <v>0.76744186046511631</v>
      </c>
    </row>
    <row r="7" spans="1:48" x14ac:dyDescent="0.35">
      <c r="A7" t="s">
        <v>13</v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0</v>
      </c>
      <c r="AC7" t="b">
        <v>1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1</v>
      </c>
      <c r="AJ7" t="b">
        <v>1</v>
      </c>
      <c r="AK7" t="b">
        <v>1</v>
      </c>
      <c r="AL7" t="b">
        <v>1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>
        <f t="shared" si="0"/>
        <v>27</v>
      </c>
      <c r="AU7">
        <f t="shared" si="1"/>
        <v>37</v>
      </c>
      <c r="AV7" s="4">
        <f t="shared" si="2"/>
        <v>0.72972972972972971</v>
      </c>
    </row>
    <row r="8" spans="1:48" x14ac:dyDescent="0.35">
      <c r="A8" t="s">
        <v>15</v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0</v>
      </c>
      <c r="AT8">
        <f t="shared" si="0"/>
        <v>30</v>
      </c>
      <c r="AU8">
        <f t="shared" si="1"/>
        <v>44</v>
      </c>
      <c r="AV8" s="4">
        <f t="shared" si="2"/>
        <v>0.68181818181818177</v>
      </c>
    </row>
    <row r="9" spans="1:48" x14ac:dyDescent="0.35">
      <c r="A9" t="s">
        <v>20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>
        <f t="shared" si="0"/>
        <v>7</v>
      </c>
      <c r="AU9">
        <f t="shared" si="1"/>
        <v>15</v>
      </c>
      <c r="AV9" s="4">
        <f t="shared" si="2"/>
        <v>0.46666666666666667</v>
      </c>
    </row>
    <row r="10" spans="1:48" x14ac:dyDescent="0.35">
      <c r="A10" t="s">
        <v>21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>
        <f t="shared" si="0"/>
        <v>25</v>
      </c>
      <c r="AU10">
        <f t="shared" si="1"/>
        <v>44</v>
      </c>
      <c r="AV10" s="4">
        <f t="shared" si="2"/>
        <v>0.56818181818181823</v>
      </c>
    </row>
    <row r="11" spans="1:48" x14ac:dyDescent="0.35">
      <c r="A11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1</v>
      </c>
      <c r="AM11" t="b">
        <v>1</v>
      </c>
      <c r="AN11" t="b">
        <v>1</v>
      </c>
      <c r="AO11" t="s">
        <v>112</v>
      </c>
      <c r="AP11" t="b">
        <v>0</v>
      </c>
      <c r="AQ11" t="b">
        <v>0</v>
      </c>
      <c r="AR11" t="b">
        <v>1</v>
      </c>
      <c r="AS11" t="b">
        <v>0</v>
      </c>
      <c r="AT11">
        <f t="shared" si="0"/>
        <v>24</v>
      </c>
      <c r="AU11">
        <f t="shared" si="1"/>
        <v>43</v>
      </c>
      <c r="AV11" s="4">
        <f t="shared" si="2"/>
        <v>0.55813953488372092</v>
      </c>
    </row>
    <row r="12" spans="1:48" x14ac:dyDescent="0.35">
      <c r="A12" t="s">
        <v>24</v>
      </c>
      <c r="B12" t="b">
        <v>0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s">
        <v>112</v>
      </c>
      <c r="AP12" t="b">
        <v>0</v>
      </c>
      <c r="AQ12" t="b">
        <v>0</v>
      </c>
      <c r="AR12" t="b">
        <v>1</v>
      </c>
      <c r="AS12" t="b">
        <v>0</v>
      </c>
      <c r="AT12">
        <f t="shared" si="0"/>
        <v>10</v>
      </c>
      <c r="AU12">
        <f t="shared" si="1"/>
        <v>43</v>
      </c>
      <c r="AV12" s="4">
        <f t="shared" si="2"/>
        <v>0.23255813953488372</v>
      </c>
    </row>
    <row r="13" spans="1:48" x14ac:dyDescent="0.35">
      <c r="A13" t="s">
        <v>28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>
        <f t="shared" si="0"/>
        <v>9</v>
      </c>
      <c r="AU13">
        <f t="shared" si="1"/>
        <v>16</v>
      </c>
      <c r="AV13" s="4">
        <f t="shared" si="2"/>
        <v>0.5625</v>
      </c>
    </row>
    <row r="14" spans="1:48" x14ac:dyDescent="0.35">
      <c r="A14" t="s">
        <v>29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0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  <c r="AC14" t="b">
        <v>1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>
        <f t="shared" si="0"/>
        <v>21</v>
      </c>
      <c r="AU14">
        <f t="shared" si="1"/>
        <v>33</v>
      </c>
      <c r="AV14" s="4">
        <f t="shared" si="2"/>
        <v>0.63636363636363635</v>
      </c>
    </row>
    <row r="15" spans="1:48" x14ac:dyDescent="0.35">
      <c r="A15" t="s">
        <v>30</v>
      </c>
      <c r="B15" s="8" t="b">
        <f>IF(Data!B15="","",IF(Data!B$15="","",Data!B15=Data!B$15))</f>
        <v>1</v>
      </c>
      <c r="C15" s="6" t="b">
        <v>1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1</v>
      </c>
      <c r="I15" s="6" t="b">
        <v>1</v>
      </c>
      <c r="J15" s="6" t="b">
        <v>1</v>
      </c>
      <c r="K15" s="6" t="b">
        <v>1</v>
      </c>
      <c r="L15" s="6" t="b">
        <v>1</v>
      </c>
      <c r="M15" s="6" t="b">
        <v>1</v>
      </c>
      <c r="N15" s="6" t="b">
        <v>1</v>
      </c>
      <c r="O15" s="6" t="b">
        <v>1</v>
      </c>
      <c r="P15" s="6" t="b">
        <v>1</v>
      </c>
      <c r="Q15" s="6" t="b">
        <v>1</v>
      </c>
      <c r="R15" s="6" t="b">
        <v>1</v>
      </c>
      <c r="S15" s="6" t="b">
        <v>1</v>
      </c>
      <c r="T15" s="6" t="b">
        <v>1</v>
      </c>
      <c r="U15" s="6" t="b">
        <v>1</v>
      </c>
      <c r="V15" s="6" t="b">
        <v>1</v>
      </c>
      <c r="W15" s="6" t="b">
        <v>1</v>
      </c>
      <c r="X15" s="6" t="b">
        <v>1</v>
      </c>
      <c r="Y15" s="6" t="b">
        <v>1</v>
      </c>
      <c r="Z15" s="6" t="b">
        <v>1</v>
      </c>
      <c r="AA15" s="6" t="b">
        <v>1</v>
      </c>
      <c r="AB15" s="6" t="b">
        <v>1</v>
      </c>
      <c r="AC15" s="6" t="b">
        <v>1</v>
      </c>
      <c r="AD15" s="6" t="b">
        <v>1</v>
      </c>
      <c r="AE15" s="6" t="b">
        <v>1</v>
      </c>
      <c r="AF15" s="6" t="b">
        <v>1</v>
      </c>
      <c r="AG15" s="6" t="b">
        <v>1</v>
      </c>
      <c r="AH15" s="6" t="b">
        <v>1</v>
      </c>
      <c r="AI15" s="6" t="b">
        <v>1</v>
      </c>
      <c r="AJ15" s="6" t="b">
        <v>1</v>
      </c>
      <c r="AK15" s="6" t="b">
        <v>1</v>
      </c>
      <c r="AL15" s="6" t="b">
        <v>1</v>
      </c>
      <c r="AM15" s="6" t="b">
        <v>1</v>
      </c>
      <c r="AN15" s="6" t="b">
        <v>1</v>
      </c>
      <c r="AO15" s="6" t="b">
        <v>1</v>
      </c>
      <c r="AP15" s="6" t="b">
        <v>1</v>
      </c>
      <c r="AQ15" s="6" t="b">
        <v>1</v>
      </c>
      <c r="AR15" s="6" t="b">
        <v>1</v>
      </c>
      <c r="AS15" s="6" t="b">
        <v>1</v>
      </c>
      <c r="AT15">
        <f t="shared" si="0"/>
        <v>44</v>
      </c>
      <c r="AU15">
        <f t="shared" si="1"/>
        <v>44</v>
      </c>
      <c r="AV15" s="4">
        <f t="shared" si="2"/>
        <v>1</v>
      </c>
    </row>
    <row r="16" spans="1:48" x14ac:dyDescent="0.35">
      <c r="A16" t="s">
        <v>31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 t="b">
        <v>0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0</v>
      </c>
      <c r="AR16" t="b">
        <v>1</v>
      </c>
      <c r="AS16" t="b">
        <v>1</v>
      </c>
      <c r="AT16">
        <f t="shared" si="0"/>
        <v>36</v>
      </c>
      <c r="AU16">
        <f t="shared" si="1"/>
        <v>44</v>
      </c>
      <c r="AV16" s="4">
        <f t="shared" si="2"/>
        <v>0.81818181818181823</v>
      </c>
    </row>
    <row r="17" spans="1:48" x14ac:dyDescent="0.35">
      <c r="A17" t="s">
        <v>32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0</v>
      </c>
      <c r="AK17" t="b">
        <v>1</v>
      </c>
      <c r="AL17" t="b">
        <v>0</v>
      </c>
      <c r="AM17" t="b">
        <v>1</v>
      </c>
      <c r="AN17" t="b">
        <v>1</v>
      </c>
      <c r="AO17" t="b">
        <v>1</v>
      </c>
      <c r="AP17" t="b">
        <v>1</v>
      </c>
      <c r="AQ17" t="b">
        <v>0</v>
      </c>
      <c r="AR17" t="b">
        <v>1</v>
      </c>
      <c r="AS17" t="b">
        <v>1</v>
      </c>
      <c r="AT17">
        <f t="shared" si="0"/>
        <v>35</v>
      </c>
      <c r="AU17">
        <f t="shared" si="1"/>
        <v>44</v>
      </c>
      <c r="AV17" s="4">
        <f t="shared" si="2"/>
        <v>0.79545454545454541</v>
      </c>
    </row>
    <row r="18" spans="1:48" x14ac:dyDescent="0.35">
      <c r="A18" t="s">
        <v>33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  <c r="AC18" t="b">
        <v>1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s">
        <v>112</v>
      </c>
      <c r="AQ18" t="s">
        <v>112</v>
      </c>
      <c r="AR18" t="s">
        <v>112</v>
      </c>
      <c r="AS18" t="s">
        <v>112</v>
      </c>
      <c r="AT18">
        <f t="shared" si="0"/>
        <v>30</v>
      </c>
      <c r="AU18">
        <f t="shared" si="1"/>
        <v>40</v>
      </c>
      <c r="AV18" s="4">
        <f t="shared" si="2"/>
        <v>0.75</v>
      </c>
    </row>
    <row r="19" spans="1:48" x14ac:dyDescent="0.35">
      <c r="A19" t="s">
        <v>34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1</v>
      </c>
      <c r="J19" t="b">
        <v>0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1</v>
      </c>
      <c r="U19" t="b">
        <v>0</v>
      </c>
      <c r="V19" t="b">
        <v>0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>
        <f t="shared" si="0"/>
        <v>20</v>
      </c>
      <c r="AU19">
        <f t="shared" si="1"/>
        <v>44</v>
      </c>
      <c r="AV19" s="4">
        <f t="shared" si="2"/>
        <v>0.45454545454545453</v>
      </c>
    </row>
    <row r="20" spans="1:48" x14ac:dyDescent="0.35">
      <c r="A20" t="s">
        <v>37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1</v>
      </c>
      <c r="AM20" t="b">
        <v>1</v>
      </c>
      <c r="AN20" t="b">
        <v>0</v>
      </c>
      <c r="AO20" t="b">
        <v>1</v>
      </c>
      <c r="AP20" t="b">
        <v>0</v>
      </c>
      <c r="AQ20" t="b">
        <v>0</v>
      </c>
      <c r="AR20" t="b">
        <v>1</v>
      </c>
      <c r="AS20" t="b">
        <v>0</v>
      </c>
      <c r="AT20">
        <f t="shared" si="0"/>
        <v>17</v>
      </c>
      <c r="AU20">
        <f t="shared" si="1"/>
        <v>44</v>
      </c>
      <c r="AV20" s="4">
        <f t="shared" si="2"/>
        <v>0.38636363636363635</v>
      </c>
    </row>
    <row r="21" spans="1:48" x14ac:dyDescent="0.35">
      <c r="A21" t="s">
        <v>38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1</v>
      </c>
      <c r="J21" t="b">
        <v>0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0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>
        <f t="shared" si="0"/>
        <v>35</v>
      </c>
      <c r="AU21">
        <f t="shared" si="1"/>
        <v>44</v>
      </c>
      <c r="AV21" s="4">
        <f t="shared" si="2"/>
        <v>0.79545454545454541</v>
      </c>
    </row>
    <row r="22" spans="1:48" x14ac:dyDescent="0.35">
      <c r="A22" t="s">
        <v>39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1</v>
      </c>
      <c r="J22" t="b">
        <v>0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  <c r="AC22" t="b">
        <v>1</v>
      </c>
      <c r="AD22" t="b">
        <v>0</v>
      </c>
      <c r="AE22" t="b">
        <v>0</v>
      </c>
      <c r="AF22" t="b">
        <v>1</v>
      </c>
      <c r="AG22" t="b">
        <v>1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1</v>
      </c>
      <c r="AS22" t="b">
        <v>0</v>
      </c>
      <c r="AT22">
        <f t="shared" si="0"/>
        <v>21</v>
      </c>
      <c r="AU22">
        <f t="shared" si="1"/>
        <v>44</v>
      </c>
      <c r="AV22" s="4">
        <f t="shared" si="2"/>
        <v>0.47727272727272729</v>
      </c>
    </row>
    <row r="23" spans="1:48" x14ac:dyDescent="0.35">
      <c r="A23" t="s">
        <v>41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0</v>
      </c>
      <c r="V23" t="b">
        <v>0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0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0</v>
      </c>
      <c r="AS23" t="b">
        <v>0</v>
      </c>
      <c r="AT23">
        <f t="shared" si="0"/>
        <v>31</v>
      </c>
      <c r="AU23">
        <f t="shared" si="1"/>
        <v>44</v>
      </c>
      <c r="AV23" s="4">
        <f t="shared" si="2"/>
        <v>0.70454545454545459</v>
      </c>
    </row>
    <row r="24" spans="1:48" x14ac:dyDescent="0.35">
      <c r="A24" t="s">
        <v>43</v>
      </c>
      <c r="B24" t="b">
        <v>0</v>
      </c>
      <c r="C24" t="b">
        <v>1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0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0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>
        <f t="shared" si="0"/>
        <v>35</v>
      </c>
      <c r="AU24">
        <f t="shared" si="1"/>
        <v>44</v>
      </c>
      <c r="AV24" s="4">
        <f t="shared" si="2"/>
        <v>0.79545454545454541</v>
      </c>
    </row>
    <row r="25" spans="1:48" x14ac:dyDescent="0.35">
      <c r="A25" t="s">
        <v>44</v>
      </c>
      <c r="B25" t="b">
        <v>0</v>
      </c>
      <c r="C25" t="b">
        <v>0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1</v>
      </c>
      <c r="U25" t="b">
        <v>0</v>
      </c>
      <c r="V25" t="b">
        <v>0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0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s">
        <v>112</v>
      </c>
      <c r="AR25" t="s">
        <v>112</v>
      </c>
      <c r="AS25" t="s">
        <v>112</v>
      </c>
      <c r="AT25">
        <f t="shared" si="0"/>
        <v>29</v>
      </c>
      <c r="AU25">
        <f t="shared" si="1"/>
        <v>41</v>
      </c>
      <c r="AV25" s="4">
        <f t="shared" si="2"/>
        <v>0.70731707317073167</v>
      </c>
    </row>
    <row r="26" spans="1:48" x14ac:dyDescent="0.35">
      <c r="A26" t="s">
        <v>45</v>
      </c>
      <c r="B26" t="b">
        <v>1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s">
        <v>112</v>
      </c>
      <c r="AO26" t="s">
        <v>112</v>
      </c>
      <c r="AP26" t="b">
        <v>0</v>
      </c>
      <c r="AQ26" t="b">
        <v>0</v>
      </c>
      <c r="AR26" t="b">
        <v>1</v>
      </c>
      <c r="AS26" t="b">
        <v>1</v>
      </c>
      <c r="AT26">
        <f t="shared" si="0"/>
        <v>13</v>
      </c>
      <c r="AU26">
        <f t="shared" si="1"/>
        <v>42</v>
      </c>
      <c r="AV26" s="4">
        <f t="shared" si="2"/>
        <v>0.30952380952380953</v>
      </c>
    </row>
    <row r="27" spans="1:48" x14ac:dyDescent="0.35">
      <c r="A27" t="s">
        <v>46</v>
      </c>
      <c r="B27" t="b">
        <v>1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1</v>
      </c>
      <c r="J27" t="b">
        <v>0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0</v>
      </c>
      <c r="V27" t="b">
        <v>0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  <c r="AC27" t="b">
        <v>1</v>
      </c>
      <c r="AD27" t="b">
        <v>1</v>
      </c>
      <c r="AE27" t="b">
        <v>1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1</v>
      </c>
      <c r="AP27" t="b">
        <v>0</v>
      </c>
      <c r="AQ27" t="b">
        <v>0</v>
      </c>
      <c r="AR27" t="b">
        <v>1</v>
      </c>
      <c r="AS27" t="b">
        <v>1</v>
      </c>
      <c r="AT27">
        <f t="shared" si="0"/>
        <v>25</v>
      </c>
      <c r="AU27">
        <f t="shared" si="1"/>
        <v>44</v>
      </c>
      <c r="AV27" s="4">
        <f t="shared" si="2"/>
        <v>0.56818181818181823</v>
      </c>
    </row>
    <row r="28" spans="1:48" x14ac:dyDescent="0.35">
      <c r="A28" t="s">
        <v>47</v>
      </c>
      <c r="B28" t="b">
        <v>1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0</v>
      </c>
      <c r="V28" t="b">
        <v>0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  <c r="AC28" t="b">
        <v>1</v>
      </c>
      <c r="AD28" t="b">
        <v>1</v>
      </c>
      <c r="AE28" t="b">
        <v>1</v>
      </c>
      <c r="AF28" t="b">
        <v>0</v>
      </c>
      <c r="AG28" t="b">
        <v>0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>
        <f t="shared" si="0"/>
        <v>22</v>
      </c>
      <c r="AU28">
        <f t="shared" si="1"/>
        <v>33</v>
      </c>
      <c r="AV28" s="4">
        <f t="shared" si="2"/>
        <v>0.66666666666666663</v>
      </c>
    </row>
    <row r="29" spans="1:48" x14ac:dyDescent="0.35">
      <c r="A29" t="s">
        <v>48</v>
      </c>
      <c r="B29" t="b">
        <v>1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0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  <c r="AC29" t="b">
        <v>1</v>
      </c>
      <c r="AD29" t="b">
        <v>0</v>
      </c>
      <c r="AE29" t="b">
        <v>1</v>
      </c>
      <c r="AF29" t="b">
        <v>1</v>
      </c>
      <c r="AG29" t="b">
        <v>0</v>
      </c>
      <c r="AH29" t="b">
        <v>0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>
        <f t="shared" si="0"/>
        <v>28</v>
      </c>
      <c r="AU29">
        <f t="shared" si="1"/>
        <v>39</v>
      </c>
      <c r="AV29" s="4">
        <f t="shared" si="2"/>
        <v>0.71794871794871795</v>
      </c>
    </row>
    <row r="30" spans="1:48" x14ac:dyDescent="0.35">
      <c r="A30" t="s">
        <v>49</v>
      </c>
      <c r="B30" t="b">
        <v>0</v>
      </c>
      <c r="C30" t="b">
        <v>0</v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1</v>
      </c>
      <c r="U30" t="b">
        <v>0</v>
      </c>
      <c r="V30" t="b">
        <v>0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  <c r="AC30" t="b">
        <v>1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1</v>
      </c>
      <c r="AJ30" t="b">
        <v>1</v>
      </c>
      <c r="AK30" t="b">
        <v>0</v>
      </c>
      <c r="AL30" t="b">
        <v>1</v>
      </c>
      <c r="AM30" t="b">
        <v>1</v>
      </c>
      <c r="AN30" t="b">
        <v>1</v>
      </c>
      <c r="AO30" t="b">
        <v>1</v>
      </c>
      <c r="AP30" t="s">
        <v>112</v>
      </c>
      <c r="AQ30" t="s">
        <v>112</v>
      </c>
      <c r="AR30" t="s">
        <v>112</v>
      </c>
      <c r="AS30" t="s">
        <v>112</v>
      </c>
      <c r="AT30">
        <f t="shared" si="0"/>
        <v>27</v>
      </c>
      <c r="AU30">
        <f t="shared" si="1"/>
        <v>40</v>
      </c>
      <c r="AV30" s="4">
        <f t="shared" si="2"/>
        <v>0.67500000000000004</v>
      </c>
    </row>
    <row r="31" spans="1:48" x14ac:dyDescent="0.35">
      <c r="A31" t="s">
        <v>50</v>
      </c>
      <c r="B31" t="b">
        <v>1</v>
      </c>
      <c r="C31" t="b">
        <v>1</v>
      </c>
      <c r="D31" t="b">
        <v>0</v>
      </c>
      <c r="E31" t="b">
        <v>1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1</v>
      </c>
      <c r="AO31" t="s">
        <v>112</v>
      </c>
      <c r="AP31" t="b">
        <v>0</v>
      </c>
      <c r="AQ31" t="b">
        <v>0</v>
      </c>
      <c r="AR31" t="b">
        <v>1</v>
      </c>
      <c r="AS31" t="b">
        <v>0</v>
      </c>
      <c r="AT31">
        <f t="shared" si="0"/>
        <v>18</v>
      </c>
      <c r="AU31">
        <f t="shared" si="1"/>
        <v>43</v>
      </c>
      <c r="AV31" s="4">
        <f t="shared" si="2"/>
        <v>0.41860465116279072</v>
      </c>
    </row>
    <row r="32" spans="1:48" x14ac:dyDescent="0.35">
      <c r="A32" t="s">
        <v>51</v>
      </c>
      <c r="B32" t="b">
        <v>1</v>
      </c>
      <c r="C32" t="b">
        <v>1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0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>
        <f t="shared" si="0"/>
        <v>24</v>
      </c>
      <c r="AU32">
        <f t="shared" si="1"/>
        <v>33</v>
      </c>
      <c r="AV32" s="4">
        <f t="shared" si="2"/>
        <v>0.72727272727272729</v>
      </c>
    </row>
    <row r="33" spans="1:48" x14ac:dyDescent="0.35">
      <c r="A33" t="s">
        <v>52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0</v>
      </c>
      <c r="H33" t="b">
        <v>1</v>
      </c>
      <c r="I33" t="b">
        <v>1</v>
      </c>
      <c r="J33" t="b">
        <v>0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0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0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>
        <f t="shared" si="0"/>
        <v>33</v>
      </c>
      <c r="AU33">
        <f t="shared" si="1"/>
        <v>44</v>
      </c>
      <c r="AV33" s="4">
        <f t="shared" si="2"/>
        <v>0.75</v>
      </c>
    </row>
    <row r="34" spans="1:48" x14ac:dyDescent="0.35">
      <c r="A34" t="s">
        <v>53</v>
      </c>
      <c r="B34" t="b">
        <v>0</v>
      </c>
      <c r="C34" t="b">
        <v>0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1</v>
      </c>
      <c r="J34" t="b">
        <v>0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1</v>
      </c>
      <c r="AS34" t="b">
        <v>0</v>
      </c>
      <c r="AT34">
        <f t="shared" ref="AT34:AT52" si="3">COUNTIF(B34:AS34,TRUE)</f>
        <v>28</v>
      </c>
      <c r="AU34">
        <f t="shared" si="1"/>
        <v>44</v>
      </c>
      <c r="AV34" s="4">
        <f t="shared" si="2"/>
        <v>0.63636363636363635</v>
      </c>
    </row>
    <row r="35" spans="1:48" x14ac:dyDescent="0.35">
      <c r="A35" t="s">
        <v>54</v>
      </c>
      <c r="B35" t="b">
        <v>0</v>
      </c>
      <c r="C35" t="b">
        <v>0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1</v>
      </c>
      <c r="U35" t="b">
        <v>0</v>
      </c>
      <c r="V35" t="b">
        <v>0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>
        <f t="shared" si="3"/>
        <v>21</v>
      </c>
      <c r="AU35">
        <f t="shared" si="1"/>
        <v>28</v>
      </c>
      <c r="AV35" s="4">
        <f t="shared" si="2"/>
        <v>0.75</v>
      </c>
    </row>
    <row r="36" spans="1:48" x14ac:dyDescent="0.35">
      <c r="A36" t="s">
        <v>55</v>
      </c>
      <c r="B36" t="b">
        <v>0</v>
      </c>
      <c r="C36" t="b">
        <v>0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0</v>
      </c>
      <c r="AK36" t="b">
        <v>1</v>
      </c>
      <c r="AL36" t="b">
        <v>0</v>
      </c>
      <c r="AM36" t="b">
        <v>1</v>
      </c>
      <c r="AN36" t="b">
        <v>0</v>
      </c>
      <c r="AO36" t="b">
        <v>1</v>
      </c>
      <c r="AP36" t="b">
        <v>1</v>
      </c>
      <c r="AQ36" t="b">
        <v>1</v>
      </c>
      <c r="AR36" t="b">
        <v>1</v>
      </c>
      <c r="AS36" t="b">
        <v>0</v>
      </c>
      <c r="AT36">
        <f t="shared" si="3"/>
        <v>31</v>
      </c>
      <c r="AU36">
        <f t="shared" si="1"/>
        <v>44</v>
      </c>
      <c r="AV36" s="4">
        <f t="shared" si="2"/>
        <v>0.70454545454545459</v>
      </c>
    </row>
    <row r="37" spans="1:48" x14ac:dyDescent="0.35">
      <c r="A37" t="s">
        <v>56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1</v>
      </c>
      <c r="J37" t="b">
        <v>0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0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0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>
        <f t="shared" si="3"/>
        <v>38</v>
      </c>
      <c r="AU37">
        <f t="shared" si="1"/>
        <v>44</v>
      </c>
      <c r="AV37" s="4">
        <f t="shared" si="2"/>
        <v>0.86363636363636365</v>
      </c>
    </row>
    <row r="38" spans="1:48" x14ac:dyDescent="0.35">
      <c r="A38" t="s">
        <v>57</v>
      </c>
      <c r="B38" t="b">
        <v>1</v>
      </c>
      <c r="C38" t="b">
        <v>1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0</v>
      </c>
      <c r="V38" t="b">
        <v>0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0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>
        <f t="shared" si="3"/>
        <v>18</v>
      </c>
      <c r="AU38">
        <f t="shared" si="1"/>
        <v>29</v>
      </c>
      <c r="AV38" s="4">
        <f t="shared" si="2"/>
        <v>0.62068965517241381</v>
      </c>
    </row>
    <row r="39" spans="1:48" x14ac:dyDescent="0.35">
      <c r="A39" t="s">
        <v>58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  <c r="V39" t="b">
        <v>0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0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0</v>
      </c>
      <c r="AO39" t="b">
        <v>1</v>
      </c>
      <c r="AP39" t="b">
        <v>1</v>
      </c>
      <c r="AQ39" t="s">
        <v>112</v>
      </c>
      <c r="AR39" t="s">
        <v>112</v>
      </c>
      <c r="AS39" t="s">
        <v>112</v>
      </c>
      <c r="AT39">
        <f t="shared" si="3"/>
        <v>33</v>
      </c>
      <c r="AU39">
        <f t="shared" si="1"/>
        <v>41</v>
      </c>
      <c r="AV39" s="4">
        <f t="shared" si="2"/>
        <v>0.80487804878048785</v>
      </c>
    </row>
    <row r="40" spans="1:48" x14ac:dyDescent="0.35">
      <c r="A40" t="s">
        <v>59</v>
      </c>
      <c r="B40" t="b">
        <v>0</v>
      </c>
      <c r="C40" t="b">
        <v>1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1</v>
      </c>
      <c r="J40" t="b">
        <v>0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1</v>
      </c>
      <c r="AC40" t="b">
        <v>0</v>
      </c>
      <c r="AD40" t="b">
        <v>1</v>
      </c>
      <c r="AE40" t="b">
        <v>1</v>
      </c>
      <c r="AF40" t="b">
        <v>1</v>
      </c>
      <c r="AG40" t="b">
        <v>1</v>
      </c>
      <c r="AH40" t="b">
        <v>0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0</v>
      </c>
      <c r="AR40" t="b">
        <v>1</v>
      </c>
      <c r="AS40" t="b">
        <v>0</v>
      </c>
      <c r="AT40">
        <f t="shared" si="3"/>
        <v>30</v>
      </c>
      <c r="AU40">
        <f t="shared" si="1"/>
        <v>44</v>
      </c>
      <c r="AV40" s="4">
        <f t="shared" si="2"/>
        <v>0.68181818181818177</v>
      </c>
    </row>
    <row r="41" spans="1:48" x14ac:dyDescent="0.35">
      <c r="A41" t="s">
        <v>60</v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1</v>
      </c>
      <c r="U41" t="b">
        <v>0</v>
      </c>
      <c r="V41" t="b">
        <v>0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0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0</v>
      </c>
      <c r="AT41">
        <f t="shared" si="3"/>
        <v>32</v>
      </c>
      <c r="AU41">
        <f t="shared" si="1"/>
        <v>44</v>
      </c>
      <c r="AV41" s="4">
        <f t="shared" si="2"/>
        <v>0.72727272727272729</v>
      </c>
    </row>
    <row r="42" spans="1:48" x14ac:dyDescent="0.35">
      <c r="A42" t="s">
        <v>61</v>
      </c>
      <c r="B42" t="b">
        <v>1</v>
      </c>
      <c r="C42" t="b">
        <v>1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1</v>
      </c>
      <c r="AM42" t="b">
        <v>1</v>
      </c>
      <c r="AN42" t="b">
        <v>1</v>
      </c>
      <c r="AO42" t="s">
        <v>112</v>
      </c>
      <c r="AP42" t="b">
        <v>0</v>
      </c>
      <c r="AQ42" t="b">
        <v>0</v>
      </c>
      <c r="AR42" t="b">
        <v>1</v>
      </c>
      <c r="AS42" t="b">
        <v>1</v>
      </c>
      <c r="AT42">
        <f t="shared" si="3"/>
        <v>16</v>
      </c>
      <c r="AU42">
        <f t="shared" si="1"/>
        <v>43</v>
      </c>
      <c r="AV42" s="4">
        <f t="shared" si="2"/>
        <v>0.37209302325581395</v>
      </c>
    </row>
    <row r="43" spans="1:48" x14ac:dyDescent="0.35">
      <c r="A43" t="s">
        <v>64</v>
      </c>
      <c r="B43" t="b">
        <v>1</v>
      </c>
      <c r="C43" t="b">
        <v>1</v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0</v>
      </c>
      <c r="AD43" t="b">
        <v>1</v>
      </c>
      <c r="AE43" t="b">
        <v>1</v>
      </c>
      <c r="AF43" t="b">
        <v>1</v>
      </c>
      <c r="AG43" t="b">
        <v>0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>
        <f t="shared" si="3"/>
        <v>23</v>
      </c>
      <c r="AU43">
        <f t="shared" si="1"/>
        <v>33</v>
      </c>
      <c r="AV43" s="4">
        <f t="shared" si="2"/>
        <v>0.69696969696969702</v>
      </c>
    </row>
    <row r="44" spans="1:48" x14ac:dyDescent="0.35">
      <c r="A44" t="s">
        <v>65</v>
      </c>
      <c r="B44" t="b">
        <v>1</v>
      </c>
      <c r="C44" t="b">
        <v>1</v>
      </c>
      <c r="D44" t="b">
        <v>0</v>
      </c>
      <c r="E44" t="b">
        <v>0</v>
      </c>
      <c r="F44" t="b">
        <v>1</v>
      </c>
      <c r="G44" t="b">
        <v>0</v>
      </c>
      <c r="H44" t="b">
        <v>1</v>
      </c>
      <c r="I44" t="b">
        <v>1</v>
      </c>
      <c r="J44" t="b">
        <v>0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0</v>
      </c>
      <c r="V44" t="b">
        <v>0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1</v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>
        <f t="shared" si="3"/>
        <v>22</v>
      </c>
      <c r="AU44">
        <f t="shared" si="1"/>
        <v>44</v>
      </c>
      <c r="AV44" s="4">
        <f t="shared" si="2"/>
        <v>0.5</v>
      </c>
    </row>
    <row r="45" spans="1:48" x14ac:dyDescent="0.35">
      <c r="A45" t="s">
        <v>66</v>
      </c>
      <c r="B45" t="b">
        <v>1</v>
      </c>
      <c r="C45" t="b">
        <v>1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0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s">
        <v>112</v>
      </c>
      <c r="AO45" t="s">
        <v>112</v>
      </c>
      <c r="AP45" t="b">
        <v>0</v>
      </c>
      <c r="AQ45" t="b">
        <v>0</v>
      </c>
      <c r="AR45" t="b">
        <v>1</v>
      </c>
      <c r="AS45" t="b">
        <v>1</v>
      </c>
      <c r="AT45">
        <f t="shared" si="3"/>
        <v>17</v>
      </c>
      <c r="AU45">
        <f t="shared" si="1"/>
        <v>42</v>
      </c>
      <c r="AV45" s="4">
        <f t="shared" si="2"/>
        <v>0.40476190476190477</v>
      </c>
    </row>
    <row r="46" spans="1:48" x14ac:dyDescent="0.35">
      <c r="A46" t="s">
        <v>67</v>
      </c>
      <c r="B46" t="b">
        <v>1</v>
      </c>
      <c r="C46" t="b">
        <v>1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0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>
        <f t="shared" si="3"/>
        <v>21</v>
      </c>
      <c r="AU46">
        <f t="shared" si="1"/>
        <v>32</v>
      </c>
      <c r="AV46" s="4">
        <f t="shared" si="2"/>
        <v>0.65625</v>
      </c>
    </row>
    <row r="47" spans="1:48" x14ac:dyDescent="0.35">
      <c r="A47" t="s">
        <v>68</v>
      </c>
      <c r="B47" t="b">
        <v>0</v>
      </c>
      <c r="C47" t="b">
        <v>0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0</v>
      </c>
      <c r="U47" t="b">
        <v>1</v>
      </c>
      <c r="V47" t="b">
        <v>1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0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0</v>
      </c>
      <c r="AS47" t="b">
        <v>0</v>
      </c>
      <c r="AT47">
        <f t="shared" si="3"/>
        <v>33</v>
      </c>
      <c r="AU47">
        <f t="shared" si="1"/>
        <v>44</v>
      </c>
      <c r="AV47" s="4">
        <f t="shared" si="2"/>
        <v>0.75</v>
      </c>
    </row>
    <row r="48" spans="1:48" x14ac:dyDescent="0.35">
      <c r="A48" t="s">
        <v>70</v>
      </c>
      <c r="B48" t="b">
        <v>0</v>
      </c>
      <c r="C48" t="b">
        <v>0</v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0</v>
      </c>
      <c r="V48" t="b">
        <v>0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s">
        <v>112</v>
      </c>
      <c r="AO48" t="s">
        <v>112</v>
      </c>
      <c r="AP48" t="b">
        <v>0</v>
      </c>
      <c r="AQ48" t="b">
        <v>0</v>
      </c>
      <c r="AR48" t="b">
        <v>1</v>
      </c>
      <c r="AS48" t="b">
        <v>1</v>
      </c>
      <c r="AT48">
        <f t="shared" si="3"/>
        <v>21</v>
      </c>
      <c r="AU48">
        <f t="shared" si="1"/>
        <v>42</v>
      </c>
      <c r="AV48" s="4">
        <f t="shared" si="2"/>
        <v>0.5</v>
      </c>
    </row>
    <row r="49" spans="1:48" x14ac:dyDescent="0.35">
      <c r="A49" t="s">
        <v>71</v>
      </c>
      <c r="B49" t="b">
        <v>0</v>
      </c>
      <c r="C49" t="b">
        <v>0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0</v>
      </c>
      <c r="V49" t="b">
        <v>0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  <c r="AC49" t="b">
        <v>0</v>
      </c>
      <c r="AD49" t="b">
        <v>1</v>
      </c>
      <c r="AE49" t="b">
        <v>1</v>
      </c>
      <c r="AF49" t="b">
        <v>1</v>
      </c>
      <c r="AG49" t="b">
        <v>0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>
        <f t="shared" si="3"/>
        <v>23</v>
      </c>
      <c r="AU49">
        <f t="shared" si="1"/>
        <v>33</v>
      </c>
      <c r="AV49" s="4">
        <f t="shared" si="2"/>
        <v>0.69696969696969702</v>
      </c>
    </row>
    <row r="50" spans="1:48" x14ac:dyDescent="0.35">
      <c r="A50" t="s">
        <v>72</v>
      </c>
      <c r="B50" t="b">
        <v>1</v>
      </c>
      <c r="C50" t="b">
        <v>1</v>
      </c>
      <c r="D50" t="b">
        <v>0</v>
      </c>
      <c r="E50" t="b">
        <v>0</v>
      </c>
      <c r="F50" t="b">
        <v>1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1</v>
      </c>
      <c r="U50" t="b">
        <v>0</v>
      </c>
      <c r="V50" t="b">
        <v>0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1</v>
      </c>
      <c r="AO50" t="b">
        <v>1</v>
      </c>
      <c r="AP50" t="s">
        <v>112</v>
      </c>
      <c r="AQ50" t="s">
        <v>112</v>
      </c>
      <c r="AR50" t="s">
        <v>112</v>
      </c>
      <c r="AS50" t="s">
        <v>112</v>
      </c>
      <c r="AT50">
        <f t="shared" si="3"/>
        <v>26</v>
      </c>
      <c r="AU50">
        <f t="shared" si="1"/>
        <v>40</v>
      </c>
      <c r="AV50" s="4">
        <f t="shared" si="2"/>
        <v>0.65</v>
      </c>
    </row>
    <row r="51" spans="1:48" x14ac:dyDescent="0.35">
      <c r="A51" t="s">
        <v>73</v>
      </c>
      <c r="B51" t="b">
        <v>0</v>
      </c>
      <c r="C51" t="b">
        <v>1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0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>
        <f t="shared" si="3"/>
        <v>39</v>
      </c>
      <c r="AU51">
        <f t="shared" si="1"/>
        <v>44</v>
      </c>
      <c r="AV51" s="4">
        <f t="shared" si="2"/>
        <v>0.88636363636363635</v>
      </c>
    </row>
    <row r="52" spans="1:48" x14ac:dyDescent="0.35">
      <c r="A52" t="s">
        <v>75</v>
      </c>
      <c r="B52" t="b">
        <v>1</v>
      </c>
      <c r="C52" t="b">
        <v>1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0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  <c r="AC52" t="b">
        <v>1</v>
      </c>
      <c r="AD52" t="b">
        <v>1</v>
      </c>
      <c r="AE52" t="b">
        <v>1</v>
      </c>
      <c r="AF52" t="b">
        <v>1</v>
      </c>
      <c r="AG52" t="b">
        <v>0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>
        <f t="shared" si="3"/>
        <v>23</v>
      </c>
      <c r="AU52">
        <f t="shared" si="1"/>
        <v>33</v>
      </c>
      <c r="AV52" s="4">
        <f t="shared" si="2"/>
        <v>0.69696969696969702</v>
      </c>
    </row>
  </sheetData>
  <conditionalFormatting sqref="B2:AW2 B16:AT52 AT15 B3:AT14 AU3:AW52">
    <cfRule type="containsText" dxfId="75" priority="2" operator="containsText" text="true">
      <formula>NOT(ISERROR(SEARCH("true",B2)))</formula>
    </cfRule>
    <cfRule type="containsText" dxfId="74" priority="3" operator="containsText" text="false">
      <formula>NOT(ISERROR(SEARCH("false",B2)))</formula>
    </cfRule>
  </conditionalFormatting>
  <conditionalFormatting sqref="AV2:AV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3A9A-B838-4765-BB56-C162AE11C788}">
  <dimension ref="A1:BC52"/>
  <sheetViews>
    <sheetView topLeftCell="AL1" workbookViewId="0">
      <selection activeCell="A47" sqref="A47:XFD47"/>
    </sheetView>
  </sheetViews>
  <sheetFormatPr defaultRowHeight="14.5" x14ac:dyDescent="0.35"/>
  <cols>
    <col min="53" max="53" width="9.81640625" bestFit="1" customWidth="1"/>
    <col min="54" max="54" width="12.90625" bestFit="1" customWidth="1"/>
    <col min="55" max="55" width="12.08984375" bestFit="1" customWidth="1"/>
  </cols>
  <sheetData>
    <row r="1" spans="1:55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 t="s">
        <v>113</v>
      </c>
      <c r="BB1" t="s">
        <v>105</v>
      </c>
      <c r="BC1" t="s">
        <v>114</v>
      </c>
    </row>
    <row r="2" spans="1:55" x14ac:dyDescent="0.3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1</v>
      </c>
      <c r="AO2" t="s">
        <v>112</v>
      </c>
      <c r="AP2" t="b">
        <v>0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>
        <f t="shared" ref="BA2:BA33" si="0">COUNTIF(B2:AZ2,TRUE)</f>
        <v>22</v>
      </c>
      <c r="BB2">
        <f>$BA$16-COUNTIF(B2:AZ2,"")</f>
        <v>50</v>
      </c>
      <c r="BC2" s="4">
        <f>BA2/BB2</f>
        <v>0.44</v>
      </c>
    </row>
    <row r="3" spans="1:55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>
        <f t="shared" si="0"/>
        <v>7</v>
      </c>
      <c r="BB3">
        <f t="shared" ref="BB3:BB52" si="1">$BA$16-COUNTIF(B3:AZ3,"")</f>
        <v>16</v>
      </c>
      <c r="BC3" s="4">
        <f t="shared" ref="BC3:BC52" si="2">BA3/BB3</f>
        <v>0.4375</v>
      </c>
    </row>
    <row r="4" spans="1:55" x14ac:dyDescent="0.3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0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0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>
        <f t="shared" si="0"/>
        <v>19</v>
      </c>
      <c r="BB4">
        <f t="shared" si="1"/>
        <v>28</v>
      </c>
      <c r="BC4" s="4">
        <f t="shared" si="2"/>
        <v>0.6785714285714286</v>
      </c>
    </row>
    <row r="5" spans="1:55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1</v>
      </c>
      <c r="AO5" t="s">
        <v>112</v>
      </c>
      <c r="AP5" t="b">
        <v>0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s">
        <v>112</v>
      </c>
      <c r="AX5" t="s">
        <v>112</v>
      </c>
      <c r="AY5" t="s">
        <v>112</v>
      </c>
      <c r="AZ5" t="s">
        <v>112</v>
      </c>
      <c r="BA5">
        <f t="shared" si="0"/>
        <v>23</v>
      </c>
      <c r="BB5">
        <f t="shared" si="1"/>
        <v>46</v>
      </c>
      <c r="BC5" s="4">
        <f t="shared" si="2"/>
        <v>0.5</v>
      </c>
    </row>
    <row r="6" spans="1:55" x14ac:dyDescent="0.35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0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0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0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>
        <f t="shared" si="0"/>
        <v>39</v>
      </c>
      <c r="BB6">
        <f t="shared" si="1"/>
        <v>43</v>
      </c>
      <c r="BC6" s="4">
        <f t="shared" si="2"/>
        <v>0.90697674418604646</v>
      </c>
    </row>
    <row r="7" spans="1:55" x14ac:dyDescent="0.35">
      <c r="A7" t="s">
        <v>13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0</v>
      </c>
      <c r="AC7" t="b">
        <v>1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1</v>
      </c>
      <c r="AJ7" t="b">
        <v>1</v>
      </c>
      <c r="AK7" t="b">
        <v>1</v>
      </c>
      <c r="AL7" t="b">
        <v>1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>
        <f t="shared" si="0"/>
        <v>26</v>
      </c>
      <c r="BB7">
        <f t="shared" si="1"/>
        <v>37</v>
      </c>
      <c r="BC7" s="4">
        <f t="shared" si="2"/>
        <v>0.70270270270270274</v>
      </c>
    </row>
    <row r="8" spans="1:55" x14ac:dyDescent="0.35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1</v>
      </c>
      <c r="AO8" t="b">
        <v>1</v>
      </c>
      <c r="AP8" t="b">
        <v>1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1</v>
      </c>
      <c r="AW8" t="b">
        <v>0</v>
      </c>
      <c r="AX8" t="b">
        <v>0</v>
      </c>
      <c r="AY8" t="b">
        <v>0</v>
      </c>
      <c r="AZ8" t="b">
        <v>1</v>
      </c>
      <c r="BA8">
        <f t="shared" si="0"/>
        <v>38</v>
      </c>
      <c r="BB8">
        <f t="shared" si="1"/>
        <v>51</v>
      </c>
      <c r="BC8" s="4">
        <f t="shared" si="2"/>
        <v>0.74509803921568629</v>
      </c>
    </row>
    <row r="9" spans="1:55" x14ac:dyDescent="0.35">
      <c r="A9" t="s">
        <v>20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>
        <f t="shared" si="0"/>
        <v>9</v>
      </c>
      <c r="BB9">
        <f t="shared" si="1"/>
        <v>15</v>
      </c>
      <c r="BC9" s="4">
        <f t="shared" si="2"/>
        <v>0.6</v>
      </c>
    </row>
    <row r="10" spans="1:55" x14ac:dyDescent="0.35">
      <c r="A10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1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1</v>
      </c>
      <c r="AZ10" t="b">
        <v>1</v>
      </c>
      <c r="BA10">
        <f t="shared" si="0"/>
        <v>35</v>
      </c>
      <c r="BB10">
        <f t="shared" si="1"/>
        <v>51</v>
      </c>
      <c r="BC10" s="4">
        <f t="shared" si="2"/>
        <v>0.68627450980392157</v>
      </c>
    </row>
    <row r="11" spans="1:55" x14ac:dyDescent="0.35">
      <c r="A11" t="s">
        <v>23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0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1</v>
      </c>
      <c r="AM11" t="b">
        <v>1</v>
      </c>
      <c r="AN11" t="b">
        <v>1</v>
      </c>
      <c r="AO11" t="s">
        <v>112</v>
      </c>
      <c r="AP11" t="b">
        <v>0</v>
      </c>
      <c r="AQ11" t="b">
        <v>1</v>
      </c>
      <c r="AR11" t="b">
        <v>1</v>
      </c>
      <c r="AS11" t="b">
        <v>0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>
        <f t="shared" si="0"/>
        <v>24</v>
      </c>
      <c r="BB11">
        <f t="shared" si="1"/>
        <v>43</v>
      </c>
      <c r="BC11" s="4">
        <f t="shared" si="2"/>
        <v>0.55813953488372092</v>
      </c>
    </row>
    <row r="12" spans="1:55" x14ac:dyDescent="0.35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s">
        <v>112</v>
      </c>
      <c r="AP12" t="b">
        <v>0</v>
      </c>
      <c r="AQ12" t="b">
        <v>1</v>
      </c>
      <c r="AR12" t="b">
        <v>1</v>
      </c>
      <c r="AS12" t="b">
        <v>0</v>
      </c>
      <c r="AT12" t="b">
        <v>1</v>
      </c>
      <c r="AU12" t="b">
        <v>0</v>
      </c>
      <c r="AV12" t="b">
        <v>0</v>
      </c>
      <c r="AW12" t="b">
        <v>1</v>
      </c>
      <c r="AX12" t="b">
        <v>1</v>
      </c>
      <c r="AY12" t="b">
        <v>0</v>
      </c>
      <c r="AZ12" t="b">
        <v>1</v>
      </c>
      <c r="BA12">
        <f t="shared" si="0"/>
        <v>18</v>
      </c>
      <c r="BB12">
        <f t="shared" si="1"/>
        <v>50</v>
      </c>
      <c r="BC12" s="4">
        <f t="shared" si="2"/>
        <v>0.36</v>
      </c>
    </row>
    <row r="13" spans="1:55" x14ac:dyDescent="0.35">
      <c r="A13" t="s">
        <v>28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>
        <f t="shared" si="0"/>
        <v>12</v>
      </c>
      <c r="BB13">
        <f t="shared" si="1"/>
        <v>16</v>
      </c>
      <c r="BC13" s="4">
        <f t="shared" si="2"/>
        <v>0.75</v>
      </c>
    </row>
    <row r="14" spans="1:55" x14ac:dyDescent="0.35">
      <c r="A14" t="s">
        <v>29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0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  <c r="AC14" t="b">
        <v>1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>
        <f t="shared" si="0"/>
        <v>20</v>
      </c>
      <c r="BB14">
        <f t="shared" si="1"/>
        <v>33</v>
      </c>
      <c r="BC14" s="4">
        <f t="shared" si="2"/>
        <v>0.60606060606060608</v>
      </c>
    </row>
    <row r="15" spans="1:55" x14ac:dyDescent="0.35">
      <c r="A15" t="s">
        <v>30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0</v>
      </c>
      <c r="AR15" t="b">
        <v>1</v>
      </c>
      <c r="AS15" t="b">
        <v>1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>
        <f t="shared" si="0"/>
        <v>36</v>
      </c>
      <c r="BB15">
        <f t="shared" si="1"/>
        <v>44</v>
      </c>
      <c r="BC15" s="4">
        <f t="shared" si="2"/>
        <v>0.81818181818181823</v>
      </c>
    </row>
    <row r="16" spans="1:55" x14ac:dyDescent="0.35">
      <c r="A16" t="s">
        <v>31</v>
      </c>
      <c r="B16" s="8" t="b">
        <f>IF(Data!B16="","",IF(Data!B$16="","",Data!B16=Data!B$16))</f>
        <v>1</v>
      </c>
      <c r="C16" s="6" t="b">
        <v>1</v>
      </c>
      <c r="D16" s="6" t="b">
        <v>1</v>
      </c>
      <c r="E16" s="6" t="b">
        <v>1</v>
      </c>
      <c r="F16" s="6" t="b">
        <v>1</v>
      </c>
      <c r="G16" s="6" t="b">
        <v>1</v>
      </c>
      <c r="H16" s="6" t="b">
        <v>1</v>
      </c>
      <c r="I16" s="6" t="b">
        <v>1</v>
      </c>
      <c r="J16" s="6" t="b">
        <v>1</v>
      </c>
      <c r="K16" s="6" t="b">
        <v>1</v>
      </c>
      <c r="L16" s="6" t="b">
        <v>1</v>
      </c>
      <c r="M16" s="6" t="b">
        <v>1</v>
      </c>
      <c r="N16" s="6" t="b">
        <v>1</v>
      </c>
      <c r="O16" s="6" t="b">
        <v>1</v>
      </c>
      <c r="P16" s="6" t="b">
        <v>1</v>
      </c>
      <c r="Q16" s="6" t="b">
        <v>1</v>
      </c>
      <c r="R16" s="6" t="b">
        <v>1</v>
      </c>
      <c r="S16" s="6" t="b">
        <v>1</v>
      </c>
      <c r="T16" s="6" t="b">
        <v>1</v>
      </c>
      <c r="U16" s="6" t="b">
        <v>1</v>
      </c>
      <c r="V16" s="6" t="b">
        <v>1</v>
      </c>
      <c r="W16" s="6" t="b">
        <v>1</v>
      </c>
      <c r="X16" s="6" t="b">
        <v>1</v>
      </c>
      <c r="Y16" s="6" t="b">
        <v>1</v>
      </c>
      <c r="Z16" s="6" t="b">
        <v>1</v>
      </c>
      <c r="AA16" s="6" t="b">
        <v>1</v>
      </c>
      <c r="AB16" s="6" t="b">
        <v>1</v>
      </c>
      <c r="AC16" s="6" t="b">
        <v>1</v>
      </c>
      <c r="AD16" s="6" t="b">
        <v>1</v>
      </c>
      <c r="AE16" s="6" t="b">
        <v>1</v>
      </c>
      <c r="AF16" s="6" t="b">
        <v>1</v>
      </c>
      <c r="AG16" s="6" t="b">
        <v>1</v>
      </c>
      <c r="AH16" s="6" t="b">
        <v>1</v>
      </c>
      <c r="AI16" s="6" t="b">
        <v>1</v>
      </c>
      <c r="AJ16" s="6" t="b">
        <v>1</v>
      </c>
      <c r="AK16" s="6" t="b">
        <v>1</v>
      </c>
      <c r="AL16" s="6" t="b">
        <v>1</v>
      </c>
      <c r="AM16" s="6" t="b">
        <v>1</v>
      </c>
      <c r="AN16" s="6" t="b">
        <v>1</v>
      </c>
      <c r="AO16" s="6" t="b">
        <v>1</v>
      </c>
      <c r="AP16" s="6" t="b">
        <v>1</v>
      </c>
      <c r="AQ16" s="6" t="b">
        <v>1</v>
      </c>
      <c r="AR16" s="6" t="b">
        <v>1</v>
      </c>
      <c r="AS16" s="6" t="b">
        <v>1</v>
      </c>
      <c r="AT16" s="6" t="b">
        <v>1</v>
      </c>
      <c r="AU16" s="6" t="b">
        <v>1</v>
      </c>
      <c r="AV16" s="6" t="b">
        <v>1</v>
      </c>
      <c r="AW16" s="6" t="b">
        <v>1</v>
      </c>
      <c r="AX16" s="6" t="b">
        <v>1</v>
      </c>
      <c r="AY16" s="6" t="b">
        <v>1</v>
      </c>
      <c r="AZ16" s="6" t="b">
        <v>1</v>
      </c>
      <c r="BA16">
        <f t="shared" si="0"/>
        <v>51</v>
      </c>
      <c r="BB16">
        <f t="shared" si="1"/>
        <v>51</v>
      </c>
      <c r="BC16" s="4">
        <f t="shared" si="2"/>
        <v>1</v>
      </c>
    </row>
    <row r="17" spans="1:55" x14ac:dyDescent="0.35">
      <c r="A17" t="s">
        <v>32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0</v>
      </c>
      <c r="AK17" t="b">
        <v>1</v>
      </c>
      <c r="AL17" t="b">
        <v>0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0</v>
      </c>
      <c r="AV17" t="b">
        <v>0</v>
      </c>
      <c r="AW17" t="b">
        <v>1</v>
      </c>
      <c r="AX17" t="b">
        <v>1</v>
      </c>
      <c r="AY17" t="b">
        <v>1</v>
      </c>
      <c r="AZ17" t="b">
        <v>1</v>
      </c>
      <c r="BA17">
        <f t="shared" si="0"/>
        <v>36</v>
      </c>
      <c r="BB17">
        <f t="shared" si="1"/>
        <v>51</v>
      </c>
      <c r="BC17" s="4">
        <f t="shared" si="2"/>
        <v>0.70588235294117652</v>
      </c>
    </row>
    <row r="18" spans="1:55" x14ac:dyDescent="0.35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0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  <c r="AC18" t="b">
        <v>1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>
        <f t="shared" si="0"/>
        <v>25</v>
      </c>
      <c r="BB18">
        <f t="shared" si="1"/>
        <v>40</v>
      </c>
      <c r="BC18" s="4">
        <f t="shared" si="2"/>
        <v>0.625</v>
      </c>
    </row>
    <row r="19" spans="1:55" x14ac:dyDescent="0.35">
      <c r="A19" t="s">
        <v>34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0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b">
        <v>0</v>
      </c>
      <c r="AZ19" t="b">
        <v>1</v>
      </c>
      <c r="BA19">
        <f t="shared" si="0"/>
        <v>22</v>
      </c>
      <c r="BB19">
        <f t="shared" si="1"/>
        <v>51</v>
      </c>
      <c r="BC19" s="4">
        <f t="shared" si="2"/>
        <v>0.43137254901960786</v>
      </c>
    </row>
    <row r="20" spans="1:55" x14ac:dyDescent="0.35">
      <c r="A20" t="s">
        <v>37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1</v>
      </c>
      <c r="AM20" t="b">
        <v>1</v>
      </c>
      <c r="AN20" t="b">
        <v>0</v>
      </c>
      <c r="AO20" t="b">
        <v>1</v>
      </c>
      <c r="AP20" t="b">
        <v>0</v>
      </c>
      <c r="AQ20" t="b">
        <v>1</v>
      </c>
      <c r="AR20" t="b">
        <v>1</v>
      </c>
      <c r="AS20" t="b">
        <v>0</v>
      </c>
      <c r="AT20" t="b">
        <v>1</v>
      </c>
      <c r="AU20" t="b">
        <v>0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>
        <f t="shared" si="0"/>
        <v>25</v>
      </c>
      <c r="BB20">
        <f t="shared" si="1"/>
        <v>51</v>
      </c>
      <c r="BC20" s="4">
        <f t="shared" si="2"/>
        <v>0.49019607843137253</v>
      </c>
    </row>
    <row r="21" spans="1:55" x14ac:dyDescent="0.35">
      <c r="A21" t="s">
        <v>38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0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0</v>
      </c>
      <c r="AR21" t="b">
        <v>1</v>
      </c>
      <c r="AS21" t="b">
        <v>1</v>
      </c>
      <c r="AT21" t="b">
        <v>1</v>
      </c>
      <c r="AU21" t="b">
        <v>0</v>
      </c>
      <c r="AV21" t="b">
        <v>1</v>
      </c>
      <c r="AW21" t="b">
        <v>1</v>
      </c>
      <c r="AX21" t="b">
        <v>0</v>
      </c>
      <c r="AY21" t="b">
        <v>0</v>
      </c>
      <c r="AZ21" t="b">
        <v>1</v>
      </c>
      <c r="BA21">
        <f t="shared" si="0"/>
        <v>39</v>
      </c>
      <c r="BB21">
        <f t="shared" si="1"/>
        <v>51</v>
      </c>
      <c r="BC21" s="4">
        <f t="shared" si="2"/>
        <v>0.76470588235294112</v>
      </c>
    </row>
    <row r="22" spans="1:55" x14ac:dyDescent="0.35">
      <c r="A22" t="s">
        <v>39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1</v>
      </c>
      <c r="R22" t="b">
        <v>1</v>
      </c>
      <c r="S22" t="b">
        <v>1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  <c r="AC22" t="b">
        <v>1</v>
      </c>
      <c r="AD22" t="b">
        <v>0</v>
      </c>
      <c r="AE22" t="b">
        <v>0</v>
      </c>
      <c r="AF22" t="b">
        <v>1</v>
      </c>
      <c r="AG22" t="b">
        <v>1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1</v>
      </c>
      <c r="AZ22" t="b">
        <v>1</v>
      </c>
      <c r="BA22">
        <f t="shared" si="0"/>
        <v>30</v>
      </c>
      <c r="BB22">
        <f t="shared" si="1"/>
        <v>51</v>
      </c>
      <c r="BC22" s="4">
        <f t="shared" si="2"/>
        <v>0.58823529411764708</v>
      </c>
    </row>
    <row r="23" spans="1:55" x14ac:dyDescent="0.35">
      <c r="A23" t="s">
        <v>41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0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1</v>
      </c>
      <c r="BA23">
        <f t="shared" si="0"/>
        <v>36</v>
      </c>
      <c r="BB23">
        <f t="shared" si="1"/>
        <v>51</v>
      </c>
      <c r="BC23" s="4">
        <f t="shared" si="2"/>
        <v>0.70588235294117652</v>
      </c>
    </row>
    <row r="24" spans="1:55" x14ac:dyDescent="0.35">
      <c r="A24" t="s">
        <v>43</v>
      </c>
      <c r="B24" t="b">
        <v>1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1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0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0</v>
      </c>
      <c r="AR24" t="b">
        <v>1</v>
      </c>
      <c r="AS24" t="b">
        <v>1</v>
      </c>
      <c r="AT24" t="b">
        <v>1</v>
      </c>
      <c r="AU24" t="b">
        <v>0</v>
      </c>
      <c r="AV24" t="b">
        <v>1</v>
      </c>
      <c r="AW24" t="s">
        <v>112</v>
      </c>
      <c r="AX24" t="s">
        <v>112</v>
      </c>
      <c r="AY24" t="s">
        <v>112</v>
      </c>
      <c r="AZ24" t="s">
        <v>112</v>
      </c>
      <c r="BA24">
        <f t="shared" si="0"/>
        <v>39</v>
      </c>
      <c r="BB24">
        <f t="shared" si="1"/>
        <v>47</v>
      </c>
      <c r="BC24" s="4">
        <f t="shared" si="2"/>
        <v>0.82978723404255317</v>
      </c>
    </row>
    <row r="25" spans="1:55" x14ac:dyDescent="0.35">
      <c r="A25" t="s">
        <v>44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0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>
        <f t="shared" si="0"/>
        <v>34</v>
      </c>
      <c r="BB25">
        <f t="shared" si="1"/>
        <v>41</v>
      </c>
      <c r="BC25" s="4">
        <f t="shared" si="2"/>
        <v>0.82926829268292679</v>
      </c>
    </row>
    <row r="26" spans="1:55" x14ac:dyDescent="0.3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s">
        <v>112</v>
      </c>
      <c r="AO26" t="s">
        <v>112</v>
      </c>
      <c r="AP26" t="b">
        <v>0</v>
      </c>
      <c r="AQ26" t="b">
        <v>1</v>
      </c>
      <c r="AR26" t="b">
        <v>1</v>
      </c>
      <c r="AS26" t="b">
        <v>1</v>
      </c>
      <c r="AT26" t="b">
        <v>1</v>
      </c>
      <c r="AU26" t="b">
        <v>0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>
        <f t="shared" si="0"/>
        <v>20</v>
      </c>
      <c r="BB26">
        <f t="shared" si="1"/>
        <v>49</v>
      </c>
      <c r="BC26" s="4">
        <f t="shared" si="2"/>
        <v>0.40816326530612246</v>
      </c>
    </row>
    <row r="27" spans="1:55" x14ac:dyDescent="0.3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1</v>
      </c>
      <c r="R27" t="b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  <c r="AC27" t="b">
        <v>1</v>
      </c>
      <c r="AD27" t="b">
        <v>1</v>
      </c>
      <c r="AE27" t="b">
        <v>1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1</v>
      </c>
      <c r="AP27" t="b">
        <v>0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0</v>
      </c>
      <c r="AZ27" t="b">
        <v>1</v>
      </c>
      <c r="BA27">
        <f t="shared" si="0"/>
        <v>33</v>
      </c>
      <c r="BB27">
        <f t="shared" si="1"/>
        <v>51</v>
      </c>
      <c r="BC27" s="4">
        <f t="shared" si="2"/>
        <v>0.6470588235294118</v>
      </c>
    </row>
    <row r="28" spans="1:55" x14ac:dyDescent="0.3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0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  <c r="AC28" t="b">
        <v>1</v>
      </c>
      <c r="AD28" t="b">
        <v>1</v>
      </c>
      <c r="AE28" t="b">
        <v>1</v>
      </c>
      <c r="AF28" t="b">
        <v>0</v>
      </c>
      <c r="AG28" t="b">
        <v>0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>
        <f t="shared" si="0"/>
        <v>21</v>
      </c>
      <c r="BB28">
        <f t="shared" si="1"/>
        <v>33</v>
      </c>
      <c r="BC28" s="4">
        <f t="shared" si="2"/>
        <v>0.63636363636363635</v>
      </c>
    </row>
    <row r="29" spans="1:55" x14ac:dyDescent="0.3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  <c r="AC29" t="b">
        <v>1</v>
      </c>
      <c r="AD29" t="b">
        <v>0</v>
      </c>
      <c r="AE29" t="b">
        <v>1</v>
      </c>
      <c r="AF29" t="b">
        <v>1</v>
      </c>
      <c r="AG29" t="b">
        <v>0</v>
      </c>
      <c r="AH29" t="b">
        <v>0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>
        <f t="shared" si="0"/>
        <v>23</v>
      </c>
      <c r="BB29">
        <f t="shared" si="1"/>
        <v>39</v>
      </c>
      <c r="BC29" s="4">
        <f t="shared" si="2"/>
        <v>0.58974358974358976</v>
      </c>
    </row>
    <row r="30" spans="1:55" x14ac:dyDescent="0.35">
      <c r="A30" t="s">
        <v>49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  <c r="AC30" t="b">
        <v>1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1</v>
      </c>
      <c r="AJ30" t="b">
        <v>1</v>
      </c>
      <c r="AK30" t="b">
        <v>0</v>
      </c>
      <c r="AL30" t="b">
        <v>1</v>
      </c>
      <c r="AM30" t="b">
        <v>1</v>
      </c>
      <c r="AN30" t="b">
        <v>1</v>
      </c>
      <c r="AO30" t="b">
        <v>1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>
        <f t="shared" si="0"/>
        <v>32</v>
      </c>
      <c r="BB30">
        <f t="shared" si="1"/>
        <v>40</v>
      </c>
      <c r="BC30" s="4">
        <f t="shared" si="2"/>
        <v>0.8</v>
      </c>
    </row>
    <row r="31" spans="1:55" x14ac:dyDescent="0.35">
      <c r="A31" t="s">
        <v>50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1</v>
      </c>
      <c r="AO31" t="s">
        <v>112</v>
      </c>
      <c r="AP31" t="b">
        <v>0</v>
      </c>
      <c r="AQ31" t="b">
        <v>1</v>
      </c>
      <c r="AR31" t="b">
        <v>1</v>
      </c>
      <c r="AS31" t="b">
        <v>0</v>
      </c>
      <c r="AT31" t="b">
        <v>0</v>
      </c>
      <c r="AU31" t="b">
        <v>0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>
        <f t="shared" si="0"/>
        <v>25</v>
      </c>
      <c r="BB31">
        <f t="shared" si="1"/>
        <v>50</v>
      </c>
      <c r="BC31" s="4">
        <f t="shared" si="2"/>
        <v>0.5</v>
      </c>
    </row>
    <row r="32" spans="1:55" x14ac:dyDescent="0.3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>
        <f t="shared" si="0"/>
        <v>19</v>
      </c>
      <c r="BB32">
        <f t="shared" si="1"/>
        <v>33</v>
      </c>
      <c r="BC32" s="4">
        <f t="shared" si="2"/>
        <v>0.5757575757575758</v>
      </c>
    </row>
    <row r="33" spans="1:55" x14ac:dyDescent="0.35">
      <c r="A33" t="s">
        <v>52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0</v>
      </c>
      <c r="R33" t="b">
        <v>1</v>
      </c>
      <c r="S33" t="b">
        <v>1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0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0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0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0</v>
      </c>
      <c r="AY33" t="b">
        <v>0</v>
      </c>
      <c r="AZ33" t="b">
        <v>1</v>
      </c>
      <c r="BA33">
        <f t="shared" si="0"/>
        <v>42</v>
      </c>
      <c r="BB33">
        <f t="shared" si="1"/>
        <v>51</v>
      </c>
      <c r="BC33" s="4">
        <f t="shared" si="2"/>
        <v>0.82352941176470584</v>
      </c>
    </row>
    <row r="34" spans="1:55" x14ac:dyDescent="0.35">
      <c r="A34" t="s">
        <v>53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1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1</v>
      </c>
      <c r="AZ34" t="b">
        <v>1</v>
      </c>
      <c r="BA34">
        <f t="shared" ref="BA34:BA52" si="3">COUNTIF(B34:AZ34,TRUE)</f>
        <v>39</v>
      </c>
      <c r="BB34">
        <f t="shared" si="1"/>
        <v>51</v>
      </c>
      <c r="BC34" s="4">
        <f t="shared" si="2"/>
        <v>0.76470588235294112</v>
      </c>
    </row>
    <row r="35" spans="1:55" x14ac:dyDescent="0.35">
      <c r="A35" t="s">
        <v>54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>
        <f t="shared" si="3"/>
        <v>26</v>
      </c>
      <c r="BB35">
        <f t="shared" si="1"/>
        <v>28</v>
      </c>
      <c r="BC35" s="4">
        <f t="shared" si="2"/>
        <v>0.9285714285714286</v>
      </c>
    </row>
    <row r="36" spans="1:55" x14ac:dyDescent="0.35">
      <c r="A36" t="s">
        <v>55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1</v>
      </c>
      <c r="R36" t="b">
        <v>1</v>
      </c>
      <c r="S36" t="b">
        <v>1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0</v>
      </c>
      <c r="AK36" t="b">
        <v>1</v>
      </c>
      <c r="AL36" t="b">
        <v>0</v>
      </c>
      <c r="AM36" t="b">
        <v>1</v>
      </c>
      <c r="AN36" t="b">
        <v>0</v>
      </c>
      <c r="AO36" t="b">
        <v>1</v>
      </c>
      <c r="AP36" t="b">
        <v>1</v>
      </c>
      <c r="AQ36" t="b">
        <v>0</v>
      </c>
      <c r="AR36" t="b">
        <v>1</v>
      </c>
      <c r="AS36" t="b">
        <v>0</v>
      </c>
      <c r="AT36" t="b">
        <v>1</v>
      </c>
      <c r="AU36" t="b">
        <v>0</v>
      </c>
      <c r="AV36" t="b">
        <v>1</v>
      </c>
      <c r="AW36" t="b">
        <v>1</v>
      </c>
      <c r="AX36" t="b">
        <v>1</v>
      </c>
      <c r="AY36" t="b">
        <v>0</v>
      </c>
      <c r="AZ36" t="b">
        <v>1</v>
      </c>
      <c r="BA36">
        <f t="shared" si="3"/>
        <v>40</v>
      </c>
      <c r="BB36">
        <f t="shared" si="1"/>
        <v>51</v>
      </c>
      <c r="BC36" s="4">
        <f t="shared" si="2"/>
        <v>0.78431372549019607</v>
      </c>
    </row>
    <row r="37" spans="1:55" x14ac:dyDescent="0.35">
      <c r="A37" t="s">
        <v>56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0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0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0</v>
      </c>
      <c r="AR37" t="b">
        <v>1</v>
      </c>
      <c r="AS37" t="b">
        <v>1</v>
      </c>
      <c r="AT37" t="b">
        <v>0</v>
      </c>
      <c r="AU37" t="b">
        <v>0</v>
      </c>
      <c r="AV37" t="b">
        <v>0</v>
      </c>
      <c r="AW37" t="b">
        <v>1</v>
      </c>
      <c r="AX37" t="b">
        <v>1</v>
      </c>
      <c r="AY37" t="b">
        <v>0</v>
      </c>
      <c r="AZ37" t="b">
        <v>1</v>
      </c>
      <c r="BA37">
        <f t="shared" si="3"/>
        <v>37</v>
      </c>
      <c r="BB37">
        <f t="shared" si="1"/>
        <v>51</v>
      </c>
      <c r="BC37" s="4">
        <f t="shared" si="2"/>
        <v>0.72549019607843135</v>
      </c>
    </row>
    <row r="38" spans="1:55" x14ac:dyDescent="0.3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0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0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>
        <f t="shared" si="3"/>
        <v>17</v>
      </c>
      <c r="BB38">
        <f t="shared" si="1"/>
        <v>29</v>
      </c>
      <c r="BC38" s="4">
        <f t="shared" si="2"/>
        <v>0.58620689655172409</v>
      </c>
    </row>
    <row r="39" spans="1:55" x14ac:dyDescent="0.35">
      <c r="A39" t="s">
        <v>58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0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0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0</v>
      </c>
      <c r="AO39" t="b">
        <v>1</v>
      </c>
      <c r="AP39" t="b">
        <v>1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>
        <f t="shared" si="3"/>
        <v>36</v>
      </c>
      <c r="BB39">
        <f t="shared" si="1"/>
        <v>41</v>
      </c>
      <c r="BC39" s="4">
        <f t="shared" si="2"/>
        <v>0.87804878048780488</v>
      </c>
    </row>
    <row r="40" spans="1:55" x14ac:dyDescent="0.35">
      <c r="A40" t="s">
        <v>59</v>
      </c>
      <c r="B40" t="b">
        <v>1</v>
      </c>
      <c r="C40" t="b">
        <v>0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1</v>
      </c>
      <c r="AC40" t="b">
        <v>0</v>
      </c>
      <c r="AD40" t="b">
        <v>1</v>
      </c>
      <c r="AE40" t="b">
        <v>1</v>
      </c>
      <c r="AF40" t="b">
        <v>1</v>
      </c>
      <c r="AG40" t="b">
        <v>1</v>
      </c>
      <c r="AH40" t="b">
        <v>0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0</v>
      </c>
      <c r="AT40" t="b">
        <v>1</v>
      </c>
      <c r="AU40" t="b">
        <v>0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>
        <f t="shared" si="3"/>
        <v>42</v>
      </c>
      <c r="BB40">
        <f t="shared" si="1"/>
        <v>51</v>
      </c>
      <c r="BC40" s="4">
        <f t="shared" si="2"/>
        <v>0.82352941176470584</v>
      </c>
    </row>
    <row r="41" spans="1:55" x14ac:dyDescent="0.35">
      <c r="A41" t="s">
        <v>60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0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b">
        <v>0</v>
      </c>
      <c r="AY41" t="b">
        <v>0</v>
      </c>
      <c r="AZ41" t="b">
        <v>1</v>
      </c>
      <c r="BA41">
        <f t="shared" si="3"/>
        <v>38</v>
      </c>
      <c r="BB41">
        <f t="shared" si="1"/>
        <v>51</v>
      </c>
      <c r="BC41" s="4">
        <f t="shared" si="2"/>
        <v>0.74509803921568629</v>
      </c>
    </row>
    <row r="42" spans="1:55" x14ac:dyDescent="0.3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1</v>
      </c>
      <c r="AM42" t="b">
        <v>1</v>
      </c>
      <c r="AN42" t="b">
        <v>1</v>
      </c>
      <c r="AO42" t="s">
        <v>112</v>
      </c>
      <c r="AP42" t="b">
        <v>0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0</v>
      </c>
      <c r="AW42" t="b">
        <v>0</v>
      </c>
      <c r="AX42" t="b">
        <v>1</v>
      </c>
      <c r="AY42" t="b">
        <v>1</v>
      </c>
      <c r="AZ42" t="b">
        <v>1</v>
      </c>
      <c r="BA42">
        <f t="shared" si="3"/>
        <v>23</v>
      </c>
      <c r="BB42">
        <f t="shared" si="1"/>
        <v>50</v>
      </c>
      <c r="BC42" s="4">
        <f t="shared" si="2"/>
        <v>0.46</v>
      </c>
    </row>
    <row r="43" spans="1:55" x14ac:dyDescent="0.35">
      <c r="A43" t="s">
        <v>64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0</v>
      </c>
      <c r="AD43" t="b">
        <v>1</v>
      </c>
      <c r="AE43" t="b">
        <v>1</v>
      </c>
      <c r="AF43" t="b">
        <v>1</v>
      </c>
      <c r="AG43" t="b">
        <v>0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>
        <f t="shared" si="3"/>
        <v>18</v>
      </c>
      <c r="BB43">
        <f t="shared" si="1"/>
        <v>33</v>
      </c>
      <c r="BC43" s="4">
        <f t="shared" si="2"/>
        <v>0.54545454545454541</v>
      </c>
    </row>
    <row r="44" spans="1:55" x14ac:dyDescent="0.35">
      <c r="A44" t="s">
        <v>65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1</v>
      </c>
      <c r="AO44" t="b">
        <v>1</v>
      </c>
      <c r="AP44" t="b">
        <v>0</v>
      </c>
      <c r="AQ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1</v>
      </c>
      <c r="AY44" t="b">
        <v>1</v>
      </c>
      <c r="AZ44" t="b">
        <v>1</v>
      </c>
      <c r="BA44">
        <f t="shared" si="3"/>
        <v>26</v>
      </c>
      <c r="BB44">
        <f t="shared" si="1"/>
        <v>51</v>
      </c>
      <c r="BC44" s="4">
        <f t="shared" si="2"/>
        <v>0.50980392156862742</v>
      </c>
    </row>
    <row r="45" spans="1:55" x14ac:dyDescent="0.35">
      <c r="A45" t="s">
        <v>66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s">
        <v>112</v>
      </c>
      <c r="AO45" t="s">
        <v>112</v>
      </c>
      <c r="AP45" t="b">
        <v>0</v>
      </c>
      <c r="AQ45" t="b">
        <v>1</v>
      </c>
      <c r="AR45" t="b">
        <v>1</v>
      </c>
      <c r="AS45" t="b">
        <v>1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>
        <f t="shared" si="3"/>
        <v>19</v>
      </c>
      <c r="BB45">
        <f t="shared" si="1"/>
        <v>42</v>
      </c>
      <c r="BC45" s="4">
        <f t="shared" si="2"/>
        <v>0.45238095238095238</v>
      </c>
    </row>
    <row r="46" spans="1:55" x14ac:dyDescent="0.35">
      <c r="A46" t="s">
        <v>67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0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>
        <f t="shared" si="3"/>
        <v>20</v>
      </c>
      <c r="BB46">
        <f t="shared" si="1"/>
        <v>32</v>
      </c>
      <c r="BC46" s="4">
        <f t="shared" si="2"/>
        <v>0.625</v>
      </c>
    </row>
    <row r="47" spans="1:55" x14ac:dyDescent="0.35">
      <c r="A47" t="s">
        <v>68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0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1</v>
      </c>
      <c r="BA47">
        <f t="shared" si="3"/>
        <v>34</v>
      </c>
      <c r="BB47">
        <f t="shared" si="1"/>
        <v>51</v>
      </c>
      <c r="BC47" s="4">
        <f t="shared" si="2"/>
        <v>0.66666666666666663</v>
      </c>
    </row>
    <row r="48" spans="1:55" x14ac:dyDescent="0.35">
      <c r="A48" t="s">
        <v>70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0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s">
        <v>112</v>
      </c>
      <c r="AO48" t="s">
        <v>112</v>
      </c>
      <c r="AP48" t="b">
        <v>0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0</v>
      </c>
      <c r="AZ48" t="b">
        <v>1</v>
      </c>
      <c r="BA48">
        <f t="shared" si="3"/>
        <v>31</v>
      </c>
      <c r="BB48">
        <f t="shared" si="1"/>
        <v>49</v>
      </c>
      <c r="BC48" s="4">
        <f t="shared" si="2"/>
        <v>0.63265306122448983</v>
      </c>
    </row>
    <row r="49" spans="1:55" x14ac:dyDescent="0.35">
      <c r="A49" t="s">
        <v>71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0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  <c r="AC49" t="b">
        <v>0</v>
      </c>
      <c r="AD49" t="b">
        <v>1</v>
      </c>
      <c r="AE49" t="b">
        <v>1</v>
      </c>
      <c r="AF49" t="b">
        <v>1</v>
      </c>
      <c r="AG49" t="b">
        <v>0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>
        <f t="shared" si="3"/>
        <v>26</v>
      </c>
      <c r="BB49">
        <f t="shared" si="1"/>
        <v>33</v>
      </c>
      <c r="BC49" s="4">
        <f t="shared" si="2"/>
        <v>0.78787878787878785</v>
      </c>
    </row>
    <row r="50" spans="1:55" x14ac:dyDescent="0.35">
      <c r="A50" t="s">
        <v>72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1</v>
      </c>
      <c r="R50" t="b">
        <v>1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1</v>
      </c>
      <c r="AO50" t="b">
        <v>1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>
        <f t="shared" si="3"/>
        <v>25</v>
      </c>
      <c r="BB50">
        <f t="shared" si="1"/>
        <v>40</v>
      </c>
      <c r="BC50" s="4">
        <f t="shared" si="2"/>
        <v>0.625</v>
      </c>
    </row>
    <row r="51" spans="1:55" x14ac:dyDescent="0.35">
      <c r="A51" t="s">
        <v>73</v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0</v>
      </c>
      <c r="R51" t="b">
        <v>1</v>
      </c>
      <c r="S51" t="b">
        <v>1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0</v>
      </c>
      <c r="AR51" t="b">
        <v>1</v>
      </c>
      <c r="AS51" t="b">
        <v>1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>
        <f t="shared" si="3"/>
        <v>37</v>
      </c>
      <c r="BB51">
        <f t="shared" si="1"/>
        <v>44</v>
      </c>
      <c r="BC51" s="4">
        <f t="shared" si="2"/>
        <v>0.84090909090909094</v>
      </c>
    </row>
    <row r="52" spans="1:55" x14ac:dyDescent="0.35">
      <c r="A52" t="s">
        <v>75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0</v>
      </c>
      <c r="R52" t="b">
        <v>1</v>
      </c>
      <c r="S52" t="b">
        <v>1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  <c r="AC52" t="b">
        <v>1</v>
      </c>
      <c r="AD52" t="b">
        <v>1</v>
      </c>
      <c r="AE52" t="b">
        <v>1</v>
      </c>
      <c r="AF52" t="b">
        <v>1</v>
      </c>
      <c r="AG52" t="b">
        <v>0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>
        <f t="shared" si="3"/>
        <v>20</v>
      </c>
      <c r="BB52">
        <f t="shared" si="1"/>
        <v>33</v>
      </c>
      <c r="BC52" s="4">
        <f t="shared" si="2"/>
        <v>0.60606060606060608</v>
      </c>
    </row>
  </sheetData>
  <conditionalFormatting sqref="B2:BD2 B17:BA52 BA16 B3:BA15 BB3:BD52">
    <cfRule type="containsText" dxfId="73" priority="2" operator="containsText" text="true">
      <formula>NOT(ISERROR(SEARCH("true",B2)))</formula>
    </cfRule>
    <cfRule type="containsText" dxfId="72" priority="3" operator="containsText" text="false">
      <formula>NOT(ISERROR(SEARCH("false",B2)))</formula>
    </cfRule>
  </conditionalFormatting>
  <conditionalFormatting sqref="BC2:BC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1138-7EF2-4829-9C97-389DB97DA386}">
  <dimension ref="A1:BD52"/>
  <sheetViews>
    <sheetView topLeftCell="AM10" workbookViewId="0">
      <selection activeCell="BD12" sqref="BD12"/>
    </sheetView>
  </sheetViews>
  <sheetFormatPr defaultRowHeight="14.5" x14ac:dyDescent="0.35"/>
  <cols>
    <col min="54" max="54" width="9.81640625" bestFit="1" customWidth="1"/>
    <col min="55" max="55" width="12.90625" bestFit="1" customWidth="1"/>
    <col min="56" max="56" width="12.08984375" bestFit="1" customWidth="1"/>
  </cols>
  <sheetData>
    <row r="1" spans="1:56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>
        <v>1816</v>
      </c>
      <c r="BB1" t="s">
        <v>113</v>
      </c>
      <c r="BC1" t="s">
        <v>105</v>
      </c>
      <c r="BD1" t="s">
        <v>114</v>
      </c>
    </row>
    <row r="2" spans="1:56" x14ac:dyDescent="0.35">
      <c r="A2" t="s">
        <v>0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1</v>
      </c>
      <c r="AK2" t="b">
        <v>0</v>
      </c>
      <c r="AL2" t="b">
        <v>1</v>
      </c>
      <c r="AM2" t="b">
        <v>1</v>
      </c>
      <c r="AN2" t="b">
        <v>1</v>
      </c>
      <c r="AO2" t="s">
        <v>112</v>
      </c>
      <c r="AP2" t="b">
        <v>0</v>
      </c>
      <c r="AQ2" t="b">
        <v>1</v>
      </c>
      <c r="AR2" t="b">
        <v>1</v>
      </c>
      <c r="AS2" t="b">
        <v>1</v>
      </c>
      <c r="AT2" t="b">
        <v>1</v>
      </c>
      <c r="AU2" t="b">
        <v>0</v>
      </c>
      <c r="AV2" t="b">
        <v>0</v>
      </c>
      <c r="AW2" t="b">
        <v>1</v>
      </c>
      <c r="AX2" t="b">
        <v>1</v>
      </c>
      <c r="AY2" t="b">
        <v>1</v>
      </c>
      <c r="AZ2" t="b">
        <v>1</v>
      </c>
      <c r="BA2" t="s">
        <v>112</v>
      </c>
      <c r="BB2">
        <f t="shared" ref="BB2:BB33" si="0">COUNTIF(B2:BA2,TRUE)</f>
        <v>27</v>
      </c>
      <c r="BC2">
        <f>$BB$17-COUNTIF(B2:BA2,"")</f>
        <v>50</v>
      </c>
      <c r="BD2" s="4">
        <f>BB2/BC2</f>
        <v>0.54</v>
      </c>
    </row>
    <row r="3" spans="1:56" x14ac:dyDescent="0.35">
      <c r="A3" t="s">
        <v>8</v>
      </c>
      <c r="B3" t="b">
        <v>1</v>
      </c>
      <c r="C3" t="b">
        <v>1</v>
      </c>
      <c r="D3" t="b">
        <v>1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>
        <f t="shared" si="0"/>
        <v>15</v>
      </c>
      <c r="BC3">
        <f t="shared" ref="BC3:BC52" si="1">$BB$17-COUNTIF(B3:BA3,"")</f>
        <v>16</v>
      </c>
      <c r="BD3" s="4">
        <f t="shared" ref="BD3:BD52" si="2">BB3/BC3</f>
        <v>0.9375</v>
      </c>
    </row>
    <row r="4" spans="1:56" x14ac:dyDescent="0.35">
      <c r="A4" t="s">
        <v>9</v>
      </c>
      <c r="B4" t="b">
        <v>0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0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>
        <f t="shared" si="0"/>
        <v>20</v>
      </c>
      <c r="BC4">
        <f t="shared" si="1"/>
        <v>28</v>
      </c>
      <c r="BD4" s="4">
        <f t="shared" si="2"/>
        <v>0.7142857142857143</v>
      </c>
    </row>
    <row r="5" spans="1:56" x14ac:dyDescent="0.35">
      <c r="A5" t="s">
        <v>10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1</v>
      </c>
      <c r="AK5" t="b">
        <v>0</v>
      </c>
      <c r="AL5" t="b">
        <v>1</v>
      </c>
      <c r="AM5" t="b">
        <v>1</v>
      </c>
      <c r="AN5" t="b">
        <v>1</v>
      </c>
      <c r="AO5" t="s">
        <v>112</v>
      </c>
      <c r="AP5" t="b">
        <v>0</v>
      </c>
      <c r="AQ5" t="b">
        <v>1</v>
      </c>
      <c r="AR5" t="b">
        <v>1</v>
      </c>
      <c r="AS5" t="b">
        <v>1</v>
      </c>
      <c r="AT5" t="b">
        <v>1</v>
      </c>
      <c r="AU5" t="b">
        <v>0</v>
      </c>
      <c r="AV5" t="b">
        <v>0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>
        <f t="shared" si="0"/>
        <v>22</v>
      </c>
      <c r="BC5">
        <f t="shared" si="1"/>
        <v>46</v>
      </c>
      <c r="BD5" s="4">
        <f t="shared" si="2"/>
        <v>0.47826086956521741</v>
      </c>
    </row>
    <row r="6" spans="1:56" x14ac:dyDescent="0.35">
      <c r="A6" t="s">
        <v>11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0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0</v>
      </c>
      <c r="AK6" t="b">
        <v>0</v>
      </c>
      <c r="AL6" t="b">
        <v>0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>
        <f t="shared" si="0"/>
        <v>28</v>
      </c>
      <c r="BC6">
        <f t="shared" si="1"/>
        <v>43</v>
      </c>
      <c r="BD6" s="4">
        <f t="shared" si="2"/>
        <v>0.65116279069767447</v>
      </c>
    </row>
    <row r="7" spans="1:56" x14ac:dyDescent="0.35">
      <c r="A7" t="s">
        <v>13</v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0</v>
      </c>
      <c r="AC7" t="b">
        <v>1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1</v>
      </c>
      <c r="AL7" t="b">
        <v>0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>
        <f t="shared" si="0"/>
        <v>25</v>
      </c>
      <c r="BC7">
        <f t="shared" si="1"/>
        <v>37</v>
      </c>
      <c r="BD7" s="4">
        <f t="shared" si="2"/>
        <v>0.67567567567567566</v>
      </c>
    </row>
    <row r="8" spans="1:56" x14ac:dyDescent="0.35">
      <c r="A8" t="s">
        <v>15</v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0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0</v>
      </c>
      <c r="AR8" t="b">
        <v>1</v>
      </c>
      <c r="AS8" t="b">
        <v>0</v>
      </c>
      <c r="AT8" t="b">
        <v>0</v>
      </c>
      <c r="AU8" t="b">
        <v>1</v>
      </c>
      <c r="AV8" t="b">
        <v>0</v>
      </c>
      <c r="AW8" t="b">
        <v>0</v>
      </c>
      <c r="AX8" t="b">
        <v>0</v>
      </c>
      <c r="AY8" t="b">
        <v>0</v>
      </c>
      <c r="AZ8" t="b">
        <v>1</v>
      </c>
      <c r="BA8" t="b">
        <v>0</v>
      </c>
      <c r="BB8">
        <f t="shared" si="0"/>
        <v>31</v>
      </c>
      <c r="BC8">
        <f t="shared" si="1"/>
        <v>52</v>
      </c>
      <c r="BD8" s="4">
        <f t="shared" si="2"/>
        <v>0.59615384615384615</v>
      </c>
    </row>
    <row r="9" spans="1:56" x14ac:dyDescent="0.35">
      <c r="A9" t="s">
        <v>20</v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>
        <f t="shared" si="0"/>
        <v>2</v>
      </c>
      <c r="BC9">
        <f t="shared" si="1"/>
        <v>15</v>
      </c>
      <c r="BD9" s="4">
        <f t="shared" si="2"/>
        <v>0.13333333333333333</v>
      </c>
    </row>
    <row r="10" spans="1:56" x14ac:dyDescent="0.35">
      <c r="A10" t="s">
        <v>21</v>
      </c>
      <c r="B10" t="b">
        <v>0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0</v>
      </c>
      <c r="AJ10" t="b">
        <v>1</v>
      </c>
      <c r="AK10" t="b">
        <v>0</v>
      </c>
      <c r="AL10" t="b">
        <v>1</v>
      </c>
      <c r="AM10" t="b">
        <v>1</v>
      </c>
      <c r="AN10" t="b">
        <v>0</v>
      </c>
      <c r="AO10" t="b">
        <v>0</v>
      </c>
      <c r="AP10" t="b">
        <v>0</v>
      </c>
      <c r="AQ10" t="b">
        <v>1</v>
      </c>
      <c r="AR10" t="b">
        <v>1</v>
      </c>
      <c r="AS10" t="b">
        <v>0</v>
      </c>
      <c r="AT10" t="b">
        <v>0</v>
      </c>
      <c r="AU10" t="b">
        <v>1</v>
      </c>
      <c r="AV10" t="b">
        <v>1</v>
      </c>
      <c r="AW10" t="b">
        <v>0</v>
      </c>
      <c r="AX10" t="b">
        <v>0</v>
      </c>
      <c r="AY10" t="b">
        <v>1</v>
      </c>
      <c r="AZ10" t="b">
        <v>1</v>
      </c>
      <c r="BA10" t="b">
        <v>0</v>
      </c>
      <c r="BB10">
        <f t="shared" si="0"/>
        <v>30</v>
      </c>
      <c r="BC10">
        <f t="shared" si="1"/>
        <v>52</v>
      </c>
      <c r="BD10" s="4">
        <f t="shared" si="2"/>
        <v>0.57692307692307687</v>
      </c>
    </row>
    <row r="11" spans="1:56" x14ac:dyDescent="0.35">
      <c r="A11" t="s">
        <v>23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1</v>
      </c>
      <c r="AN11" t="b">
        <v>1</v>
      </c>
      <c r="AO11" t="s">
        <v>112</v>
      </c>
      <c r="AP11" t="b">
        <v>0</v>
      </c>
      <c r="AQ11" t="b">
        <v>1</v>
      </c>
      <c r="AR11" t="b">
        <v>1</v>
      </c>
      <c r="AS11" t="b">
        <v>0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>
        <f t="shared" si="0"/>
        <v>25</v>
      </c>
      <c r="BC11">
        <f t="shared" si="1"/>
        <v>43</v>
      </c>
      <c r="BD11" s="4">
        <f t="shared" si="2"/>
        <v>0.58139534883720934</v>
      </c>
    </row>
    <row r="12" spans="1:56" x14ac:dyDescent="0.35">
      <c r="A12" t="s">
        <v>24</v>
      </c>
      <c r="B12" t="b">
        <v>0</v>
      </c>
      <c r="C12" t="b">
        <v>1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1</v>
      </c>
      <c r="AK12" t="b">
        <v>0</v>
      </c>
      <c r="AL12" t="b">
        <v>1</v>
      </c>
      <c r="AM12" t="b">
        <v>0</v>
      </c>
      <c r="AN12" t="b">
        <v>0</v>
      </c>
      <c r="AO12" t="s">
        <v>112</v>
      </c>
      <c r="AP12" t="b">
        <v>0</v>
      </c>
      <c r="AQ12" t="b">
        <v>1</v>
      </c>
      <c r="AR12" t="b">
        <v>1</v>
      </c>
      <c r="AS12" t="b">
        <v>0</v>
      </c>
      <c r="AT12" t="b">
        <v>1</v>
      </c>
      <c r="AU12" t="b">
        <v>1</v>
      </c>
      <c r="AV12" t="b">
        <v>0</v>
      </c>
      <c r="AW12" t="b">
        <v>1</v>
      </c>
      <c r="AX12" t="b">
        <v>1</v>
      </c>
      <c r="AY12" t="b">
        <v>0</v>
      </c>
      <c r="AZ12" t="b">
        <v>1</v>
      </c>
      <c r="BA12" t="b">
        <v>1</v>
      </c>
      <c r="BB12">
        <f t="shared" si="0"/>
        <v>21</v>
      </c>
      <c r="BC12">
        <f t="shared" si="1"/>
        <v>51</v>
      </c>
      <c r="BD12" s="4">
        <f t="shared" si="2"/>
        <v>0.41176470588235292</v>
      </c>
    </row>
    <row r="13" spans="1:56" x14ac:dyDescent="0.35">
      <c r="A13" t="s">
        <v>28</v>
      </c>
      <c r="B13" t="b">
        <v>0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>
        <f t="shared" si="0"/>
        <v>4</v>
      </c>
      <c r="BC13">
        <f t="shared" si="1"/>
        <v>16</v>
      </c>
      <c r="BD13" s="4">
        <f t="shared" si="2"/>
        <v>0.25</v>
      </c>
    </row>
    <row r="14" spans="1:56" x14ac:dyDescent="0.35">
      <c r="A14" t="s">
        <v>29</v>
      </c>
      <c r="B14" t="b">
        <v>1</v>
      </c>
      <c r="C14" t="b">
        <v>1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  <c r="AC14" t="b">
        <v>1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>
        <f t="shared" si="0"/>
        <v>25</v>
      </c>
      <c r="BC14">
        <f t="shared" si="1"/>
        <v>33</v>
      </c>
      <c r="BD14" s="4">
        <f t="shared" si="2"/>
        <v>0.75757575757575757</v>
      </c>
    </row>
    <row r="15" spans="1:56" x14ac:dyDescent="0.35">
      <c r="A15" t="s">
        <v>30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0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0</v>
      </c>
      <c r="AK15" t="b">
        <v>1</v>
      </c>
      <c r="AL15" t="b">
        <v>0</v>
      </c>
      <c r="AM15" t="b">
        <v>1</v>
      </c>
      <c r="AN15" t="b">
        <v>1</v>
      </c>
      <c r="AO15" t="b">
        <v>1</v>
      </c>
      <c r="AP15" t="b">
        <v>1</v>
      </c>
      <c r="AQ15" t="b">
        <v>0</v>
      </c>
      <c r="AR15" t="b">
        <v>1</v>
      </c>
      <c r="AS15" t="b">
        <v>1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>
        <f t="shared" si="0"/>
        <v>35</v>
      </c>
      <c r="BC15">
        <f t="shared" si="1"/>
        <v>44</v>
      </c>
      <c r="BD15" s="4">
        <f t="shared" si="2"/>
        <v>0.79545454545454541</v>
      </c>
    </row>
    <row r="16" spans="1:56" x14ac:dyDescent="0.35">
      <c r="A16" t="s">
        <v>31</v>
      </c>
      <c r="B16" t="b">
        <v>0</v>
      </c>
      <c r="C16" t="b">
        <v>0</v>
      </c>
      <c r="D16" t="b">
        <v>0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0</v>
      </c>
      <c r="AK16" t="b">
        <v>1</v>
      </c>
      <c r="AL16" t="b">
        <v>0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0</v>
      </c>
      <c r="AV16" t="b">
        <v>0</v>
      </c>
      <c r="AW16" t="b">
        <v>1</v>
      </c>
      <c r="AX16" t="b">
        <v>1</v>
      </c>
      <c r="AY16" t="b">
        <v>1</v>
      </c>
      <c r="AZ16" t="b">
        <v>1</v>
      </c>
      <c r="BA16" t="s">
        <v>112</v>
      </c>
      <c r="BB16">
        <f t="shared" si="0"/>
        <v>36</v>
      </c>
      <c r="BC16">
        <f t="shared" si="1"/>
        <v>51</v>
      </c>
      <c r="BD16" s="4">
        <f t="shared" si="2"/>
        <v>0.70588235294117652</v>
      </c>
    </row>
    <row r="17" spans="1:56" x14ac:dyDescent="0.35">
      <c r="A17" t="s">
        <v>32</v>
      </c>
      <c r="B17" s="8" t="b">
        <f>IF(Data!B17="","",IF(Data!B$17="","",Data!B17=Data!B$17))</f>
        <v>1</v>
      </c>
      <c r="C17" s="6" t="b">
        <v>1</v>
      </c>
      <c r="D17" s="6" t="b">
        <v>1</v>
      </c>
      <c r="E17" s="6" t="b">
        <v>1</v>
      </c>
      <c r="F17" s="6" t="b">
        <v>1</v>
      </c>
      <c r="G17" s="6" t="b">
        <v>1</v>
      </c>
      <c r="H17" s="6" t="b">
        <v>1</v>
      </c>
      <c r="I17" s="6" t="b">
        <v>1</v>
      </c>
      <c r="J17" s="6" t="b">
        <v>1</v>
      </c>
      <c r="K17" s="6" t="b">
        <v>1</v>
      </c>
      <c r="L17" s="6" t="b">
        <v>1</v>
      </c>
      <c r="M17" s="6" t="b">
        <v>1</v>
      </c>
      <c r="N17" s="6" t="b">
        <v>1</v>
      </c>
      <c r="O17" s="6" t="b">
        <v>1</v>
      </c>
      <c r="P17" s="6" t="b">
        <v>1</v>
      </c>
      <c r="Q17" s="6" t="b">
        <v>1</v>
      </c>
      <c r="R17" s="6" t="b">
        <v>1</v>
      </c>
      <c r="S17" s="6" t="b">
        <v>1</v>
      </c>
      <c r="T17" s="6" t="b">
        <v>1</v>
      </c>
      <c r="U17" s="6" t="b">
        <v>1</v>
      </c>
      <c r="V17" s="6" t="b">
        <v>1</v>
      </c>
      <c r="W17" s="6" t="b">
        <v>1</v>
      </c>
      <c r="X17" s="6" t="b">
        <v>1</v>
      </c>
      <c r="Y17" s="6" t="b">
        <v>1</v>
      </c>
      <c r="Z17" s="6" t="b">
        <v>1</v>
      </c>
      <c r="AA17" s="6" t="b">
        <v>1</v>
      </c>
      <c r="AB17" s="6" t="b">
        <v>1</v>
      </c>
      <c r="AC17" s="6" t="b">
        <v>1</v>
      </c>
      <c r="AD17" s="6" t="b">
        <v>1</v>
      </c>
      <c r="AE17" s="6" t="b">
        <v>1</v>
      </c>
      <c r="AF17" s="6" t="b">
        <v>1</v>
      </c>
      <c r="AG17" s="6" t="b">
        <v>1</v>
      </c>
      <c r="AH17" s="6" t="b">
        <v>1</v>
      </c>
      <c r="AI17" s="6" t="b">
        <v>1</v>
      </c>
      <c r="AJ17" s="6" t="b">
        <v>1</v>
      </c>
      <c r="AK17" s="6" t="b">
        <v>1</v>
      </c>
      <c r="AL17" s="6" t="b">
        <v>1</v>
      </c>
      <c r="AM17" s="6" t="b">
        <v>1</v>
      </c>
      <c r="AN17" s="6" t="b">
        <v>1</v>
      </c>
      <c r="AO17" s="6" t="b">
        <v>1</v>
      </c>
      <c r="AP17" s="6" t="b">
        <v>1</v>
      </c>
      <c r="AQ17" s="6" t="b">
        <v>1</v>
      </c>
      <c r="AR17" s="6" t="b">
        <v>1</v>
      </c>
      <c r="AS17" s="6" t="b">
        <v>1</v>
      </c>
      <c r="AT17" s="6" t="b">
        <v>1</v>
      </c>
      <c r="AU17" s="6" t="b">
        <v>1</v>
      </c>
      <c r="AV17" s="6" t="b">
        <v>1</v>
      </c>
      <c r="AW17" s="6" t="b">
        <v>1</v>
      </c>
      <c r="AX17" s="6" t="b">
        <v>1</v>
      </c>
      <c r="AY17" s="6" t="b">
        <v>1</v>
      </c>
      <c r="AZ17" s="6" t="b">
        <v>1</v>
      </c>
      <c r="BA17" s="6" t="b">
        <v>1</v>
      </c>
      <c r="BB17">
        <f t="shared" si="0"/>
        <v>52</v>
      </c>
      <c r="BC17">
        <f t="shared" si="1"/>
        <v>52</v>
      </c>
      <c r="BD17" s="4">
        <f t="shared" si="2"/>
        <v>1</v>
      </c>
    </row>
    <row r="18" spans="1:56" x14ac:dyDescent="0.35">
      <c r="A18" t="s">
        <v>33</v>
      </c>
      <c r="B18" t="b">
        <v>1</v>
      </c>
      <c r="C18" t="b">
        <v>1</v>
      </c>
      <c r="D18" t="b">
        <v>1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  <c r="AC18" t="b">
        <v>1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1</v>
      </c>
      <c r="AJ18" t="b">
        <v>0</v>
      </c>
      <c r="AK18" t="b">
        <v>1</v>
      </c>
      <c r="AL18" t="b">
        <v>0</v>
      </c>
      <c r="AM18" t="b">
        <v>1</v>
      </c>
      <c r="AN18" t="b">
        <v>1</v>
      </c>
      <c r="AO18" t="b">
        <v>1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>
        <f t="shared" si="0"/>
        <v>34</v>
      </c>
      <c r="BC18">
        <f t="shared" si="1"/>
        <v>40</v>
      </c>
      <c r="BD18" s="4">
        <f t="shared" si="2"/>
        <v>0.85</v>
      </c>
    </row>
    <row r="19" spans="1:56" x14ac:dyDescent="0.35">
      <c r="A19" t="s">
        <v>34</v>
      </c>
      <c r="B19" t="b">
        <v>1</v>
      </c>
      <c r="C19" t="b">
        <v>1</v>
      </c>
      <c r="D19" t="b">
        <v>1</v>
      </c>
      <c r="E19" t="b">
        <v>0</v>
      </c>
      <c r="F19" t="b">
        <v>1</v>
      </c>
      <c r="G19" t="b">
        <v>1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1</v>
      </c>
      <c r="AI19" t="b">
        <v>0</v>
      </c>
      <c r="AJ19" t="b">
        <v>1</v>
      </c>
      <c r="AK19" t="b">
        <v>0</v>
      </c>
      <c r="AL19" t="b">
        <v>1</v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0</v>
      </c>
      <c r="AX19" t="b">
        <v>1</v>
      </c>
      <c r="AY19" t="b">
        <v>0</v>
      </c>
      <c r="AZ19" t="b">
        <v>1</v>
      </c>
      <c r="BA19" t="b">
        <v>1</v>
      </c>
      <c r="BB19">
        <f t="shared" si="0"/>
        <v>28</v>
      </c>
      <c r="BC19">
        <f t="shared" si="1"/>
        <v>52</v>
      </c>
      <c r="BD19" s="4">
        <f t="shared" si="2"/>
        <v>0.53846153846153844</v>
      </c>
    </row>
    <row r="20" spans="1:56" x14ac:dyDescent="0.35">
      <c r="A20" t="s">
        <v>37</v>
      </c>
      <c r="B20" t="b">
        <v>1</v>
      </c>
      <c r="C20" t="b">
        <v>1</v>
      </c>
      <c r="D20" t="b">
        <v>1</v>
      </c>
      <c r="E20" t="b">
        <v>0</v>
      </c>
      <c r="F20" t="b">
        <v>1</v>
      </c>
      <c r="G20" t="b">
        <v>1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1</v>
      </c>
      <c r="AK20" t="b">
        <v>0</v>
      </c>
      <c r="AL20" t="b">
        <v>0</v>
      </c>
      <c r="AM20" t="b">
        <v>1</v>
      </c>
      <c r="AN20" t="b">
        <v>0</v>
      </c>
      <c r="AO20" t="b">
        <v>1</v>
      </c>
      <c r="AP20" t="b">
        <v>0</v>
      </c>
      <c r="AQ20" t="b">
        <v>1</v>
      </c>
      <c r="AR20" t="b">
        <v>1</v>
      </c>
      <c r="AS20" t="b">
        <v>0</v>
      </c>
      <c r="AT20" t="b">
        <v>1</v>
      </c>
      <c r="AU20" t="b">
        <v>1</v>
      </c>
      <c r="AV20" t="b">
        <v>0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>
        <f t="shared" si="0"/>
        <v>26</v>
      </c>
      <c r="BC20">
        <f t="shared" si="1"/>
        <v>52</v>
      </c>
      <c r="BD20" s="4">
        <f t="shared" si="2"/>
        <v>0.5</v>
      </c>
    </row>
    <row r="21" spans="1:56" x14ac:dyDescent="0.35">
      <c r="A21" t="s">
        <v>38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0</v>
      </c>
      <c r="AI21" t="b">
        <v>1</v>
      </c>
      <c r="AJ21" t="b">
        <v>0</v>
      </c>
      <c r="AK21" t="b">
        <v>1</v>
      </c>
      <c r="AL21" t="b">
        <v>0</v>
      </c>
      <c r="AM21" t="b">
        <v>1</v>
      </c>
      <c r="AN21" t="b">
        <v>1</v>
      </c>
      <c r="AO21" t="b">
        <v>1</v>
      </c>
      <c r="AP21" t="b">
        <v>1</v>
      </c>
      <c r="AQ21" t="b">
        <v>0</v>
      </c>
      <c r="AR21" t="b">
        <v>1</v>
      </c>
      <c r="AS21" t="b">
        <v>1</v>
      </c>
      <c r="AT21" t="b">
        <v>1</v>
      </c>
      <c r="AU21" t="b">
        <v>1</v>
      </c>
      <c r="AV21" t="b">
        <v>0</v>
      </c>
      <c r="AW21" t="b">
        <v>1</v>
      </c>
      <c r="AX21" t="b">
        <v>0</v>
      </c>
      <c r="AY21" t="b">
        <v>0</v>
      </c>
      <c r="AZ21" t="b">
        <v>1</v>
      </c>
      <c r="BA21" t="s">
        <v>112</v>
      </c>
      <c r="BB21">
        <f t="shared" si="0"/>
        <v>34</v>
      </c>
      <c r="BC21">
        <f t="shared" si="1"/>
        <v>51</v>
      </c>
      <c r="BD21" s="4">
        <f t="shared" si="2"/>
        <v>0.66666666666666663</v>
      </c>
    </row>
    <row r="22" spans="1:56" x14ac:dyDescent="0.35">
      <c r="A22" t="s">
        <v>39</v>
      </c>
      <c r="B22" t="b">
        <v>0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  <c r="AC22" t="b">
        <v>1</v>
      </c>
      <c r="AD22" t="b">
        <v>0</v>
      </c>
      <c r="AE22" t="b">
        <v>0</v>
      </c>
      <c r="AF22" t="b">
        <v>1</v>
      </c>
      <c r="AG22" t="b">
        <v>1</v>
      </c>
      <c r="AH22" t="b">
        <v>1</v>
      </c>
      <c r="AI22" t="b">
        <v>0</v>
      </c>
      <c r="AJ22" t="b">
        <v>1</v>
      </c>
      <c r="AK22" t="b">
        <v>0</v>
      </c>
      <c r="AL22" t="b">
        <v>1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1</v>
      </c>
      <c r="AV22" t="b">
        <v>1</v>
      </c>
      <c r="AW22" t="b">
        <v>0</v>
      </c>
      <c r="AX22" t="b">
        <v>0</v>
      </c>
      <c r="AY22" t="b">
        <v>1</v>
      </c>
      <c r="AZ22" t="b">
        <v>1</v>
      </c>
      <c r="BA22" t="b">
        <v>1</v>
      </c>
      <c r="BB22">
        <f t="shared" si="0"/>
        <v>26</v>
      </c>
      <c r="BC22">
        <f t="shared" si="1"/>
        <v>52</v>
      </c>
      <c r="BD22" s="4">
        <f t="shared" si="2"/>
        <v>0.5</v>
      </c>
    </row>
    <row r="23" spans="1:56" x14ac:dyDescent="0.35">
      <c r="A23" t="s">
        <v>41</v>
      </c>
      <c r="B23" t="b">
        <v>0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1</v>
      </c>
      <c r="AN23" t="b">
        <v>1</v>
      </c>
      <c r="AO23" t="b">
        <v>1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1</v>
      </c>
      <c r="BA23" t="b">
        <v>0</v>
      </c>
      <c r="BB23">
        <f t="shared" si="0"/>
        <v>24</v>
      </c>
      <c r="BC23">
        <f t="shared" si="1"/>
        <v>52</v>
      </c>
      <c r="BD23" s="4">
        <f t="shared" si="2"/>
        <v>0.46153846153846156</v>
      </c>
    </row>
    <row r="24" spans="1:56" x14ac:dyDescent="0.35">
      <c r="A24" t="s">
        <v>43</v>
      </c>
      <c r="B24" t="b">
        <v>0</v>
      </c>
      <c r="C24" t="b">
        <v>1</v>
      </c>
      <c r="D24" t="b">
        <v>0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1</v>
      </c>
      <c r="U24" t="b">
        <v>0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0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1</v>
      </c>
      <c r="AJ24" t="b">
        <v>0</v>
      </c>
      <c r="AK24" t="b">
        <v>1</v>
      </c>
      <c r="AL24" t="b">
        <v>0</v>
      </c>
      <c r="AM24" t="b">
        <v>1</v>
      </c>
      <c r="AN24" t="b">
        <v>1</v>
      </c>
      <c r="AO24" t="b">
        <v>1</v>
      </c>
      <c r="AP24" t="b">
        <v>1</v>
      </c>
      <c r="AQ24" t="b">
        <v>0</v>
      </c>
      <c r="AR24" t="b">
        <v>1</v>
      </c>
      <c r="AS24" t="b">
        <v>1</v>
      </c>
      <c r="AT24" t="b">
        <v>1</v>
      </c>
      <c r="AU24" t="b">
        <v>1</v>
      </c>
      <c r="AV24" t="b">
        <v>0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>
        <f t="shared" si="0"/>
        <v>32</v>
      </c>
      <c r="BC24">
        <f t="shared" si="1"/>
        <v>47</v>
      </c>
      <c r="BD24" s="4">
        <f t="shared" si="2"/>
        <v>0.68085106382978722</v>
      </c>
    </row>
    <row r="25" spans="1:56" x14ac:dyDescent="0.35">
      <c r="A25" t="s">
        <v>44</v>
      </c>
      <c r="B25" t="b">
        <v>0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0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 t="b">
        <v>1</v>
      </c>
      <c r="AJ25" t="b">
        <v>0</v>
      </c>
      <c r="AK25" t="b">
        <v>1</v>
      </c>
      <c r="AL25" t="b">
        <v>0</v>
      </c>
      <c r="AM25" t="b">
        <v>1</v>
      </c>
      <c r="AN25" t="b">
        <v>1</v>
      </c>
      <c r="AO25" t="b">
        <v>1</v>
      </c>
      <c r="AP25" t="b">
        <v>1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>
        <f t="shared" si="0"/>
        <v>21</v>
      </c>
      <c r="BC25">
        <f t="shared" si="1"/>
        <v>41</v>
      </c>
      <c r="BD25" s="4">
        <f t="shared" si="2"/>
        <v>0.51219512195121952</v>
      </c>
    </row>
    <row r="26" spans="1:56" x14ac:dyDescent="0.35">
      <c r="A26" t="s">
        <v>45</v>
      </c>
      <c r="B26" t="b">
        <v>1</v>
      </c>
      <c r="C26" t="b">
        <v>1</v>
      </c>
      <c r="D26" t="b">
        <v>1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1</v>
      </c>
      <c r="AK26" t="b">
        <v>0</v>
      </c>
      <c r="AL26" t="b">
        <v>1</v>
      </c>
      <c r="AM26" t="b">
        <v>1</v>
      </c>
      <c r="AN26" t="s">
        <v>112</v>
      </c>
      <c r="AO26" t="s">
        <v>112</v>
      </c>
      <c r="AP26" t="b">
        <v>0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0</v>
      </c>
      <c r="AW26" t="b">
        <v>1</v>
      </c>
      <c r="AX26" t="b">
        <v>1</v>
      </c>
      <c r="AY26" t="b">
        <v>1</v>
      </c>
      <c r="AZ26" t="b">
        <v>1</v>
      </c>
      <c r="BA26" t="s">
        <v>112</v>
      </c>
      <c r="BB26">
        <f t="shared" si="0"/>
        <v>27</v>
      </c>
      <c r="BC26">
        <f t="shared" si="1"/>
        <v>49</v>
      </c>
      <c r="BD26" s="4">
        <f t="shared" si="2"/>
        <v>0.55102040816326525</v>
      </c>
    </row>
    <row r="27" spans="1:56" x14ac:dyDescent="0.35">
      <c r="A27" t="s">
        <v>46</v>
      </c>
      <c r="B27" t="b">
        <v>1</v>
      </c>
      <c r="C27" t="b">
        <v>1</v>
      </c>
      <c r="D27" t="b">
        <v>1</v>
      </c>
      <c r="E27" t="b">
        <v>0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  <c r="AC27" t="b">
        <v>1</v>
      </c>
      <c r="AD27" t="b">
        <v>1</v>
      </c>
      <c r="AE27" t="b">
        <v>1</v>
      </c>
      <c r="AF27" t="b">
        <v>0</v>
      </c>
      <c r="AG27" t="b">
        <v>0</v>
      </c>
      <c r="AH27" t="b">
        <v>1</v>
      </c>
      <c r="AI27" t="b">
        <v>0</v>
      </c>
      <c r="AJ27" t="b">
        <v>1</v>
      </c>
      <c r="AK27" t="b">
        <v>0</v>
      </c>
      <c r="AL27" t="b">
        <v>1</v>
      </c>
      <c r="AM27" t="b">
        <v>0</v>
      </c>
      <c r="AN27" t="b">
        <v>1</v>
      </c>
      <c r="AO27" t="b">
        <v>1</v>
      </c>
      <c r="AP27" t="b">
        <v>0</v>
      </c>
      <c r="AQ27" t="b">
        <v>1</v>
      </c>
      <c r="AR27" t="b">
        <v>1</v>
      </c>
      <c r="AS27" t="b">
        <v>1</v>
      </c>
      <c r="AT27" t="b">
        <v>1</v>
      </c>
      <c r="AU27" t="b">
        <v>0</v>
      </c>
      <c r="AV27" t="b">
        <v>0</v>
      </c>
      <c r="AW27" t="b">
        <v>1</v>
      </c>
      <c r="AX27" t="b">
        <v>1</v>
      </c>
      <c r="AY27" t="b">
        <v>0</v>
      </c>
      <c r="AZ27" t="b">
        <v>1</v>
      </c>
      <c r="BA27" t="s">
        <v>112</v>
      </c>
      <c r="BB27">
        <f t="shared" si="0"/>
        <v>32</v>
      </c>
      <c r="BC27">
        <f t="shared" si="1"/>
        <v>51</v>
      </c>
      <c r="BD27" s="4">
        <f t="shared" si="2"/>
        <v>0.62745098039215685</v>
      </c>
    </row>
    <row r="28" spans="1:56" x14ac:dyDescent="0.35">
      <c r="A28" t="s">
        <v>47</v>
      </c>
      <c r="B28" t="b">
        <v>1</v>
      </c>
      <c r="C28" t="b">
        <v>1</v>
      </c>
      <c r="D28" t="b">
        <v>1</v>
      </c>
      <c r="E28" t="b">
        <v>0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  <c r="AC28" t="b">
        <v>1</v>
      </c>
      <c r="AD28" t="b">
        <v>1</v>
      </c>
      <c r="AE28" t="b">
        <v>1</v>
      </c>
      <c r="AF28" t="b">
        <v>0</v>
      </c>
      <c r="AG28" t="b">
        <v>0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>
        <f t="shared" si="0"/>
        <v>24</v>
      </c>
      <c r="BC28">
        <f t="shared" si="1"/>
        <v>33</v>
      </c>
      <c r="BD28" s="4">
        <f t="shared" si="2"/>
        <v>0.72727272727272729</v>
      </c>
    </row>
    <row r="29" spans="1:56" x14ac:dyDescent="0.35">
      <c r="A29" t="s">
        <v>48</v>
      </c>
      <c r="B29" t="b">
        <v>1</v>
      </c>
      <c r="C29" t="b">
        <v>1</v>
      </c>
      <c r="D29" t="b">
        <v>1</v>
      </c>
      <c r="E29" t="b">
        <v>0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  <c r="AC29" t="b">
        <v>1</v>
      </c>
      <c r="AD29" t="b">
        <v>0</v>
      </c>
      <c r="AE29" t="b">
        <v>1</v>
      </c>
      <c r="AF29" t="b">
        <v>1</v>
      </c>
      <c r="AG29" t="b">
        <v>0</v>
      </c>
      <c r="AH29" t="b">
        <v>0</v>
      </c>
      <c r="AI29" t="b">
        <v>1</v>
      </c>
      <c r="AJ29" t="b">
        <v>0</v>
      </c>
      <c r="AK29" t="b">
        <v>1</v>
      </c>
      <c r="AL29" t="b">
        <v>0</v>
      </c>
      <c r="AM29" t="b">
        <v>1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>
        <f t="shared" si="0"/>
        <v>32</v>
      </c>
      <c r="BC29">
        <f t="shared" si="1"/>
        <v>39</v>
      </c>
      <c r="BD29" s="4">
        <f t="shared" si="2"/>
        <v>0.82051282051282048</v>
      </c>
    </row>
    <row r="30" spans="1:56" x14ac:dyDescent="0.35">
      <c r="A30" t="s">
        <v>49</v>
      </c>
      <c r="B30" t="b">
        <v>0</v>
      </c>
      <c r="C30" t="b">
        <v>0</v>
      </c>
      <c r="D30" t="b">
        <v>0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  <c r="AC30" t="b">
        <v>1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1</v>
      </c>
      <c r="AJ30" t="b">
        <v>0</v>
      </c>
      <c r="AK30" t="b">
        <v>0</v>
      </c>
      <c r="AL30" t="b">
        <v>0</v>
      </c>
      <c r="AM30" t="b">
        <v>1</v>
      </c>
      <c r="AN30" t="b">
        <v>1</v>
      </c>
      <c r="AO30" t="b">
        <v>1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>
        <f t="shared" si="0"/>
        <v>23</v>
      </c>
      <c r="BC30">
        <f t="shared" si="1"/>
        <v>40</v>
      </c>
      <c r="BD30" s="4">
        <f t="shared" si="2"/>
        <v>0.57499999999999996</v>
      </c>
    </row>
    <row r="31" spans="1:56" x14ac:dyDescent="0.35">
      <c r="A31" t="s">
        <v>50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1</v>
      </c>
      <c r="AK31" t="b">
        <v>0</v>
      </c>
      <c r="AL31" t="b">
        <v>1</v>
      </c>
      <c r="AM31" t="b">
        <v>1</v>
      </c>
      <c r="AN31" t="b">
        <v>1</v>
      </c>
      <c r="AO31" t="s">
        <v>112</v>
      </c>
      <c r="AP31" t="b">
        <v>0</v>
      </c>
      <c r="AQ31" t="b">
        <v>1</v>
      </c>
      <c r="AR31" t="b">
        <v>1</v>
      </c>
      <c r="AS31" t="b">
        <v>0</v>
      </c>
      <c r="AT31" t="b">
        <v>0</v>
      </c>
      <c r="AU31" t="b">
        <v>1</v>
      </c>
      <c r="AV31" t="b">
        <v>0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>
        <f t="shared" si="0"/>
        <v>31</v>
      </c>
      <c r="BC31">
        <f t="shared" si="1"/>
        <v>51</v>
      </c>
      <c r="BD31" s="4">
        <f t="shared" si="2"/>
        <v>0.60784313725490191</v>
      </c>
    </row>
    <row r="32" spans="1:56" x14ac:dyDescent="0.35">
      <c r="A32" t="s">
        <v>51</v>
      </c>
      <c r="B32" t="b">
        <v>1</v>
      </c>
      <c r="C32" t="b">
        <v>1</v>
      </c>
      <c r="D32" t="b">
        <v>1</v>
      </c>
      <c r="E32" t="b">
        <v>0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>
        <f t="shared" si="0"/>
        <v>30</v>
      </c>
      <c r="BC32">
        <f t="shared" si="1"/>
        <v>33</v>
      </c>
      <c r="BD32" s="4">
        <f t="shared" si="2"/>
        <v>0.90909090909090906</v>
      </c>
    </row>
    <row r="33" spans="1:56" x14ac:dyDescent="0.35">
      <c r="A33" t="s">
        <v>52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0</v>
      </c>
      <c r="V33" t="b">
        <v>0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0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0</v>
      </c>
      <c r="AI33" t="b">
        <v>1</v>
      </c>
      <c r="AJ33" t="b">
        <v>0</v>
      </c>
      <c r="AK33" t="b">
        <v>1</v>
      </c>
      <c r="AL33" t="b">
        <v>0</v>
      </c>
      <c r="AM33" t="b">
        <v>1</v>
      </c>
      <c r="AN33" t="b">
        <v>1</v>
      </c>
      <c r="AO33" t="b">
        <v>1</v>
      </c>
      <c r="AP33" t="b">
        <v>1</v>
      </c>
      <c r="AQ33" t="b">
        <v>0</v>
      </c>
      <c r="AR33" t="b">
        <v>1</v>
      </c>
      <c r="AS33" t="b">
        <v>1</v>
      </c>
      <c r="AT33" t="b">
        <v>1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1</v>
      </c>
      <c r="BA33" t="b">
        <v>1</v>
      </c>
      <c r="BB33">
        <f t="shared" si="0"/>
        <v>34</v>
      </c>
      <c r="BC33">
        <f t="shared" si="1"/>
        <v>52</v>
      </c>
      <c r="BD33" s="4">
        <f t="shared" si="2"/>
        <v>0.65384615384615385</v>
      </c>
    </row>
    <row r="34" spans="1:56" x14ac:dyDescent="0.35">
      <c r="A34" t="s">
        <v>53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1</v>
      </c>
      <c r="U34" t="b">
        <v>0</v>
      </c>
      <c r="V34" t="b">
        <v>0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0</v>
      </c>
      <c r="AJ34" t="b">
        <v>1</v>
      </c>
      <c r="AK34" t="b">
        <v>0</v>
      </c>
      <c r="AL34" t="b">
        <v>1</v>
      </c>
      <c r="AM34" t="b">
        <v>1</v>
      </c>
      <c r="AN34" t="b">
        <v>0</v>
      </c>
      <c r="AO34" t="b">
        <v>0</v>
      </c>
      <c r="AP34" t="b">
        <v>1</v>
      </c>
      <c r="AQ34" t="b">
        <v>1</v>
      </c>
      <c r="AR34" t="b">
        <v>1</v>
      </c>
      <c r="AS34" t="b">
        <v>0</v>
      </c>
      <c r="AT34" t="b">
        <v>0</v>
      </c>
      <c r="AU34" t="b">
        <v>1</v>
      </c>
      <c r="AV34" t="b">
        <v>1</v>
      </c>
      <c r="AW34" t="b">
        <v>1</v>
      </c>
      <c r="AX34" t="b">
        <v>0</v>
      </c>
      <c r="AY34" t="b">
        <v>1</v>
      </c>
      <c r="AZ34" t="b">
        <v>1</v>
      </c>
      <c r="BA34" t="b">
        <v>1</v>
      </c>
      <c r="BB34">
        <f t="shared" ref="BB34:BB52" si="3">COUNTIF(B34:BA34,TRUE)</f>
        <v>35</v>
      </c>
      <c r="BC34">
        <f t="shared" si="1"/>
        <v>52</v>
      </c>
      <c r="BD34" s="4">
        <f t="shared" si="2"/>
        <v>0.67307692307692313</v>
      </c>
    </row>
    <row r="35" spans="1:56" x14ac:dyDescent="0.35">
      <c r="A35" t="s">
        <v>54</v>
      </c>
      <c r="B35" t="b">
        <v>0</v>
      </c>
      <c r="C35" t="b">
        <v>0</v>
      </c>
      <c r="D35" t="b">
        <v>0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>
        <f t="shared" si="3"/>
        <v>17</v>
      </c>
      <c r="BC35">
        <f t="shared" si="1"/>
        <v>28</v>
      </c>
      <c r="BD35" s="4">
        <f t="shared" si="2"/>
        <v>0.6071428571428571</v>
      </c>
    </row>
    <row r="36" spans="1:56" x14ac:dyDescent="0.35">
      <c r="A36" t="s">
        <v>55</v>
      </c>
      <c r="B36" t="b">
        <v>0</v>
      </c>
      <c r="C36" t="b">
        <v>0</v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0</v>
      </c>
      <c r="AO36" t="b">
        <v>1</v>
      </c>
      <c r="AP36" t="b">
        <v>1</v>
      </c>
      <c r="AQ36" t="b">
        <v>0</v>
      </c>
      <c r="AR36" t="b">
        <v>1</v>
      </c>
      <c r="AS36" t="b">
        <v>0</v>
      </c>
      <c r="AT36" t="b">
        <v>1</v>
      </c>
      <c r="AU36" t="b">
        <v>1</v>
      </c>
      <c r="AV36" t="b">
        <v>0</v>
      </c>
      <c r="AW36" t="b">
        <v>1</v>
      </c>
      <c r="AX36" t="b">
        <v>1</v>
      </c>
      <c r="AY36" t="b">
        <v>0</v>
      </c>
      <c r="AZ36" t="b">
        <v>1</v>
      </c>
      <c r="BA36" t="b">
        <v>1</v>
      </c>
      <c r="BB36">
        <f t="shared" si="3"/>
        <v>34</v>
      </c>
      <c r="BC36">
        <f t="shared" si="1"/>
        <v>52</v>
      </c>
      <c r="BD36" s="4">
        <f t="shared" si="2"/>
        <v>0.65384615384615385</v>
      </c>
    </row>
    <row r="37" spans="1:56" x14ac:dyDescent="0.35">
      <c r="A37" t="s">
        <v>56</v>
      </c>
      <c r="B37" t="b">
        <v>1</v>
      </c>
      <c r="C37" t="b">
        <v>1</v>
      </c>
      <c r="D37" t="b">
        <v>0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0</v>
      </c>
      <c r="U37" t="b">
        <v>1</v>
      </c>
      <c r="V37" t="b">
        <v>0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0</v>
      </c>
      <c r="AI37" t="b">
        <v>1</v>
      </c>
      <c r="AJ37" t="b">
        <v>0</v>
      </c>
      <c r="AK37" t="b">
        <v>1</v>
      </c>
      <c r="AL37" t="b">
        <v>0</v>
      </c>
      <c r="AM37" t="b">
        <v>1</v>
      </c>
      <c r="AN37" t="b">
        <v>1</v>
      </c>
      <c r="AO37" t="b">
        <v>1</v>
      </c>
      <c r="AP37" t="b">
        <v>1</v>
      </c>
      <c r="AQ37" t="b">
        <v>0</v>
      </c>
      <c r="AR37" t="b">
        <v>1</v>
      </c>
      <c r="AS37" t="b">
        <v>1</v>
      </c>
      <c r="AT37" t="b">
        <v>0</v>
      </c>
      <c r="AU37" t="b">
        <v>1</v>
      </c>
      <c r="AV37" t="b">
        <v>1</v>
      </c>
      <c r="AW37" t="b">
        <v>1</v>
      </c>
      <c r="AX37" t="b">
        <v>1</v>
      </c>
      <c r="AY37" t="b">
        <v>0</v>
      </c>
      <c r="AZ37" t="b">
        <v>1</v>
      </c>
      <c r="BA37" t="b">
        <v>1</v>
      </c>
      <c r="BB37">
        <f t="shared" si="3"/>
        <v>39</v>
      </c>
      <c r="BC37">
        <f t="shared" si="1"/>
        <v>52</v>
      </c>
      <c r="BD37" s="4">
        <f t="shared" si="2"/>
        <v>0.75</v>
      </c>
    </row>
    <row r="38" spans="1:56" x14ac:dyDescent="0.35">
      <c r="A38" t="s">
        <v>57</v>
      </c>
      <c r="B38" t="b">
        <v>1</v>
      </c>
      <c r="C38" t="b">
        <v>1</v>
      </c>
      <c r="D38" t="b">
        <v>1</v>
      </c>
      <c r="E38" t="b">
        <v>0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0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>
        <f t="shared" si="3"/>
        <v>22</v>
      </c>
      <c r="BC38">
        <f t="shared" si="1"/>
        <v>29</v>
      </c>
      <c r="BD38" s="4">
        <f t="shared" si="2"/>
        <v>0.75862068965517238</v>
      </c>
    </row>
    <row r="39" spans="1:56" x14ac:dyDescent="0.35">
      <c r="A39" t="s">
        <v>58</v>
      </c>
      <c r="B39" t="b">
        <v>0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0</v>
      </c>
      <c r="V39" t="b">
        <v>0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0</v>
      </c>
      <c r="AI39" t="b">
        <v>1</v>
      </c>
      <c r="AJ39" t="b">
        <v>0</v>
      </c>
      <c r="AK39" t="b">
        <v>1</v>
      </c>
      <c r="AL39" t="b">
        <v>0</v>
      </c>
      <c r="AM39" t="b">
        <v>1</v>
      </c>
      <c r="AN39" t="b">
        <v>0</v>
      </c>
      <c r="AO39" t="b">
        <v>1</v>
      </c>
      <c r="AP39" t="b">
        <v>1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>
        <f t="shared" si="3"/>
        <v>27</v>
      </c>
      <c r="BC39">
        <f t="shared" si="1"/>
        <v>41</v>
      </c>
      <c r="BD39" s="4">
        <f t="shared" si="2"/>
        <v>0.65853658536585369</v>
      </c>
    </row>
    <row r="40" spans="1:56" x14ac:dyDescent="0.35">
      <c r="A40" t="s">
        <v>59</v>
      </c>
      <c r="B40" t="b">
        <v>0</v>
      </c>
      <c r="C40" t="b">
        <v>1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1</v>
      </c>
      <c r="U40" t="b">
        <v>0</v>
      </c>
      <c r="V40" t="b">
        <v>0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1</v>
      </c>
      <c r="AC40" t="b">
        <v>0</v>
      </c>
      <c r="AD40" t="b">
        <v>1</v>
      </c>
      <c r="AE40" t="b">
        <v>1</v>
      </c>
      <c r="AF40" t="b">
        <v>1</v>
      </c>
      <c r="AG40" t="b">
        <v>1</v>
      </c>
      <c r="AH40" t="b">
        <v>0</v>
      </c>
      <c r="AI40" t="b">
        <v>1</v>
      </c>
      <c r="AJ40" t="b">
        <v>0</v>
      </c>
      <c r="AK40" t="b">
        <v>1</v>
      </c>
      <c r="AL40" t="b">
        <v>0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0</v>
      </c>
      <c r="AT40" t="b">
        <v>1</v>
      </c>
      <c r="AU40" t="b">
        <v>1</v>
      </c>
      <c r="AV40" t="b">
        <v>0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>
        <f t="shared" si="3"/>
        <v>34</v>
      </c>
      <c r="BC40">
        <f t="shared" si="1"/>
        <v>52</v>
      </c>
      <c r="BD40" s="4">
        <f t="shared" si="2"/>
        <v>0.65384615384615385</v>
      </c>
    </row>
    <row r="41" spans="1:56" x14ac:dyDescent="0.35">
      <c r="A41" t="s">
        <v>60</v>
      </c>
      <c r="B41" t="b">
        <v>0</v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0</v>
      </c>
      <c r="AI41" t="b">
        <v>1</v>
      </c>
      <c r="AJ41" t="b">
        <v>0</v>
      </c>
      <c r="AK41" t="b">
        <v>1</v>
      </c>
      <c r="AL41" t="b">
        <v>0</v>
      </c>
      <c r="AM41" t="b">
        <v>1</v>
      </c>
      <c r="AN41" t="b">
        <v>1</v>
      </c>
      <c r="AO41" t="b">
        <v>1</v>
      </c>
      <c r="AP41" t="b">
        <v>1</v>
      </c>
      <c r="AQ41" t="b">
        <v>0</v>
      </c>
      <c r="AR41" t="b">
        <v>1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1</v>
      </c>
      <c r="BA41" t="b">
        <v>1</v>
      </c>
      <c r="BB41">
        <f t="shared" si="3"/>
        <v>26</v>
      </c>
      <c r="BC41">
        <f t="shared" si="1"/>
        <v>52</v>
      </c>
      <c r="BD41" s="4">
        <f t="shared" si="2"/>
        <v>0.5</v>
      </c>
    </row>
    <row r="42" spans="1:56" x14ac:dyDescent="0.35">
      <c r="A42" t="s">
        <v>61</v>
      </c>
      <c r="B42" t="b">
        <v>1</v>
      </c>
      <c r="C42" t="b">
        <v>1</v>
      </c>
      <c r="D42" t="b">
        <v>1</v>
      </c>
      <c r="E42" t="b">
        <v>0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1</v>
      </c>
      <c r="AK42" t="b">
        <v>0</v>
      </c>
      <c r="AL42" t="b">
        <v>0</v>
      </c>
      <c r="AM42" t="b">
        <v>1</v>
      </c>
      <c r="AN42" t="b">
        <v>1</v>
      </c>
      <c r="AO42" t="s">
        <v>112</v>
      </c>
      <c r="AP42" t="b">
        <v>0</v>
      </c>
      <c r="AQ42" t="b">
        <v>1</v>
      </c>
      <c r="AR42" t="b">
        <v>1</v>
      </c>
      <c r="AS42" t="b">
        <v>1</v>
      </c>
      <c r="AT42" t="b">
        <v>1</v>
      </c>
      <c r="AU42" t="b">
        <v>0</v>
      </c>
      <c r="AV42" t="b">
        <v>0</v>
      </c>
      <c r="AW42" t="b">
        <v>0</v>
      </c>
      <c r="AX42" t="b">
        <v>1</v>
      </c>
      <c r="AY42" t="b">
        <v>1</v>
      </c>
      <c r="AZ42" t="b">
        <v>1</v>
      </c>
      <c r="BA42" t="b">
        <v>1</v>
      </c>
      <c r="BB42">
        <f t="shared" si="3"/>
        <v>27</v>
      </c>
      <c r="BC42">
        <f t="shared" si="1"/>
        <v>51</v>
      </c>
      <c r="BD42" s="4">
        <f t="shared" si="2"/>
        <v>0.52941176470588236</v>
      </c>
    </row>
    <row r="43" spans="1:56" x14ac:dyDescent="0.35">
      <c r="A43" t="s">
        <v>64</v>
      </c>
      <c r="B43" t="b">
        <v>1</v>
      </c>
      <c r="C43" t="b">
        <v>1</v>
      </c>
      <c r="D43" t="b">
        <v>1</v>
      </c>
      <c r="E43" t="b">
        <v>0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0</v>
      </c>
      <c r="AD43" t="b">
        <v>1</v>
      </c>
      <c r="AE43" t="b">
        <v>1</v>
      </c>
      <c r="AF43" t="b">
        <v>1</v>
      </c>
      <c r="AG43" t="b">
        <v>0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>
        <f t="shared" si="3"/>
        <v>29</v>
      </c>
      <c r="BC43">
        <f t="shared" si="1"/>
        <v>33</v>
      </c>
      <c r="BD43" s="4">
        <f t="shared" si="2"/>
        <v>0.87878787878787878</v>
      </c>
    </row>
    <row r="44" spans="1:56" x14ac:dyDescent="0.35">
      <c r="A44" t="s">
        <v>65</v>
      </c>
      <c r="B44" t="b">
        <v>1</v>
      </c>
      <c r="C44" t="b">
        <v>1</v>
      </c>
      <c r="D44" t="b">
        <v>1</v>
      </c>
      <c r="E44" t="b">
        <v>0</v>
      </c>
      <c r="F44" t="b">
        <v>1</v>
      </c>
      <c r="G44" t="b">
        <v>1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1</v>
      </c>
      <c r="AK44" t="b">
        <v>0</v>
      </c>
      <c r="AL44" t="b">
        <v>1</v>
      </c>
      <c r="AM44" t="b">
        <v>0</v>
      </c>
      <c r="AN44" t="b">
        <v>1</v>
      </c>
      <c r="AO44" t="b">
        <v>1</v>
      </c>
      <c r="AP44" t="b">
        <v>0</v>
      </c>
      <c r="AQ44" t="b">
        <v>1</v>
      </c>
      <c r="AR44" t="b">
        <v>0</v>
      </c>
      <c r="AS44" t="b">
        <v>0</v>
      </c>
      <c r="AT44" t="b">
        <v>0</v>
      </c>
      <c r="AU44" t="b">
        <v>1</v>
      </c>
      <c r="AV44" t="b">
        <v>0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>
        <f t="shared" si="3"/>
        <v>31</v>
      </c>
      <c r="BC44">
        <f t="shared" si="1"/>
        <v>52</v>
      </c>
      <c r="BD44" s="4">
        <f t="shared" si="2"/>
        <v>0.59615384615384615</v>
      </c>
    </row>
    <row r="45" spans="1:56" x14ac:dyDescent="0.35">
      <c r="A45" t="s">
        <v>66</v>
      </c>
      <c r="B45" t="b">
        <v>1</v>
      </c>
      <c r="C45" t="b">
        <v>1</v>
      </c>
      <c r="D45" t="b">
        <v>1</v>
      </c>
      <c r="E45" t="b">
        <v>0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1</v>
      </c>
      <c r="AK45" t="b">
        <v>0</v>
      </c>
      <c r="AL45" t="b">
        <v>1</v>
      </c>
      <c r="AM45" t="b">
        <v>0</v>
      </c>
      <c r="AN45" t="s">
        <v>112</v>
      </c>
      <c r="AO45" t="s">
        <v>112</v>
      </c>
      <c r="AP45" t="b">
        <v>0</v>
      </c>
      <c r="AQ45" t="b">
        <v>1</v>
      </c>
      <c r="AR45" t="b">
        <v>1</v>
      </c>
      <c r="AS45" t="b">
        <v>1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>
        <f t="shared" si="3"/>
        <v>24</v>
      </c>
      <c r="BC45">
        <f t="shared" si="1"/>
        <v>42</v>
      </c>
      <c r="BD45" s="4">
        <f t="shared" si="2"/>
        <v>0.5714285714285714</v>
      </c>
    </row>
    <row r="46" spans="1:56" x14ac:dyDescent="0.35">
      <c r="A46" t="s">
        <v>67</v>
      </c>
      <c r="B46" t="b">
        <v>1</v>
      </c>
      <c r="C46" t="b">
        <v>1</v>
      </c>
      <c r="D46" t="b">
        <v>1</v>
      </c>
      <c r="E46" t="b">
        <v>0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>
        <f t="shared" si="3"/>
        <v>25</v>
      </c>
      <c r="BC46">
        <f t="shared" si="1"/>
        <v>32</v>
      </c>
      <c r="BD46" s="4">
        <f t="shared" si="2"/>
        <v>0.78125</v>
      </c>
    </row>
    <row r="47" spans="1:56" x14ac:dyDescent="0.35">
      <c r="A47" t="s">
        <v>68</v>
      </c>
      <c r="B47" t="b">
        <v>0</v>
      </c>
      <c r="C47" t="b">
        <v>0</v>
      </c>
      <c r="D47" t="b">
        <v>0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0</v>
      </c>
      <c r="AI47" t="b">
        <v>1</v>
      </c>
      <c r="AJ47" t="b">
        <v>0</v>
      </c>
      <c r="AK47" t="b">
        <v>1</v>
      </c>
      <c r="AL47" t="b">
        <v>0</v>
      </c>
      <c r="AM47" t="b">
        <v>1</v>
      </c>
      <c r="AN47" t="b">
        <v>1</v>
      </c>
      <c r="AO47" t="b">
        <v>1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1</v>
      </c>
      <c r="AW47" t="b">
        <v>0</v>
      </c>
      <c r="AX47" t="b">
        <v>0</v>
      </c>
      <c r="AY47" t="b">
        <v>0</v>
      </c>
      <c r="AZ47" t="b">
        <v>1</v>
      </c>
      <c r="BA47" t="b">
        <v>1</v>
      </c>
      <c r="BB47">
        <f t="shared" si="3"/>
        <v>32</v>
      </c>
      <c r="BC47">
        <f t="shared" si="1"/>
        <v>52</v>
      </c>
      <c r="BD47" s="4">
        <f t="shared" si="2"/>
        <v>0.61538461538461542</v>
      </c>
    </row>
    <row r="48" spans="1:56" x14ac:dyDescent="0.35">
      <c r="A48" t="s">
        <v>70</v>
      </c>
      <c r="B48" t="b">
        <v>0</v>
      </c>
      <c r="C48" t="b">
        <v>0</v>
      </c>
      <c r="D48" t="b">
        <v>0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1</v>
      </c>
      <c r="AM48" t="b">
        <v>1</v>
      </c>
      <c r="AN48" t="s">
        <v>112</v>
      </c>
      <c r="AO48" t="s">
        <v>112</v>
      </c>
      <c r="AP48" t="b">
        <v>0</v>
      </c>
      <c r="AQ48" t="b">
        <v>1</v>
      </c>
      <c r="AR48" t="b">
        <v>1</v>
      </c>
      <c r="AS48" t="b">
        <v>1</v>
      </c>
      <c r="AT48" t="b">
        <v>1</v>
      </c>
      <c r="AU48" t="b">
        <v>0</v>
      </c>
      <c r="AV48" t="b">
        <v>0</v>
      </c>
      <c r="AW48" t="b">
        <v>1</v>
      </c>
      <c r="AX48" t="b">
        <v>1</v>
      </c>
      <c r="AY48" t="b">
        <v>0</v>
      </c>
      <c r="AZ48" t="b">
        <v>1</v>
      </c>
      <c r="BA48" t="b">
        <v>1</v>
      </c>
      <c r="BB48">
        <f t="shared" si="3"/>
        <v>31</v>
      </c>
      <c r="BC48">
        <f t="shared" si="1"/>
        <v>50</v>
      </c>
      <c r="BD48" s="4">
        <f t="shared" si="2"/>
        <v>0.62</v>
      </c>
    </row>
    <row r="49" spans="1:56" x14ac:dyDescent="0.35">
      <c r="A49" t="s">
        <v>71</v>
      </c>
      <c r="B49" t="b">
        <v>0</v>
      </c>
      <c r="C49" t="b">
        <v>0</v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  <c r="AC49" t="b">
        <v>0</v>
      </c>
      <c r="AD49" t="b">
        <v>1</v>
      </c>
      <c r="AE49" t="b">
        <v>1</v>
      </c>
      <c r="AF49" t="b">
        <v>1</v>
      </c>
      <c r="AG49" t="b">
        <v>0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>
        <f t="shared" si="3"/>
        <v>17</v>
      </c>
      <c r="BC49">
        <f t="shared" si="1"/>
        <v>33</v>
      </c>
      <c r="BD49" s="4">
        <f t="shared" si="2"/>
        <v>0.51515151515151514</v>
      </c>
    </row>
    <row r="50" spans="1:56" x14ac:dyDescent="0.35">
      <c r="A50" t="s">
        <v>72</v>
      </c>
      <c r="B50" t="b">
        <v>1</v>
      </c>
      <c r="C50" t="b">
        <v>1</v>
      </c>
      <c r="D50" t="b">
        <v>1</v>
      </c>
      <c r="E50" t="b">
        <v>0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0</v>
      </c>
      <c r="AJ50" t="b">
        <v>1</v>
      </c>
      <c r="AK50" t="b">
        <v>0</v>
      </c>
      <c r="AL50" t="b">
        <v>1</v>
      </c>
      <c r="AM50" t="b">
        <v>1</v>
      </c>
      <c r="AN50" t="b">
        <v>1</v>
      </c>
      <c r="AO50" t="b">
        <v>1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>
        <f t="shared" si="3"/>
        <v>26</v>
      </c>
      <c r="BC50">
        <f t="shared" si="1"/>
        <v>40</v>
      </c>
      <c r="BD50" s="4">
        <f t="shared" si="2"/>
        <v>0.65</v>
      </c>
    </row>
    <row r="51" spans="1:56" x14ac:dyDescent="0.35">
      <c r="A51" t="s">
        <v>73</v>
      </c>
      <c r="B51" t="b">
        <v>0</v>
      </c>
      <c r="C51" t="b">
        <v>1</v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0</v>
      </c>
      <c r="AK51" t="b">
        <v>1</v>
      </c>
      <c r="AL51" t="b">
        <v>0</v>
      </c>
      <c r="AM51" t="b">
        <v>1</v>
      </c>
      <c r="AN51" t="b">
        <v>1</v>
      </c>
      <c r="AO51" t="b">
        <v>1</v>
      </c>
      <c r="AP51" t="b">
        <v>1</v>
      </c>
      <c r="AQ51" t="b">
        <v>0</v>
      </c>
      <c r="AR51" t="b">
        <v>1</v>
      </c>
      <c r="AS51" t="b">
        <v>1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>
        <f t="shared" si="3"/>
        <v>30</v>
      </c>
      <c r="BC51">
        <f t="shared" si="1"/>
        <v>44</v>
      </c>
      <c r="BD51" s="4">
        <f t="shared" si="2"/>
        <v>0.68181818181818177</v>
      </c>
    </row>
    <row r="52" spans="1:56" x14ac:dyDescent="0.35">
      <c r="A52" t="s">
        <v>75</v>
      </c>
      <c r="B52" t="b">
        <v>1</v>
      </c>
      <c r="C52" t="b">
        <v>1</v>
      </c>
      <c r="D52" t="b">
        <v>1</v>
      </c>
      <c r="E52" t="b">
        <v>0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1</v>
      </c>
      <c r="V52" t="b">
        <v>0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  <c r="AC52" t="b">
        <v>1</v>
      </c>
      <c r="AD52" t="b">
        <v>1</v>
      </c>
      <c r="AE52" t="b">
        <v>1</v>
      </c>
      <c r="AF52" t="b">
        <v>1</v>
      </c>
      <c r="AG52" t="b">
        <v>0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>
        <f t="shared" si="3"/>
        <v>27</v>
      </c>
      <c r="BC52">
        <f t="shared" si="1"/>
        <v>33</v>
      </c>
      <c r="BD52" s="4">
        <f t="shared" si="2"/>
        <v>0.81818181818181823</v>
      </c>
    </row>
  </sheetData>
  <conditionalFormatting sqref="B2:BE2 B18:BB52 BB17 B3:BB16 BC3:BE52">
    <cfRule type="containsText" dxfId="71" priority="2" operator="containsText" text="true">
      <formula>NOT(ISERROR(SEARCH("true",B2)))</formula>
    </cfRule>
    <cfRule type="containsText" dxfId="70" priority="3" operator="containsText" text="false">
      <formula>NOT(ISERROR(SEARCH("false",B2)))</formula>
    </cfRule>
  </conditionalFormatting>
  <conditionalFormatting sqref="BD2:BD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9F40-1A02-4651-BDD7-5C186B7DD7FC}">
  <dimension ref="A1:AR52"/>
  <sheetViews>
    <sheetView topLeftCell="AA1" workbookViewId="0">
      <selection activeCell="AR12" sqref="AR12"/>
    </sheetView>
  </sheetViews>
  <sheetFormatPr defaultRowHeight="14.5" x14ac:dyDescent="0.35"/>
  <cols>
    <col min="42" max="42" width="9.81640625" bestFit="1" customWidth="1"/>
    <col min="43" max="43" width="12.90625" bestFit="1" customWidth="1"/>
    <col min="44" max="44" width="12.08984375" bestFit="1" customWidth="1"/>
  </cols>
  <sheetData>
    <row r="1" spans="1:44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 t="s">
        <v>113</v>
      </c>
      <c r="AQ1" t="s">
        <v>105</v>
      </c>
      <c r="AR1" t="s">
        <v>114</v>
      </c>
    </row>
    <row r="2" spans="1:44" x14ac:dyDescent="0.35">
      <c r="A2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1</v>
      </c>
      <c r="AO2" t="s">
        <v>112</v>
      </c>
      <c r="AP2">
        <f t="shared" ref="AP2:AP33" si="0">COUNTIF(B2:AO2,TRUE)</f>
        <v>19</v>
      </c>
      <c r="AQ2">
        <f>$AP$18-COUNTIF(B2:AO2,"")</f>
        <v>39</v>
      </c>
      <c r="AR2" s="4">
        <f>AP2/AQ2</f>
        <v>0.48717948717948717</v>
      </c>
    </row>
    <row r="3" spans="1:44" x14ac:dyDescent="0.35">
      <c r="A3" t="s">
        <v>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>
        <f t="shared" si="0"/>
        <v>16</v>
      </c>
      <c r="AQ3">
        <f t="shared" ref="AQ3:AQ52" si="1">$AP$18-COUNTIF(B3:AO3,"")</f>
        <v>16</v>
      </c>
      <c r="AR3" s="4">
        <f t="shared" ref="AR3:AR52" si="2">AP3/AQ3</f>
        <v>1</v>
      </c>
    </row>
    <row r="4" spans="1:44" x14ac:dyDescent="0.35">
      <c r="A4" t="s">
        <v>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>
        <f t="shared" si="0"/>
        <v>22</v>
      </c>
      <c r="AQ4">
        <f t="shared" si="1"/>
        <v>28</v>
      </c>
      <c r="AR4" s="4">
        <f t="shared" si="2"/>
        <v>0.7857142857142857</v>
      </c>
    </row>
    <row r="5" spans="1:44" x14ac:dyDescent="0.35">
      <c r="A5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1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1</v>
      </c>
      <c r="AO5" t="s">
        <v>112</v>
      </c>
      <c r="AP5">
        <f t="shared" si="0"/>
        <v>18</v>
      </c>
      <c r="AQ5">
        <f t="shared" si="1"/>
        <v>39</v>
      </c>
      <c r="AR5" s="4">
        <f t="shared" si="2"/>
        <v>0.46153846153846156</v>
      </c>
    </row>
    <row r="6" spans="1:44" x14ac:dyDescent="0.3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1</v>
      </c>
      <c r="AE6" t="b">
        <v>1</v>
      </c>
      <c r="AF6" t="b">
        <v>1</v>
      </c>
      <c r="AG6" t="b">
        <v>0</v>
      </c>
      <c r="AH6" t="b">
        <v>0</v>
      </c>
      <c r="AI6" t="b">
        <v>1</v>
      </c>
      <c r="AJ6" t="b">
        <v>1</v>
      </c>
      <c r="AK6" t="b">
        <v>0</v>
      </c>
      <c r="AL6" t="b">
        <v>1</v>
      </c>
      <c r="AM6" t="b">
        <v>1</v>
      </c>
      <c r="AN6" t="b">
        <v>1</v>
      </c>
      <c r="AO6" t="b">
        <v>1</v>
      </c>
      <c r="AP6">
        <f t="shared" si="0"/>
        <v>25</v>
      </c>
      <c r="AQ6">
        <f t="shared" si="1"/>
        <v>40</v>
      </c>
      <c r="AR6" s="4">
        <f t="shared" si="2"/>
        <v>0.625</v>
      </c>
    </row>
    <row r="7" spans="1:44" x14ac:dyDescent="0.35">
      <c r="A7" t="s">
        <v>13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0</v>
      </c>
      <c r="AE7" t="b">
        <v>1</v>
      </c>
      <c r="AF7" t="b">
        <v>0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s">
        <v>112</v>
      </c>
      <c r="AN7" t="s">
        <v>112</v>
      </c>
      <c r="AO7" t="s">
        <v>112</v>
      </c>
      <c r="AP7">
        <f t="shared" si="0"/>
        <v>29</v>
      </c>
      <c r="AQ7">
        <f t="shared" si="1"/>
        <v>37</v>
      </c>
      <c r="AR7" s="4">
        <f t="shared" si="2"/>
        <v>0.78378378378378377</v>
      </c>
    </row>
    <row r="8" spans="1:44" x14ac:dyDescent="0.35">
      <c r="A8" t="s">
        <v>15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0</v>
      </c>
      <c r="AC8" t="b">
        <v>1</v>
      </c>
      <c r="AD8" t="b">
        <v>1</v>
      </c>
      <c r="AE8" t="b">
        <v>1</v>
      </c>
      <c r="AF8" t="b">
        <v>1</v>
      </c>
      <c r="AG8" t="b">
        <v>0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1</v>
      </c>
      <c r="AO8" t="b">
        <v>1</v>
      </c>
      <c r="AP8">
        <f t="shared" si="0"/>
        <v>21</v>
      </c>
      <c r="AQ8">
        <f t="shared" si="1"/>
        <v>40</v>
      </c>
      <c r="AR8" s="4">
        <f t="shared" si="2"/>
        <v>0.52500000000000002</v>
      </c>
    </row>
    <row r="9" spans="1:44" x14ac:dyDescent="0.35">
      <c r="A9" t="s">
        <v>20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>
        <f t="shared" si="0"/>
        <v>1</v>
      </c>
      <c r="AQ9">
        <f t="shared" si="1"/>
        <v>15</v>
      </c>
      <c r="AR9" s="4">
        <f t="shared" si="2"/>
        <v>6.6666666666666666E-2</v>
      </c>
    </row>
    <row r="10" spans="1:44" x14ac:dyDescent="0.35">
      <c r="A10" t="s">
        <v>21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0</v>
      </c>
      <c r="AC10" t="b">
        <v>1</v>
      </c>
      <c r="AD10" t="b">
        <v>1</v>
      </c>
      <c r="AE10" t="b">
        <v>1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>
        <f t="shared" si="0"/>
        <v>18</v>
      </c>
      <c r="AQ10">
        <f t="shared" si="1"/>
        <v>40</v>
      </c>
      <c r="AR10" s="4">
        <f t="shared" si="2"/>
        <v>0.45</v>
      </c>
    </row>
    <row r="11" spans="1:44" x14ac:dyDescent="0.35">
      <c r="A11" t="s">
        <v>23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1</v>
      </c>
      <c r="AC11" t="b">
        <v>1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1</v>
      </c>
      <c r="AN11" t="b">
        <v>1</v>
      </c>
      <c r="AO11" t="s">
        <v>112</v>
      </c>
      <c r="AP11">
        <f t="shared" si="0"/>
        <v>23</v>
      </c>
      <c r="AQ11">
        <f t="shared" si="1"/>
        <v>39</v>
      </c>
      <c r="AR11" s="4">
        <f t="shared" si="2"/>
        <v>0.58974358974358976</v>
      </c>
    </row>
    <row r="12" spans="1:44" x14ac:dyDescent="0.35">
      <c r="A12" t="s">
        <v>24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s">
        <v>112</v>
      </c>
      <c r="AP12">
        <f t="shared" si="0"/>
        <v>14</v>
      </c>
      <c r="AQ12">
        <f t="shared" si="1"/>
        <v>39</v>
      </c>
      <c r="AR12" s="4">
        <f t="shared" si="2"/>
        <v>0.35897435897435898</v>
      </c>
    </row>
    <row r="13" spans="1:44" x14ac:dyDescent="0.35">
      <c r="A13" t="s">
        <v>28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>
        <f t="shared" si="0"/>
        <v>3</v>
      </c>
      <c r="AQ13">
        <f t="shared" si="1"/>
        <v>16</v>
      </c>
      <c r="AR13" s="4">
        <f t="shared" si="2"/>
        <v>0.1875</v>
      </c>
    </row>
    <row r="14" spans="1:44" x14ac:dyDescent="0.35">
      <c r="A14" t="s">
        <v>29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0</v>
      </c>
      <c r="AG14" t="b">
        <v>1</v>
      </c>
      <c r="AH14" t="b">
        <v>1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>
        <f t="shared" si="0"/>
        <v>29</v>
      </c>
      <c r="AQ14">
        <f t="shared" si="1"/>
        <v>33</v>
      </c>
      <c r="AR14" s="4">
        <f t="shared" si="2"/>
        <v>0.87878787878787878</v>
      </c>
    </row>
    <row r="15" spans="1:44" x14ac:dyDescent="0.35">
      <c r="A15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0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1</v>
      </c>
      <c r="AD15" t="b">
        <v>1</v>
      </c>
      <c r="AE15" t="b">
        <v>1</v>
      </c>
      <c r="AF15" t="b">
        <v>1</v>
      </c>
      <c r="AG15" t="b">
        <v>0</v>
      </c>
      <c r="AH15" t="b">
        <v>0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>
        <f t="shared" si="0"/>
        <v>30</v>
      </c>
      <c r="AQ15">
        <f t="shared" si="1"/>
        <v>40</v>
      </c>
      <c r="AR15" s="4">
        <f t="shared" si="2"/>
        <v>0.75</v>
      </c>
    </row>
    <row r="16" spans="1:44" x14ac:dyDescent="0.35">
      <c r="A16" t="s">
        <v>31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1</v>
      </c>
      <c r="AD16" t="b">
        <v>1</v>
      </c>
      <c r="AE16" t="b">
        <v>1</v>
      </c>
      <c r="AF16" t="b">
        <v>1</v>
      </c>
      <c r="AG16" t="b">
        <v>0</v>
      </c>
      <c r="AH16" t="b">
        <v>0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>
        <f t="shared" si="0"/>
        <v>25</v>
      </c>
      <c r="AQ16">
        <f t="shared" si="1"/>
        <v>40</v>
      </c>
      <c r="AR16" s="4">
        <f t="shared" si="2"/>
        <v>0.625</v>
      </c>
    </row>
    <row r="17" spans="1:44" x14ac:dyDescent="0.35">
      <c r="A17" t="s">
        <v>32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  <c r="AC17" t="b">
        <v>1</v>
      </c>
      <c r="AD17" t="b">
        <v>1</v>
      </c>
      <c r="AE17" t="b">
        <v>1</v>
      </c>
      <c r="AF17" t="b">
        <v>1</v>
      </c>
      <c r="AG17" t="b">
        <v>0</v>
      </c>
      <c r="AH17" t="b">
        <v>0</v>
      </c>
      <c r="AI17" t="b">
        <v>1</v>
      </c>
      <c r="AJ17" t="b">
        <v>0</v>
      </c>
      <c r="AK17" t="b">
        <v>1</v>
      </c>
      <c r="AL17" t="b">
        <v>0</v>
      </c>
      <c r="AM17" t="b">
        <v>1</v>
      </c>
      <c r="AN17" t="b">
        <v>1</v>
      </c>
      <c r="AO17" t="b">
        <v>1</v>
      </c>
      <c r="AP17">
        <f t="shared" si="0"/>
        <v>34</v>
      </c>
      <c r="AQ17">
        <f t="shared" si="1"/>
        <v>40</v>
      </c>
      <c r="AR17" s="4">
        <f t="shared" si="2"/>
        <v>0.85</v>
      </c>
    </row>
    <row r="18" spans="1:44" x14ac:dyDescent="0.35">
      <c r="A18" t="s">
        <v>33</v>
      </c>
      <c r="B18" s="8" t="b">
        <f>IF(Data!B18="","",IF(Data!B$18="","",Data!B18=Data!B$18))</f>
        <v>1</v>
      </c>
      <c r="C18" s="6" t="b">
        <v>1</v>
      </c>
      <c r="D18" s="6" t="b">
        <v>1</v>
      </c>
      <c r="E18" s="6" t="b">
        <v>1</v>
      </c>
      <c r="F18" s="6" t="b">
        <v>1</v>
      </c>
      <c r="G18" s="6" t="b">
        <v>1</v>
      </c>
      <c r="H18" s="6" t="b">
        <v>1</v>
      </c>
      <c r="I18" s="6" t="b">
        <v>1</v>
      </c>
      <c r="J18" s="6" t="b">
        <v>1</v>
      </c>
      <c r="K18" s="6" t="b">
        <v>1</v>
      </c>
      <c r="L18" s="6" t="b">
        <v>1</v>
      </c>
      <c r="M18" s="6" t="b">
        <v>1</v>
      </c>
      <c r="N18" s="6" t="b">
        <v>1</v>
      </c>
      <c r="O18" s="6" t="b">
        <v>1</v>
      </c>
      <c r="P18" s="6" t="b">
        <v>1</v>
      </c>
      <c r="Q18" s="6" t="b">
        <v>1</v>
      </c>
      <c r="R18" s="6" t="b">
        <v>1</v>
      </c>
      <c r="S18" s="6" t="b">
        <v>1</v>
      </c>
      <c r="T18" s="6" t="b">
        <v>1</v>
      </c>
      <c r="U18" s="6" t="b">
        <v>1</v>
      </c>
      <c r="V18" s="6" t="b">
        <v>1</v>
      </c>
      <c r="W18" s="6" t="b">
        <v>1</v>
      </c>
      <c r="X18" s="6" t="b">
        <v>1</v>
      </c>
      <c r="Y18" s="6" t="b">
        <v>1</v>
      </c>
      <c r="Z18" s="6" t="b">
        <v>1</v>
      </c>
      <c r="AA18" s="6" t="b">
        <v>1</v>
      </c>
      <c r="AB18" s="6" t="b">
        <v>1</v>
      </c>
      <c r="AC18" s="6" t="b">
        <v>1</v>
      </c>
      <c r="AD18" s="6" t="b">
        <v>1</v>
      </c>
      <c r="AE18" s="6" t="b">
        <v>1</v>
      </c>
      <c r="AF18" s="6" t="b">
        <v>1</v>
      </c>
      <c r="AG18" s="6" t="b">
        <v>1</v>
      </c>
      <c r="AH18" s="6" t="b">
        <v>1</v>
      </c>
      <c r="AI18" s="6" t="b">
        <v>1</v>
      </c>
      <c r="AJ18" s="6" t="b">
        <v>1</v>
      </c>
      <c r="AK18" s="6" t="b">
        <v>1</v>
      </c>
      <c r="AL18" s="6" t="b">
        <v>1</v>
      </c>
      <c r="AM18" s="6" t="b">
        <v>1</v>
      </c>
      <c r="AN18" s="6" t="b">
        <v>1</v>
      </c>
      <c r="AO18" s="6" t="b">
        <v>1</v>
      </c>
      <c r="AP18">
        <f t="shared" si="0"/>
        <v>40</v>
      </c>
      <c r="AQ18">
        <f t="shared" si="1"/>
        <v>40</v>
      </c>
      <c r="AR18" s="4">
        <f t="shared" si="2"/>
        <v>1</v>
      </c>
    </row>
    <row r="19" spans="1:44" x14ac:dyDescent="0.35">
      <c r="A19" t="s">
        <v>34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1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>
        <f t="shared" si="0"/>
        <v>20</v>
      </c>
      <c r="AQ19">
        <f t="shared" si="1"/>
        <v>40</v>
      </c>
      <c r="AR19" s="4">
        <f t="shared" si="2"/>
        <v>0.5</v>
      </c>
    </row>
    <row r="20" spans="1:44" x14ac:dyDescent="0.35">
      <c r="A20" t="s">
        <v>37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1</v>
      </c>
      <c r="AN20" t="b">
        <v>0</v>
      </c>
      <c r="AO20" t="b">
        <v>1</v>
      </c>
      <c r="AP20">
        <f t="shared" si="0"/>
        <v>19</v>
      </c>
      <c r="AQ20">
        <f t="shared" si="1"/>
        <v>40</v>
      </c>
      <c r="AR20" s="4">
        <f t="shared" si="2"/>
        <v>0.47499999999999998</v>
      </c>
    </row>
    <row r="21" spans="1:44" x14ac:dyDescent="0.35">
      <c r="A2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0</v>
      </c>
      <c r="AC21" t="b">
        <v>1</v>
      </c>
      <c r="AD21" t="b">
        <v>1</v>
      </c>
      <c r="AE21" t="b">
        <v>1</v>
      </c>
      <c r="AF21" t="b">
        <v>1</v>
      </c>
      <c r="AG21" t="b">
        <v>0</v>
      </c>
      <c r="AH21" t="b">
        <v>0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>
        <f t="shared" si="0"/>
        <v>26</v>
      </c>
      <c r="AQ21">
        <f t="shared" si="1"/>
        <v>40</v>
      </c>
      <c r="AR21" s="4">
        <f t="shared" si="2"/>
        <v>0.65</v>
      </c>
    </row>
    <row r="22" spans="1:44" x14ac:dyDescent="0.35">
      <c r="A22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>
        <f t="shared" si="0"/>
        <v>16</v>
      </c>
      <c r="AQ22">
        <f t="shared" si="1"/>
        <v>40</v>
      </c>
      <c r="AR22" s="4">
        <f t="shared" si="2"/>
        <v>0.4</v>
      </c>
    </row>
    <row r="23" spans="1:44" x14ac:dyDescent="0.35">
      <c r="A23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0</v>
      </c>
      <c r="AC23" t="b">
        <v>1</v>
      </c>
      <c r="AD23" t="b">
        <v>1</v>
      </c>
      <c r="AE23" t="b">
        <v>1</v>
      </c>
      <c r="AF23" t="b">
        <v>1</v>
      </c>
      <c r="AG23" t="b">
        <v>0</v>
      </c>
      <c r="AH23" t="b">
        <v>0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>
        <f t="shared" si="0"/>
        <v>20</v>
      </c>
      <c r="AQ23">
        <f t="shared" si="1"/>
        <v>40</v>
      </c>
      <c r="AR23" s="4">
        <f t="shared" si="2"/>
        <v>0.5</v>
      </c>
    </row>
    <row r="24" spans="1:44" x14ac:dyDescent="0.35">
      <c r="A24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1</v>
      </c>
      <c r="U24" t="b">
        <v>0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  <c r="AC24" t="b">
        <v>0</v>
      </c>
      <c r="AD24" t="b">
        <v>1</v>
      </c>
      <c r="AE24" t="b">
        <v>1</v>
      </c>
      <c r="AF24" t="b">
        <v>1</v>
      </c>
      <c r="AG24" t="b">
        <v>0</v>
      </c>
      <c r="AH24" t="b">
        <v>0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>
        <f t="shared" si="0"/>
        <v>26</v>
      </c>
      <c r="AQ24">
        <f t="shared" si="1"/>
        <v>40</v>
      </c>
      <c r="AR24" s="4">
        <f t="shared" si="2"/>
        <v>0.65</v>
      </c>
    </row>
    <row r="25" spans="1:44" x14ac:dyDescent="0.35">
      <c r="A25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0</v>
      </c>
      <c r="AD25" t="b">
        <v>1</v>
      </c>
      <c r="AE25" t="b">
        <v>1</v>
      </c>
      <c r="AF25" t="b">
        <v>1</v>
      </c>
      <c r="AG25" t="b">
        <v>0</v>
      </c>
      <c r="AH25" t="b">
        <v>0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>
        <f t="shared" si="0"/>
        <v>19</v>
      </c>
      <c r="AQ25">
        <f t="shared" si="1"/>
        <v>40</v>
      </c>
      <c r="AR25" s="4">
        <f t="shared" si="2"/>
        <v>0.47499999999999998</v>
      </c>
    </row>
    <row r="26" spans="1:44" x14ac:dyDescent="0.35">
      <c r="A26" t="s">
        <v>45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s">
        <v>112</v>
      </c>
      <c r="AO26" t="s">
        <v>112</v>
      </c>
      <c r="AP26">
        <f t="shared" si="0"/>
        <v>18</v>
      </c>
      <c r="AQ26">
        <f t="shared" si="1"/>
        <v>38</v>
      </c>
      <c r="AR26" s="4">
        <f t="shared" si="2"/>
        <v>0.47368421052631576</v>
      </c>
    </row>
    <row r="27" spans="1:44" x14ac:dyDescent="0.35">
      <c r="A27" t="s">
        <v>46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1</v>
      </c>
      <c r="AP27">
        <f t="shared" si="0"/>
        <v>25</v>
      </c>
      <c r="AQ27">
        <f t="shared" si="1"/>
        <v>40</v>
      </c>
      <c r="AR27" s="4">
        <f t="shared" si="2"/>
        <v>0.625</v>
      </c>
    </row>
    <row r="28" spans="1:44" x14ac:dyDescent="0.35">
      <c r="A28" t="s">
        <v>47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0</v>
      </c>
      <c r="AG28" t="b">
        <v>1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>
        <f t="shared" si="0"/>
        <v>27</v>
      </c>
      <c r="AQ28">
        <f t="shared" si="1"/>
        <v>33</v>
      </c>
      <c r="AR28" s="4">
        <f t="shared" si="2"/>
        <v>0.81818181818181823</v>
      </c>
    </row>
    <row r="29" spans="1:44" x14ac:dyDescent="0.35">
      <c r="A29" t="s">
        <v>48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0</v>
      </c>
      <c r="AE29" t="b">
        <v>1</v>
      </c>
      <c r="AF29" t="b">
        <v>1</v>
      </c>
      <c r="AG29" t="b">
        <v>1</v>
      </c>
      <c r="AH29" t="b">
        <v>0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s">
        <v>112</v>
      </c>
      <c r="AP29">
        <f t="shared" si="0"/>
        <v>37</v>
      </c>
      <c r="AQ29">
        <f t="shared" si="1"/>
        <v>39</v>
      </c>
      <c r="AR29" s="4">
        <f t="shared" si="2"/>
        <v>0.94871794871794868</v>
      </c>
    </row>
    <row r="30" spans="1:44" x14ac:dyDescent="0.35">
      <c r="A30" t="s">
        <v>49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0</v>
      </c>
      <c r="AE30" t="b">
        <v>1</v>
      </c>
      <c r="AF30" t="b">
        <v>0</v>
      </c>
      <c r="AG30" t="b">
        <v>1</v>
      </c>
      <c r="AH30" t="b">
        <v>1</v>
      </c>
      <c r="AI30" t="b">
        <v>1</v>
      </c>
      <c r="AJ30" t="b">
        <v>1</v>
      </c>
      <c r="AK30" t="b">
        <v>0</v>
      </c>
      <c r="AL30" t="b">
        <v>1</v>
      </c>
      <c r="AM30" t="b">
        <v>1</v>
      </c>
      <c r="AN30" t="b">
        <v>1</v>
      </c>
      <c r="AO30" t="b">
        <v>1</v>
      </c>
      <c r="AP30">
        <f t="shared" si="0"/>
        <v>27</v>
      </c>
      <c r="AQ30">
        <f t="shared" si="1"/>
        <v>40</v>
      </c>
      <c r="AR30" s="4">
        <f t="shared" si="2"/>
        <v>0.67500000000000004</v>
      </c>
    </row>
    <row r="31" spans="1:44" x14ac:dyDescent="0.35">
      <c r="A31" t="s">
        <v>50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1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1</v>
      </c>
      <c r="AO31" t="s">
        <v>112</v>
      </c>
      <c r="AP31">
        <f t="shared" si="0"/>
        <v>21</v>
      </c>
      <c r="AQ31">
        <f t="shared" si="1"/>
        <v>39</v>
      </c>
      <c r="AR31" s="4">
        <f t="shared" si="2"/>
        <v>0.53846153846153844</v>
      </c>
    </row>
    <row r="32" spans="1:44" x14ac:dyDescent="0.35">
      <c r="A32" t="s">
        <v>51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0</v>
      </c>
      <c r="AH32" t="b">
        <v>1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>
        <f t="shared" si="0"/>
        <v>32</v>
      </c>
      <c r="AQ32">
        <f t="shared" si="1"/>
        <v>33</v>
      </c>
      <c r="AR32" s="4">
        <f t="shared" si="2"/>
        <v>0.96969696969696972</v>
      </c>
    </row>
    <row r="33" spans="1:44" x14ac:dyDescent="0.35">
      <c r="A33" t="s">
        <v>52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0</v>
      </c>
      <c r="V33" t="b">
        <v>0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0</v>
      </c>
      <c r="AH33" t="b">
        <v>0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>
        <f t="shared" si="0"/>
        <v>28</v>
      </c>
      <c r="AQ33">
        <f t="shared" si="1"/>
        <v>40</v>
      </c>
      <c r="AR33" s="4">
        <f t="shared" si="2"/>
        <v>0.7</v>
      </c>
    </row>
    <row r="34" spans="1:44" x14ac:dyDescent="0.35">
      <c r="A34" t="s">
        <v>53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1</v>
      </c>
      <c r="U34" t="b">
        <v>0</v>
      </c>
      <c r="V34" t="b">
        <v>0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  <c r="AC34" t="b">
        <v>1</v>
      </c>
      <c r="AD34" t="b">
        <v>1</v>
      </c>
      <c r="AE34" t="b">
        <v>1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>
        <f t="shared" ref="AP34:AP52" si="3">COUNTIF(B34:AO34,TRUE)</f>
        <v>20</v>
      </c>
      <c r="AQ34">
        <f t="shared" si="1"/>
        <v>40</v>
      </c>
      <c r="AR34" s="4">
        <f t="shared" si="2"/>
        <v>0.5</v>
      </c>
    </row>
    <row r="35" spans="1:44" x14ac:dyDescent="0.35">
      <c r="A35" t="s">
        <v>54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>
        <f t="shared" si="3"/>
        <v>17</v>
      </c>
      <c r="AQ35">
        <f t="shared" si="1"/>
        <v>28</v>
      </c>
      <c r="AR35" s="4">
        <f t="shared" si="2"/>
        <v>0.6071428571428571</v>
      </c>
    </row>
    <row r="36" spans="1:44" x14ac:dyDescent="0.35">
      <c r="A36" t="s">
        <v>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  <c r="AC36" t="b">
        <v>1</v>
      </c>
      <c r="AD36" t="b">
        <v>1</v>
      </c>
      <c r="AE36" t="b">
        <v>1</v>
      </c>
      <c r="AF36" t="b">
        <v>1</v>
      </c>
      <c r="AG36" t="b">
        <v>0</v>
      </c>
      <c r="AH36" t="b">
        <v>0</v>
      </c>
      <c r="AI36" t="b">
        <v>1</v>
      </c>
      <c r="AJ36" t="b">
        <v>0</v>
      </c>
      <c r="AK36" t="b">
        <v>1</v>
      </c>
      <c r="AL36" t="b">
        <v>0</v>
      </c>
      <c r="AM36" t="b">
        <v>1</v>
      </c>
      <c r="AN36" t="b">
        <v>0</v>
      </c>
      <c r="AO36" t="b">
        <v>1</v>
      </c>
      <c r="AP36">
        <f t="shared" si="3"/>
        <v>20</v>
      </c>
      <c r="AQ36">
        <f t="shared" si="1"/>
        <v>40</v>
      </c>
      <c r="AR36" s="4">
        <f t="shared" si="2"/>
        <v>0.5</v>
      </c>
    </row>
    <row r="37" spans="1:44" x14ac:dyDescent="0.35">
      <c r="A37" t="s">
        <v>56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0</v>
      </c>
      <c r="U37" t="b">
        <v>1</v>
      </c>
      <c r="V37" t="b">
        <v>0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0</v>
      </c>
      <c r="AH37" t="b">
        <v>0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>
        <f t="shared" si="3"/>
        <v>31</v>
      </c>
      <c r="AQ37">
        <f t="shared" si="1"/>
        <v>40</v>
      </c>
      <c r="AR37" s="4">
        <f t="shared" si="2"/>
        <v>0.77500000000000002</v>
      </c>
    </row>
    <row r="38" spans="1:44" x14ac:dyDescent="0.35">
      <c r="A38" t="s">
        <v>57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1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>
        <f t="shared" si="3"/>
        <v>24</v>
      </c>
      <c r="AQ38">
        <f t="shared" si="1"/>
        <v>29</v>
      </c>
      <c r="AR38" s="4">
        <f t="shared" si="2"/>
        <v>0.82758620689655171</v>
      </c>
    </row>
    <row r="39" spans="1:44" x14ac:dyDescent="0.35">
      <c r="A39" t="s">
        <v>58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0</v>
      </c>
      <c r="V39" t="b">
        <v>0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1</v>
      </c>
      <c r="AD39" t="b">
        <v>1</v>
      </c>
      <c r="AE39" t="b">
        <v>1</v>
      </c>
      <c r="AF39" t="b">
        <v>1</v>
      </c>
      <c r="AG39" t="b">
        <v>0</v>
      </c>
      <c r="AH39" t="b">
        <v>0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0</v>
      </c>
      <c r="AO39" t="b">
        <v>1</v>
      </c>
      <c r="AP39">
        <f t="shared" si="3"/>
        <v>25</v>
      </c>
      <c r="AQ39">
        <f t="shared" si="1"/>
        <v>40</v>
      </c>
      <c r="AR39" s="4">
        <f t="shared" si="2"/>
        <v>0.625</v>
      </c>
    </row>
    <row r="40" spans="1:44" x14ac:dyDescent="0.35">
      <c r="A40" t="s">
        <v>59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1</v>
      </c>
      <c r="U40" t="b">
        <v>0</v>
      </c>
      <c r="V40" t="b">
        <v>0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0</v>
      </c>
      <c r="AC40" t="b">
        <v>0</v>
      </c>
      <c r="AD40" t="b">
        <v>1</v>
      </c>
      <c r="AE40" t="b">
        <v>1</v>
      </c>
      <c r="AF40" t="b">
        <v>1</v>
      </c>
      <c r="AG40" t="b">
        <v>0</v>
      </c>
      <c r="AH40" t="b">
        <v>0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>
        <f t="shared" si="3"/>
        <v>23</v>
      </c>
      <c r="AQ40">
        <f t="shared" si="1"/>
        <v>40</v>
      </c>
      <c r="AR40" s="4">
        <f t="shared" si="2"/>
        <v>0.57499999999999996</v>
      </c>
    </row>
    <row r="41" spans="1:44" x14ac:dyDescent="0.35">
      <c r="A41" t="s">
        <v>60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1</v>
      </c>
      <c r="AD41" t="b">
        <v>1</v>
      </c>
      <c r="AE41" t="b">
        <v>1</v>
      </c>
      <c r="AF41" t="b">
        <v>1</v>
      </c>
      <c r="AG41" t="b">
        <v>0</v>
      </c>
      <c r="AH41" t="b">
        <v>0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>
        <f t="shared" si="3"/>
        <v>20</v>
      </c>
      <c r="AQ41">
        <f t="shared" si="1"/>
        <v>40</v>
      </c>
      <c r="AR41" s="4">
        <f t="shared" si="2"/>
        <v>0.5</v>
      </c>
    </row>
    <row r="42" spans="1:44" x14ac:dyDescent="0.35">
      <c r="A42" t="s">
        <v>61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1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1</v>
      </c>
      <c r="AN42" t="b">
        <v>1</v>
      </c>
      <c r="AO42" t="s">
        <v>112</v>
      </c>
      <c r="AP42">
        <f t="shared" si="3"/>
        <v>21</v>
      </c>
      <c r="AQ42">
        <f t="shared" si="1"/>
        <v>39</v>
      </c>
      <c r="AR42" s="4">
        <f t="shared" si="2"/>
        <v>0.53846153846153844</v>
      </c>
    </row>
    <row r="43" spans="1:44" x14ac:dyDescent="0.35">
      <c r="A43" t="s">
        <v>64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  <c r="AC43" t="b">
        <v>0</v>
      </c>
      <c r="AD43" t="b">
        <v>1</v>
      </c>
      <c r="AE43" t="b">
        <v>1</v>
      </c>
      <c r="AF43" t="b">
        <v>1</v>
      </c>
      <c r="AG43" t="b">
        <v>1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>
        <f t="shared" si="3"/>
        <v>30</v>
      </c>
      <c r="AQ43">
        <f t="shared" si="1"/>
        <v>33</v>
      </c>
      <c r="AR43" s="4">
        <f t="shared" si="2"/>
        <v>0.90909090909090906</v>
      </c>
    </row>
    <row r="44" spans="1:44" x14ac:dyDescent="0.35">
      <c r="A44" t="s">
        <v>65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1</v>
      </c>
      <c r="AO44" t="b">
        <v>1</v>
      </c>
      <c r="AP44">
        <f t="shared" si="3"/>
        <v>24</v>
      </c>
      <c r="AQ44">
        <f t="shared" si="1"/>
        <v>40</v>
      </c>
      <c r="AR44" s="4">
        <f t="shared" si="2"/>
        <v>0.6</v>
      </c>
    </row>
    <row r="45" spans="1:44" x14ac:dyDescent="0.35">
      <c r="A45" t="s">
        <v>66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1</v>
      </c>
      <c r="AC45" t="b">
        <v>1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s">
        <v>112</v>
      </c>
      <c r="AO45" t="s">
        <v>112</v>
      </c>
      <c r="AP45">
        <f t="shared" si="3"/>
        <v>21</v>
      </c>
      <c r="AQ45">
        <f t="shared" si="1"/>
        <v>38</v>
      </c>
      <c r="AR45" s="4">
        <f t="shared" si="2"/>
        <v>0.55263157894736847</v>
      </c>
    </row>
    <row r="46" spans="1:44" x14ac:dyDescent="0.35">
      <c r="A46" t="s">
        <v>67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1</v>
      </c>
      <c r="AE46" t="b">
        <v>1</v>
      </c>
      <c r="AF46" t="b">
        <v>1</v>
      </c>
      <c r="AG46" t="b">
        <v>1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>
        <f t="shared" si="3"/>
        <v>28</v>
      </c>
      <c r="AQ46">
        <f t="shared" si="1"/>
        <v>32</v>
      </c>
      <c r="AR46" s="4">
        <f t="shared" si="2"/>
        <v>0.875</v>
      </c>
    </row>
    <row r="47" spans="1:44" x14ac:dyDescent="0.35">
      <c r="A47" t="s">
        <v>68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b">
        <v>1</v>
      </c>
      <c r="AF47" t="b">
        <v>1</v>
      </c>
      <c r="AG47" t="b">
        <v>0</v>
      </c>
      <c r="AH47" t="b">
        <v>0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>
        <f t="shared" si="3"/>
        <v>26</v>
      </c>
      <c r="AQ47">
        <f t="shared" si="1"/>
        <v>40</v>
      </c>
      <c r="AR47" s="4">
        <f t="shared" si="2"/>
        <v>0.65</v>
      </c>
    </row>
    <row r="48" spans="1:44" x14ac:dyDescent="0.35">
      <c r="A48" t="s">
        <v>70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1</v>
      </c>
      <c r="AC48" t="b">
        <v>1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s">
        <v>112</v>
      </c>
      <c r="AO48" t="s">
        <v>112</v>
      </c>
      <c r="AP48">
        <f t="shared" si="3"/>
        <v>21</v>
      </c>
      <c r="AQ48">
        <f t="shared" si="1"/>
        <v>38</v>
      </c>
      <c r="AR48" s="4">
        <f t="shared" si="2"/>
        <v>0.55263157894736847</v>
      </c>
    </row>
    <row r="49" spans="1:44" x14ac:dyDescent="0.35">
      <c r="A49" t="s">
        <v>71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0</v>
      </c>
      <c r="AD49" t="b">
        <v>1</v>
      </c>
      <c r="AE49" t="b">
        <v>1</v>
      </c>
      <c r="AF49" t="b">
        <v>1</v>
      </c>
      <c r="AG49" t="b">
        <v>1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>
        <f t="shared" si="3"/>
        <v>18</v>
      </c>
      <c r="AQ49">
        <f t="shared" si="1"/>
        <v>33</v>
      </c>
      <c r="AR49" s="4">
        <f t="shared" si="2"/>
        <v>0.54545454545454541</v>
      </c>
    </row>
    <row r="50" spans="1:44" x14ac:dyDescent="0.35">
      <c r="A50" t="s">
        <v>72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  <c r="AC50" t="b">
        <v>1</v>
      </c>
      <c r="AD50" t="b">
        <v>1</v>
      </c>
      <c r="AE50" t="b">
        <v>1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1</v>
      </c>
      <c r="AO50" t="b">
        <v>1</v>
      </c>
      <c r="AP50">
        <f t="shared" si="3"/>
        <v>22</v>
      </c>
      <c r="AQ50">
        <f t="shared" si="1"/>
        <v>40</v>
      </c>
      <c r="AR50" s="4">
        <f t="shared" si="2"/>
        <v>0.55000000000000004</v>
      </c>
    </row>
    <row r="51" spans="1:44" x14ac:dyDescent="0.35">
      <c r="A51" t="s">
        <v>73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 t="b">
        <v>1</v>
      </c>
      <c r="AE51" t="b">
        <v>1</v>
      </c>
      <c r="AF51" t="b">
        <v>1</v>
      </c>
      <c r="AG51" t="b">
        <v>0</v>
      </c>
      <c r="AH51" t="b">
        <v>0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>
        <f t="shared" si="3"/>
        <v>25</v>
      </c>
      <c r="AQ51">
        <f t="shared" si="1"/>
        <v>40</v>
      </c>
      <c r="AR51" s="4">
        <f t="shared" si="2"/>
        <v>0.625</v>
      </c>
    </row>
    <row r="52" spans="1:44" x14ac:dyDescent="0.35">
      <c r="A52" t="s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1</v>
      </c>
      <c r="V52" t="b">
        <v>0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>
        <f t="shared" si="3"/>
        <v>30</v>
      </c>
      <c r="AQ52">
        <f t="shared" si="1"/>
        <v>33</v>
      </c>
      <c r="AR52" s="4">
        <f t="shared" si="2"/>
        <v>0.90909090909090906</v>
      </c>
    </row>
  </sheetData>
  <conditionalFormatting sqref="B2:AS2 B19:AP52 B3:AP17 AQ3:AS52">
    <cfRule type="containsText" dxfId="69" priority="2" operator="containsText" text="true">
      <formula>NOT(ISERROR(SEARCH("true",B2)))</formula>
    </cfRule>
    <cfRule type="containsText" dxfId="68" priority="3" operator="containsText" text="false">
      <formula>NOT(ISERROR(SEARCH("false",B2)))</formula>
    </cfRule>
  </conditionalFormatting>
  <conditionalFormatting sqref="AR2:AR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0FB6-9477-47BC-A246-771C66414FD6}">
  <dimension ref="A1:BJ52"/>
  <sheetViews>
    <sheetView topLeftCell="AS1" workbookViewId="0">
      <selection activeCell="BG3" sqref="BG3"/>
    </sheetView>
  </sheetViews>
  <sheetFormatPr defaultRowHeight="14.5" x14ac:dyDescent="0.35"/>
  <cols>
    <col min="60" max="60" width="9.81640625" bestFit="1" customWidth="1"/>
    <col min="61" max="61" width="12.90625" bestFit="1" customWidth="1"/>
    <col min="62" max="62" width="12.08984375" bestFit="1" customWidth="1"/>
  </cols>
  <sheetData>
    <row r="1" spans="1:62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>
        <v>1816</v>
      </c>
      <c r="BB1">
        <v>1812</v>
      </c>
      <c r="BC1">
        <v>1808</v>
      </c>
      <c r="BD1">
        <v>1804</v>
      </c>
      <c r="BE1">
        <v>1800</v>
      </c>
      <c r="BF1">
        <v>1796</v>
      </c>
      <c r="BG1">
        <v>1792</v>
      </c>
      <c r="BH1" t="s">
        <v>113</v>
      </c>
      <c r="BI1" t="s">
        <v>105</v>
      </c>
      <c r="BJ1" t="s">
        <v>114</v>
      </c>
    </row>
    <row r="2" spans="1:62" x14ac:dyDescent="0.35">
      <c r="A2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0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0</v>
      </c>
      <c r="AN2" t="b">
        <v>0</v>
      </c>
      <c r="AO2" t="s">
        <v>112</v>
      </c>
      <c r="AP2" t="b">
        <v>0</v>
      </c>
      <c r="AQ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1</v>
      </c>
      <c r="AY2" t="b">
        <v>0</v>
      </c>
      <c r="AZ2" t="b">
        <v>1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>
        <f t="shared" ref="BH2:BH33" si="0">COUNTIF(B2:BG2,TRUE)</f>
        <v>30</v>
      </c>
      <c r="BI2">
        <f>$BH$19-COUNTIF(B2:BG2,"")</f>
        <v>50</v>
      </c>
      <c r="BJ2" s="4">
        <f>BH2/BI2</f>
        <v>0.6</v>
      </c>
    </row>
    <row r="3" spans="1:62" x14ac:dyDescent="0.35">
      <c r="A3" t="s">
        <v>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0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>
        <f t="shared" si="0"/>
        <v>13</v>
      </c>
      <c r="BI3">
        <f t="shared" ref="BI3:BI52" si="1">$BH$19-COUNTIF(B3:BG3,"")</f>
        <v>16</v>
      </c>
      <c r="BJ3" s="4">
        <f t="shared" ref="BJ3:BJ52" si="2">BH3/BI3</f>
        <v>0.8125</v>
      </c>
    </row>
    <row r="4" spans="1:62" x14ac:dyDescent="0.35">
      <c r="A4" t="s">
        <v>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0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0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0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>
        <f t="shared" si="0"/>
        <v>22</v>
      </c>
      <c r="BI4">
        <f t="shared" si="1"/>
        <v>28</v>
      </c>
      <c r="BJ4" s="4">
        <f t="shared" si="2"/>
        <v>0.7857142857142857</v>
      </c>
    </row>
    <row r="5" spans="1:62" x14ac:dyDescent="0.35">
      <c r="A5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0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0</v>
      </c>
      <c r="AN5" t="b">
        <v>0</v>
      </c>
      <c r="AO5" t="s">
        <v>112</v>
      </c>
      <c r="AP5" t="b">
        <v>0</v>
      </c>
      <c r="AQ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>
        <f t="shared" si="0"/>
        <v>32</v>
      </c>
      <c r="BI5">
        <f t="shared" si="1"/>
        <v>46</v>
      </c>
      <c r="BJ5" s="4">
        <f t="shared" si="2"/>
        <v>0.69565217391304346</v>
      </c>
    </row>
    <row r="6" spans="1:62" x14ac:dyDescent="0.3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0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1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>
        <f t="shared" si="0"/>
        <v>22</v>
      </c>
      <c r="BI6">
        <f t="shared" si="1"/>
        <v>43</v>
      </c>
      <c r="BJ6" s="4">
        <f t="shared" si="2"/>
        <v>0.51162790697674421</v>
      </c>
    </row>
    <row r="7" spans="1:62" x14ac:dyDescent="0.35">
      <c r="A7" t="s">
        <v>13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0</v>
      </c>
      <c r="AB7" t="b">
        <v>1</v>
      </c>
      <c r="AC7" t="b">
        <v>1</v>
      </c>
      <c r="AD7" t="b">
        <v>1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>
        <f t="shared" si="0"/>
        <v>20</v>
      </c>
      <c r="BI7">
        <f t="shared" si="1"/>
        <v>37</v>
      </c>
      <c r="BJ7" s="4">
        <f t="shared" si="2"/>
        <v>0.54054054054054057</v>
      </c>
    </row>
    <row r="8" spans="1:62" x14ac:dyDescent="0.35">
      <c r="A8" t="s">
        <v>15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1</v>
      </c>
      <c r="AH8" t="b">
        <v>1</v>
      </c>
      <c r="AI8" t="b">
        <v>1</v>
      </c>
      <c r="AJ8" t="b">
        <v>1</v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1</v>
      </c>
      <c r="AT8" t="b">
        <v>1</v>
      </c>
      <c r="AU8" t="b">
        <v>1</v>
      </c>
      <c r="AV8" t="b">
        <v>0</v>
      </c>
      <c r="AW8" t="b">
        <v>1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>
        <f t="shared" si="0"/>
        <v>25</v>
      </c>
      <c r="BI8">
        <f t="shared" si="1"/>
        <v>58</v>
      </c>
      <c r="BJ8" s="4">
        <f t="shared" si="2"/>
        <v>0.43103448275862066</v>
      </c>
    </row>
    <row r="9" spans="1:62" x14ac:dyDescent="0.35">
      <c r="A9" t="s">
        <v>20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>
        <f t="shared" si="0"/>
        <v>4</v>
      </c>
      <c r="BI9">
        <f t="shared" si="1"/>
        <v>15</v>
      </c>
      <c r="BJ9" s="4">
        <f t="shared" si="2"/>
        <v>0.26666666666666666</v>
      </c>
    </row>
    <row r="10" spans="1:62" x14ac:dyDescent="0.35">
      <c r="A10" t="s">
        <v>21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0</v>
      </c>
      <c r="AN10" t="b">
        <v>1</v>
      </c>
      <c r="AO10" t="b">
        <v>1</v>
      </c>
      <c r="AP10" t="b">
        <v>0</v>
      </c>
      <c r="AQ10" t="b">
        <v>1</v>
      </c>
      <c r="AR10" t="b">
        <v>0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1</v>
      </c>
      <c r="BH10">
        <f t="shared" si="0"/>
        <v>32</v>
      </c>
      <c r="BI10">
        <f t="shared" si="1"/>
        <v>58</v>
      </c>
      <c r="BJ10" s="4">
        <f t="shared" si="2"/>
        <v>0.55172413793103448</v>
      </c>
    </row>
    <row r="11" spans="1:62" x14ac:dyDescent="0.35">
      <c r="A11" t="s">
        <v>23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0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0</v>
      </c>
      <c r="AH11" t="b">
        <v>1</v>
      </c>
      <c r="AI11" t="b">
        <v>1</v>
      </c>
      <c r="AJ11" t="b">
        <v>1</v>
      </c>
      <c r="AK11" t="b">
        <v>1</v>
      </c>
      <c r="AL11" t="b">
        <v>0</v>
      </c>
      <c r="AM11" t="b">
        <v>0</v>
      </c>
      <c r="AN11" t="b">
        <v>0</v>
      </c>
      <c r="AO11" t="s">
        <v>112</v>
      </c>
      <c r="AP11" t="b">
        <v>0</v>
      </c>
      <c r="AQ11" t="b">
        <v>1</v>
      </c>
      <c r="AR11" t="b">
        <v>0</v>
      </c>
      <c r="AS11" t="b">
        <v>1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>
        <f t="shared" si="0"/>
        <v>32</v>
      </c>
      <c r="BI11">
        <f t="shared" si="1"/>
        <v>43</v>
      </c>
      <c r="BJ11" s="4">
        <f t="shared" si="2"/>
        <v>0.7441860465116279</v>
      </c>
    </row>
    <row r="12" spans="1:62" x14ac:dyDescent="0.35">
      <c r="A12" t="s">
        <v>24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0</v>
      </c>
      <c r="AH12" t="b">
        <v>0</v>
      </c>
      <c r="AI12" t="b">
        <v>1</v>
      </c>
      <c r="AJ12" t="b">
        <v>1</v>
      </c>
      <c r="AK12" t="b">
        <v>1</v>
      </c>
      <c r="AL12" t="b">
        <v>1</v>
      </c>
      <c r="AM12" t="b">
        <v>0</v>
      </c>
      <c r="AN12" t="b">
        <v>1</v>
      </c>
      <c r="AO12" t="s">
        <v>112</v>
      </c>
      <c r="AP12" t="b">
        <v>0</v>
      </c>
      <c r="AQ12" t="b">
        <v>1</v>
      </c>
      <c r="AR12" t="b">
        <v>0</v>
      </c>
      <c r="AS12" t="b">
        <v>1</v>
      </c>
      <c r="AT12" t="b">
        <v>0</v>
      </c>
      <c r="AU12" t="b">
        <v>1</v>
      </c>
      <c r="AV12" t="b">
        <v>0</v>
      </c>
      <c r="AW12" t="b">
        <v>0</v>
      </c>
      <c r="AX12" t="b">
        <v>1</v>
      </c>
      <c r="AY12" t="b">
        <v>0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>
        <f t="shared" si="0"/>
        <v>39</v>
      </c>
      <c r="BI12">
        <f t="shared" si="1"/>
        <v>57</v>
      </c>
      <c r="BJ12" s="4">
        <f t="shared" si="2"/>
        <v>0.68421052631578949</v>
      </c>
    </row>
    <row r="13" spans="1:62" x14ac:dyDescent="0.35">
      <c r="A13" t="s">
        <v>28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>
        <f t="shared" si="0"/>
        <v>6</v>
      </c>
      <c r="BI13">
        <f t="shared" si="1"/>
        <v>16</v>
      </c>
      <c r="BJ13" s="4">
        <f t="shared" si="2"/>
        <v>0.375</v>
      </c>
    </row>
    <row r="14" spans="1:62" x14ac:dyDescent="0.35">
      <c r="A14" t="s">
        <v>29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0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0</v>
      </c>
      <c r="AB14" t="b">
        <v>1</v>
      </c>
      <c r="AC14" t="b">
        <v>1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>
        <f t="shared" si="0"/>
        <v>24</v>
      </c>
      <c r="BI14">
        <f t="shared" si="1"/>
        <v>33</v>
      </c>
      <c r="BJ14" s="4">
        <f t="shared" si="2"/>
        <v>0.72727272727272729</v>
      </c>
    </row>
    <row r="15" spans="1:62" x14ac:dyDescent="0.35">
      <c r="A15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0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1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>
        <f t="shared" si="0"/>
        <v>20</v>
      </c>
      <c r="BI15">
        <f t="shared" si="1"/>
        <v>44</v>
      </c>
      <c r="BJ15" s="4">
        <f t="shared" si="2"/>
        <v>0.45454545454545453</v>
      </c>
    </row>
    <row r="16" spans="1:62" x14ac:dyDescent="0.35">
      <c r="A16" t="s">
        <v>31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0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1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b">
        <v>0</v>
      </c>
      <c r="AZ16" t="b">
        <v>1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>
        <f t="shared" si="0"/>
        <v>22</v>
      </c>
      <c r="BI16">
        <f t="shared" si="1"/>
        <v>51</v>
      </c>
      <c r="BJ16" s="4">
        <f t="shared" si="2"/>
        <v>0.43137254901960786</v>
      </c>
    </row>
    <row r="17" spans="1:62" x14ac:dyDescent="0.35">
      <c r="A17" t="s">
        <v>32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1</v>
      </c>
      <c r="AH17" t="b">
        <v>1</v>
      </c>
      <c r="AI17" t="b">
        <v>0</v>
      </c>
      <c r="AJ17" t="b">
        <v>1</v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  <c r="AT17" t="b">
        <v>0</v>
      </c>
      <c r="AU17" t="b">
        <v>1</v>
      </c>
      <c r="AV17" t="b">
        <v>1</v>
      </c>
      <c r="AW17" t="b">
        <v>0</v>
      </c>
      <c r="AX17" t="b">
        <v>1</v>
      </c>
      <c r="AY17" t="b">
        <v>0</v>
      </c>
      <c r="AZ17" t="b">
        <v>1</v>
      </c>
      <c r="BA17" t="b">
        <v>1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>
        <f t="shared" si="0"/>
        <v>28</v>
      </c>
      <c r="BI17">
        <f t="shared" si="1"/>
        <v>52</v>
      </c>
      <c r="BJ17" s="4">
        <f t="shared" si="2"/>
        <v>0.53846153846153844</v>
      </c>
    </row>
    <row r="18" spans="1:62" x14ac:dyDescent="0.35">
      <c r="A18" t="s">
        <v>33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0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>
        <f t="shared" si="0"/>
        <v>20</v>
      </c>
      <c r="BI18">
        <f t="shared" si="1"/>
        <v>40</v>
      </c>
      <c r="BJ18" s="4">
        <f t="shared" si="2"/>
        <v>0.5</v>
      </c>
    </row>
    <row r="19" spans="1:62" x14ac:dyDescent="0.35">
      <c r="A19" t="s">
        <v>34</v>
      </c>
      <c r="B19" s="8" t="b">
        <f>IF(Data!B19="","",IF(Data!B$19="","",Data!B19=Data!B$19))</f>
        <v>1</v>
      </c>
      <c r="C19" s="6" t="b">
        <v>1</v>
      </c>
      <c r="D19" s="6" t="b">
        <v>1</v>
      </c>
      <c r="E19" s="6" t="b">
        <v>1</v>
      </c>
      <c r="F19" s="6" t="b">
        <v>1</v>
      </c>
      <c r="G19" s="6" t="b">
        <v>1</v>
      </c>
      <c r="H19" s="6" t="b">
        <v>1</v>
      </c>
      <c r="I19" s="6" t="b">
        <v>1</v>
      </c>
      <c r="J19" s="6" t="b">
        <v>1</v>
      </c>
      <c r="K19" s="6" t="b">
        <v>1</v>
      </c>
      <c r="L19" s="6" t="b">
        <v>1</v>
      </c>
      <c r="M19" s="6" t="b">
        <v>1</v>
      </c>
      <c r="N19" s="6" t="b">
        <v>1</v>
      </c>
      <c r="O19" s="6" t="b">
        <v>1</v>
      </c>
      <c r="P19" s="6" t="b">
        <v>1</v>
      </c>
      <c r="Q19" s="6" t="b">
        <v>1</v>
      </c>
      <c r="R19" s="6" t="b">
        <v>1</v>
      </c>
      <c r="S19" s="6" t="b">
        <v>1</v>
      </c>
      <c r="T19" s="6" t="b">
        <v>1</v>
      </c>
      <c r="U19" s="6" t="b">
        <v>1</v>
      </c>
      <c r="V19" s="6" t="b">
        <v>1</v>
      </c>
      <c r="W19" s="6" t="b">
        <v>1</v>
      </c>
      <c r="X19" s="6" t="b">
        <v>1</v>
      </c>
      <c r="Y19" s="6" t="b">
        <v>1</v>
      </c>
      <c r="Z19" s="6" t="b">
        <v>1</v>
      </c>
      <c r="AA19" s="6" t="b">
        <v>1</v>
      </c>
      <c r="AB19" s="6" t="b">
        <v>1</v>
      </c>
      <c r="AC19" s="6" t="b">
        <v>1</v>
      </c>
      <c r="AD19" s="6" t="b">
        <v>1</v>
      </c>
      <c r="AE19" s="6" t="b">
        <v>1</v>
      </c>
      <c r="AF19" s="6" t="b">
        <v>1</v>
      </c>
      <c r="AG19" s="6" t="b">
        <v>1</v>
      </c>
      <c r="AH19" s="6" t="b">
        <v>1</v>
      </c>
      <c r="AI19" s="6" t="b">
        <v>1</v>
      </c>
      <c r="AJ19" s="6" t="b">
        <v>1</v>
      </c>
      <c r="AK19" s="6" t="b">
        <v>1</v>
      </c>
      <c r="AL19" s="6" t="b">
        <v>1</v>
      </c>
      <c r="AM19" s="6" t="b">
        <v>1</v>
      </c>
      <c r="AN19" s="6" t="b">
        <v>1</v>
      </c>
      <c r="AO19" s="6" t="b">
        <v>1</v>
      </c>
      <c r="AP19" s="6" t="b">
        <v>1</v>
      </c>
      <c r="AQ19" s="6" t="b">
        <v>1</v>
      </c>
      <c r="AR19" s="6" t="b">
        <v>1</v>
      </c>
      <c r="AS19" s="6" t="b">
        <v>1</v>
      </c>
      <c r="AT19" s="6" t="b">
        <v>1</v>
      </c>
      <c r="AU19" s="6" t="b">
        <v>1</v>
      </c>
      <c r="AV19" s="6" t="b">
        <v>1</v>
      </c>
      <c r="AW19" s="6" t="b">
        <v>1</v>
      </c>
      <c r="AX19" s="6" t="b">
        <v>1</v>
      </c>
      <c r="AY19" s="6" t="b">
        <v>1</v>
      </c>
      <c r="AZ19" s="6" t="b">
        <v>1</v>
      </c>
      <c r="BA19" s="6" t="b">
        <v>1</v>
      </c>
      <c r="BB19" s="6" t="b">
        <v>1</v>
      </c>
      <c r="BC19" s="6" t="b">
        <v>1</v>
      </c>
      <c r="BD19" s="6" t="b">
        <v>1</v>
      </c>
      <c r="BE19" s="6" t="b">
        <v>1</v>
      </c>
      <c r="BF19" s="6" t="b">
        <v>1</v>
      </c>
      <c r="BG19" s="6" t="b">
        <v>1</v>
      </c>
      <c r="BH19">
        <f t="shared" si="0"/>
        <v>58</v>
      </c>
      <c r="BI19">
        <f t="shared" si="1"/>
        <v>58</v>
      </c>
      <c r="BJ19" s="4">
        <f t="shared" si="2"/>
        <v>1</v>
      </c>
    </row>
    <row r="20" spans="1:62" x14ac:dyDescent="0.35">
      <c r="A20" t="s">
        <v>37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1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0</v>
      </c>
      <c r="AH20" t="b">
        <v>1</v>
      </c>
      <c r="AI20" t="b">
        <v>1</v>
      </c>
      <c r="AJ20" t="b">
        <v>1</v>
      </c>
      <c r="AK20" t="b">
        <v>1</v>
      </c>
      <c r="AL20" t="b">
        <v>0</v>
      </c>
      <c r="AM20" t="b">
        <v>0</v>
      </c>
      <c r="AN20" t="b">
        <v>1</v>
      </c>
      <c r="AO20" t="b">
        <v>0</v>
      </c>
      <c r="AP20" t="b">
        <v>0</v>
      </c>
      <c r="AQ20" t="b">
        <v>1</v>
      </c>
      <c r="AR20" t="b">
        <v>0</v>
      </c>
      <c r="AS20" t="b">
        <v>1</v>
      </c>
      <c r="AT20" t="b">
        <v>0</v>
      </c>
      <c r="AU20" t="b">
        <v>1</v>
      </c>
      <c r="AV20" t="b">
        <v>0</v>
      </c>
      <c r="AW20" t="b">
        <v>0</v>
      </c>
      <c r="AX20" t="b">
        <v>1</v>
      </c>
      <c r="AY20" t="b">
        <v>0</v>
      </c>
      <c r="AZ20" t="b">
        <v>1</v>
      </c>
      <c r="BA20" t="b">
        <v>1</v>
      </c>
      <c r="BB20" t="b">
        <v>1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>
        <f t="shared" si="0"/>
        <v>37</v>
      </c>
      <c r="BI20">
        <f t="shared" si="1"/>
        <v>53</v>
      </c>
      <c r="BJ20" s="4">
        <f t="shared" si="2"/>
        <v>0.69811320754716977</v>
      </c>
    </row>
    <row r="21" spans="1:62" x14ac:dyDescent="0.35">
      <c r="A2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1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>
        <f t="shared" si="0"/>
        <v>15</v>
      </c>
      <c r="BI21">
        <f t="shared" si="1"/>
        <v>51</v>
      </c>
      <c r="BJ21" s="4">
        <f t="shared" si="2"/>
        <v>0.29411764705882354</v>
      </c>
    </row>
    <row r="22" spans="1:62" x14ac:dyDescent="0.35">
      <c r="A22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0</v>
      </c>
      <c r="AB22" t="b">
        <v>1</v>
      </c>
      <c r="AC22" t="b">
        <v>1</v>
      </c>
      <c r="AD22" t="b">
        <v>1</v>
      </c>
      <c r="AE22" t="b">
        <v>1</v>
      </c>
      <c r="AF22" t="b">
        <v>0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0</v>
      </c>
      <c r="AP22" t="b">
        <v>0</v>
      </c>
      <c r="AQ22" t="b">
        <v>0</v>
      </c>
      <c r="AR22" t="b">
        <v>0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0</v>
      </c>
      <c r="AY22" t="b">
        <v>0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0</v>
      </c>
      <c r="BG22" t="b">
        <v>1</v>
      </c>
      <c r="BH22">
        <f t="shared" si="0"/>
        <v>38</v>
      </c>
      <c r="BI22">
        <f t="shared" si="1"/>
        <v>58</v>
      </c>
      <c r="BJ22" s="4">
        <f t="shared" si="2"/>
        <v>0.65517241379310343</v>
      </c>
    </row>
    <row r="23" spans="1:62" x14ac:dyDescent="0.35">
      <c r="A23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1</v>
      </c>
      <c r="AT23" t="b">
        <v>1</v>
      </c>
      <c r="AU23" t="b">
        <v>1</v>
      </c>
      <c r="AV23" t="b">
        <v>0</v>
      </c>
      <c r="AW23" t="b">
        <v>1</v>
      </c>
      <c r="AX23" t="b">
        <v>0</v>
      </c>
      <c r="AY23" t="b">
        <v>0</v>
      </c>
      <c r="AZ23" t="b">
        <v>1</v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0</v>
      </c>
      <c r="BG23" t="b">
        <v>1</v>
      </c>
      <c r="BH23">
        <f t="shared" si="0"/>
        <v>23</v>
      </c>
      <c r="BI23">
        <f t="shared" si="1"/>
        <v>58</v>
      </c>
      <c r="BJ23" s="4">
        <f t="shared" si="2"/>
        <v>0.39655172413793105</v>
      </c>
    </row>
    <row r="24" spans="1:62" x14ac:dyDescent="0.35">
      <c r="A24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>
        <f t="shared" si="0"/>
        <v>16</v>
      </c>
      <c r="BI24">
        <f t="shared" si="1"/>
        <v>47</v>
      </c>
      <c r="BJ24" s="4">
        <f t="shared" si="2"/>
        <v>0.34042553191489361</v>
      </c>
    </row>
    <row r="25" spans="1:62" x14ac:dyDescent="0.35">
      <c r="A25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>
        <f t="shared" si="0"/>
        <v>14</v>
      </c>
      <c r="BI25">
        <f t="shared" si="1"/>
        <v>41</v>
      </c>
      <c r="BJ25" s="4">
        <f t="shared" si="2"/>
        <v>0.34146341463414637</v>
      </c>
    </row>
    <row r="26" spans="1:62" x14ac:dyDescent="0.35">
      <c r="A26" t="s">
        <v>45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0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0</v>
      </c>
      <c r="AN26" t="s">
        <v>112</v>
      </c>
      <c r="AO26" t="s">
        <v>112</v>
      </c>
      <c r="AP26" t="b">
        <v>0</v>
      </c>
      <c r="AQ26" t="b">
        <v>1</v>
      </c>
      <c r="AR26" t="b">
        <v>0</v>
      </c>
      <c r="AS26" t="b">
        <v>0</v>
      </c>
      <c r="AT26" t="b">
        <v>0</v>
      </c>
      <c r="AU26" t="b">
        <v>1</v>
      </c>
      <c r="AV26" t="b">
        <v>0</v>
      </c>
      <c r="AW26" t="b">
        <v>0</v>
      </c>
      <c r="AX26" t="b">
        <v>1</v>
      </c>
      <c r="AY26" t="b">
        <v>0</v>
      </c>
      <c r="AZ26" t="b">
        <v>1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>
        <f t="shared" si="0"/>
        <v>31</v>
      </c>
      <c r="BI26">
        <f t="shared" si="1"/>
        <v>49</v>
      </c>
      <c r="BJ26" s="4">
        <f t="shared" si="2"/>
        <v>0.63265306122448983</v>
      </c>
    </row>
    <row r="27" spans="1:62" x14ac:dyDescent="0.35">
      <c r="A27" t="s">
        <v>46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0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1</v>
      </c>
      <c r="AG27" t="b">
        <v>0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0</v>
      </c>
      <c r="AN27" t="b">
        <v>0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b">
        <v>1</v>
      </c>
      <c r="AZ27" t="b">
        <v>1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>
        <f t="shared" si="0"/>
        <v>34</v>
      </c>
      <c r="BI27">
        <f t="shared" si="1"/>
        <v>51</v>
      </c>
      <c r="BJ27" s="4">
        <f t="shared" si="2"/>
        <v>0.66666666666666663</v>
      </c>
    </row>
    <row r="28" spans="1:62" x14ac:dyDescent="0.35">
      <c r="A28" t="s">
        <v>47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0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>
        <f t="shared" si="0"/>
        <v>25</v>
      </c>
      <c r="BI28">
        <f t="shared" si="1"/>
        <v>33</v>
      </c>
      <c r="BJ28" s="4">
        <f t="shared" si="2"/>
        <v>0.75757575757575757</v>
      </c>
    </row>
    <row r="29" spans="1:62" x14ac:dyDescent="0.35">
      <c r="A29" t="s">
        <v>48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b">
        <v>1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1</v>
      </c>
      <c r="AA29" t="b">
        <v>0</v>
      </c>
      <c r="AB29" t="b">
        <v>1</v>
      </c>
      <c r="AC29" t="b">
        <v>1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>
        <f t="shared" si="0"/>
        <v>21</v>
      </c>
      <c r="BI29">
        <f t="shared" si="1"/>
        <v>39</v>
      </c>
      <c r="BJ29" s="4">
        <f t="shared" si="2"/>
        <v>0.53846153846153844</v>
      </c>
    </row>
    <row r="30" spans="1:62" x14ac:dyDescent="0.35">
      <c r="A30" t="s">
        <v>49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0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0</v>
      </c>
      <c r="AB30" t="b">
        <v>1</v>
      </c>
      <c r="AC30" t="b">
        <v>1</v>
      </c>
      <c r="AD30" t="b">
        <v>1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>
        <f t="shared" si="0"/>
        <v>23</v>
      </c>
      <c r="BI30">
        <f t="shared" si="1"/>
        <v>40</v>
      </c>
      <c r="BJ30" s="4">
        <f t="shared" si="2"/>
        <v>0.57499999999999996</v>
      </c>
    </row>
    <row r="31" spans="1:62" x14ac:dyDescent="0.35">
      <c r="A31" t="s">
        <v>50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0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0</v>
      </c>
      <c r="AN31" t="b">
        <v>0</v>
      </c>
      <c r="AO31" t="s">
        <v>112</v>
      </c>
      <c r="AP31" t="b">
        <v>0</v>
      </c>
      <c r="AQ31" t="b">
        <v>1</v>
      </c>
      <c r="AR31" t="b">
        <v>0</v>
      </c>
      <c r="AS31" t="b">
        <v>1</v>
      </c>
      <c r="AT31" t="b">
        <v>1</v>
      </c>
      <c r="AU31" t="b">
        <v>1</v>
      </c>
      <c r="AV31" t="b">
        <v>0</v>
      </c>
      <c r="AW31" t="b">
        <v>0</v>
      </c>
      <c r="AX31" t="b">
        <v>1</v>
      </c>
      <c r="AY31" t="b">
        <v>0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>
        <f t="shared" si="0"/>
        <v>43</v>
      </c>
      <c r="BI31">
        <f t="shared" si="1"/>
        <v>57</v>
      </c>
      <c r="BJ31" s="4">
        <f t="shared" si="2"/>
        <v>0.75438596491228072</v>
      </c>
    </row>
    <row r="32" spans="1:62" x14ac:dyDescent="0.35">
      <c r="A32" t="s">
        <v>51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1</v>
      </c>
      <c r="AA32" t="b">
        <v>0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>
        <f t="shared" si="0"/>
        <v>21</v>
      </c>
      <c r="BI32">
        <f t="shared" si="1"/>
        <v>33</v>
      </c>
      <c r="BJ32" s="4">
        <f t="shared" si="2"/>
        <v>0.63636363636363635</v>
      </c>
    </row>
    <row r="33" spans="1:62" x14ac:dyDescent="0.35">
      <c r="A33" t="s">
        <v>52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0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1</v>
      </c>
      <c r="BA33" t="b">
        <v>1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1</v>
      </c>
      <c r="BH33">
        <f t="shared" si="0"/>
        <v>23</v>
      </c>
      <c r="BI33">
        <f t="shared" si="1"/>
        <v>58</v>
      </c>
      <c r="BJ33" s="4">
        <f t="shared" si="2"/>
        <v>0.39655172413793105</v>
      </c>
    </row>
    <row r="34" spans="1:62" x14ac:dyDescent="0.35">
      <c r="A34" t="s">
        <v>53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0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0</v>
      </c>
      <c r="AN34" t="b">
        <v>1</v>
      </c>
      <c r="AO34" t="b">
        <v>1</v>
      </c>
      <c r="AP34" t="b">
        <v>0</v>
      </c>
      <c r="AQ34" t="b">
        <v>1</v>
      </c>
      <c r="AR34" t="b">
        <v>0</v>
      </c>
      <c r="AS34" t="b">
        <v>1</v>
      </c>
      <c r="AT34" t="b">
        <v>1</v>
      </c>
      <c r="AU34" t="b">
        <v>1</v>
      </c>
      <c r="AV34" t="b">
        <v>1</v>
      </c>
      <c r="AW34" t="b">
        <v>0</v>
      </c>
      <c r="AX34" t="b">
        <v>0</v>
      </c>
      <c r="AY34" t="b">
        <v>0</v>
      </c>
      <c r="AZ34" t="b">
        <v>1</v>
      </c>
      <c r="BA34" t="b">
        <v>1</v>
      </c>
      <c r="BB34" t="b">
        <v>0</v>
      </c>
      <c r="BC34" t="b">
        <v>1</v>
      </c>
      <c r="BD34" t="b">
        <v>1</v>
      </c>
      <c r="BE34" t="b">
        <v>0</v>
      </c>
      <c r="BF34" t="b">
        <v>0</v>
      </c>
      <c r="BG34" t="b">
        <v>1</v>
      </c>
      <c r="BH34">
        <f t="shared" ref="BH34:BH52" si="3">COUNTIF(B34:BG34,TRUE)</f>
        <v>34</v>
      </c>
      <c r="BI34">
        <f t="shared" si="1"/>
        <v>58</v>
      </c>
      <c r="BJ34" s="4">
        <f t="shared" si="2"/>
        <v>0.58620689655172409</v>
      </c>
    </row>
    <row r="35" spans="1:62" x14ac:dyDescent="0.35">
      <c r="A35" t="s">
        <v>54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0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>
        <f t="shared" si="3"/>
        <v>19</v>
      </c>
      <c r="BI35">
        <f t="shared" si="1"/>
        <v>28</v>
      </c>
      <c r="BJ35" s="4">
        <f t="shared" si="2"/>
        <v>0.6785714285714286</v>
      </c>
    </row>
    <row r="36" spans="1:62" x14ac:dyDescent="0.35">
      <c r="A36" t="s">
        <v>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1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0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1</v>
      </c>
      <c r="AH36" t="b">
        <v>1</v>
      </c>
      <c r="AI36" t="b">
        <v>0</v>
      </c>
      <c r="AJ36" t="b">
        <v>1</v>
      </c>
      <c r="AK36" t="b">
        <v>0</v>
      </c>
      <c r="AL36" t="b">
        <v>1</v>
      </c>
      <c r="AM36" t="b">
        <v>0</v>
      </c>
      <c r="AN36" t="b">
        <v>1</v>
      </c>
      <c r="AO36" t="b">
        <v>0</v>
      </c>
      <c r="AP36" t="b">
        <v>0</v>
      </c>
      <c r="AQ36" t="b">
        <v>0</v>
      </c>
      <c r="AR36" t="b">
        <v>0</v>
      </c>
      <c r="AS36" t="b">
        <v>1</v>
      </c>
      <c r="AT36" t="b">
        <v>0</v>
      </c>
      <c r="AU36" t="b">
        <v>1</v>
      </c>
      <c r="AV36" t="b">
        <v>0</v>
      </c>
      <c r="AW36" t="b">
        <v>0</v>
      </c>
      <c r="AX36" t="b">
        <v>1</v>
      </c>
      <c r="AY36" t="b">
        <v>0</v>
      </c>
      <c r="AZ36" t="b">
        <v>1</v>
      </c>
      <c r="BA36" t="b">
        <v>1</v>
      </c>
      <c r="BB36" t="b">
        <v>0</v>
      </c>
      <c r="BC36" t="b">
        <v>1</v>
      </c>
      <c r="BD36" t="b">
        <v>1</v>
      </c>
      <c r="BE36" t="b">
        <v>1</v>
      </c>
      <c r="BF36" t="b">
        <v>0</v>
      </c>
      <c r="BG36" t="b">
        <v>1</v>
      </c>
      <c r="BH36">
        <f t="shared" si="3"/>
        <v>29</v>
      </c>
      <c r="BI36">
        <f t="shared" si="1"/>
        <v>58</v>
      </c>
      <c r="BJ36" s="4">
        <f t="shared" si="2"/>
        <v>0.5</v>
      </c>
    </row>
    <row r="37" spans="1:62" x14ac:dyDescent="0.35">
      <c r="A37" t="s">
        <v>56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0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0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1</v>
      </c>
      <c r="AU37" t="b">
        <v>1</v>
      </c>
      <c r="AV37" t="b">
        <v>1</v>
      </c>
      <c r="AW37" t="b">
        <v>0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s">
        <v>112</v>
      </c>
      <c r="BF37" t="s">
        <v>112</v>
      </c>
      <c r="BG37" t="s">
        <v>112</v>
      </c>
      <c r="BH37">
        <f t="shared" si="3"/>
        <v>34</v>
      </c>
      <c r="BI37">
        <f t="shared" si="1"/>
        <v>55</v>
      </c>
      <c r="BJ37" s="4">
        <f t="shared" si="2"/>
        <v>0.61818181818181817</v>
      </c>
    </row>
    <row r="38" spans="1:62" x14ac:dyDescent="0.35">
      <c r="A38" t="s">
        <v>57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0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0</v>
      </c>
      <c r="AB38" t="b">
        <v>1</v>
      </c>
      <c r="AC38" t="b">
        <v>1</v>
      </c>
      <c r="AD38" t="b">
        <v>1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>
        <f t="shared" si="3"/>
        <v>23</v>
      </c>
      <c r="BI38">
        <f t="shared" si="1"/>
        <v>29</v>
      </c>
      <c r="BJ38" s="4">
        <f t="shared" si="2"/>
        <v>0.7931034482758621</v>
      </c>
    </row>
    <row r="39" spans="1:62" x14ac:dyDescent="0.35">
      <c r="A39" t="s">
        <v>58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0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1</v>
      </c>
      <c r="AO39" t="b">
        <v>0</v>
      </c>
      <c r="AP39" t="b">
        <v>0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>
        <f t="shared" si="3"/>
        <v>18</v>
      </c>
      <c r="BI39">
        <f t="shared" si="1"/>
        <v>41</v>
      </c>
      <c r="BJ39" s="4">
        <f t="shared" si="2"/>
        <v>0.43902439024390244</v>
      </c>
    </row>
    <row r="40" spans="1:62" x14ac:dyDescent="0.35">
      <c r="A40" t="s">
        <v>59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1</v>
      </c>
      <c r="AR40" t="b">
        <v>0</v>
      </c>
      <c r="AS40" t="b">
        <v>1</v>
      </c>
      <c r="AT40" t="b">
        <v>0</v>
      </c>
      <c r="AU40" t="b">
        <v>1</v>
      </c>
      <c r="AV40" t="b">
        <v>0</v>
      </c>
      <c r="AW40" t="b">
        <v>0</v>
      </c>
      <c r="AX40" t="b">
        <v>1</v>
      </c>
      <c r="AY40" t="b">
        <v>0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>
        <f t="shared" si="3"/>
        <v>28</v>
      </c>
      <c r="BI40">
        <f t="shared" si="1"/>
        <v>58</v>
      </c>
      <c r="BJ40" s="4">
        <f t="shared" si="2"/>
        <v>0.48275862068965519</v>
      </c>
    </row>
    <row r="41" spans="1:62" x14ac:dyDescent="0.35">
      <c r="A41" t="s">
        <v>60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1</v>
      </c>
      <c r="AT41" t="b">
        <v>1</v>
      </c>
      <c r="AU41" t="b">
        <v>1</v>
      </c>
      <c r="AV41" t="b">
        <v>0</v>
      </c>
      <c r="AW41" t="b">
        <v>1</v>
      </c>
      <c r="AX41" t="b">
        <v>0</v>
      </c>
      <c r="AY41" t="b">
        <v>0</v>
      </c>
      <c r="AZ41" t="b">
        <v>1</v>
      </c>
      <c r="BA41" t="b">
        <v>1</v>
      </c>
      <c r="BB41" t="b">
        <v>0</v>
      </c>
      <c r="BC41" t="b">
        <v>0</v>
      </c>
      <c r="BD41" t="b">
        <v>1</v>
      </c>
      <c r="BE41" t="b">
        <v>0</v>
      </c>
      <c r="BF41" t="b">
        <v>0</v>
      </c>
      <c r="BG41" t="b">
        <v>1</v>
      </c>
      <c r="BH41">
        <f t="shared" si="3"/>
        <v>23</v>
      </c>
      <c r="BI41">
        <f t="shared" si="1"/>
        <v>58</v>
      </c>
      <c r="BJ41" s="4">
        <f t="shared" si="2"/>
        <v>0.39655172413793105</v>
      </c>
    </row>
    <row r="42" spans="1:62" x14ac:dyDescent="0.35">
      <c r="A42" t="s">
        <v>61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0</v>
      </c>
      <c r="AH42" t="b">
        <v>1</v>
      </c>
      <c r="AI42" t="b">
        <v>1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s">
        <v>112</v>
      </c>
      <c r="AP42" t="b">
        <v>0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1</v>
      </c>
      <c r="AY42" t="b">
        <v>0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>
        <f t="shared" si="3"/>
        <v>37</v>
      </c>
      <c r="BI42">
        <f t="shared" si="1"/>
        <v>57</v>
      </c>
      <c r="BJ42" s="4">
        <f t="shared" si="2"/>
        <v>0.64912280701754388</v>
      </c>
    </row>
    <row r="43" spans="1:62" x14ac:dyDescent="0.35">
      <c r="A43" t="s">
        <v>64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0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>
        <f t="shared" si="3"/>
        <v>18</v>
      </c>
      <c r="BI43">
        <f t="shared" si="1"/>
        <v>33</v>
      </c>
      <c r="BJ43" s="4">
        <f t="shared" si="2"/>
        <v>0.54545454545454541</v>
      </c>
    </row>
    <row r="44" spans="1:62" x14ac:dyDescent="0.35">
      <c r="A44" t="s">
        <v>65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0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0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0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0</v>
      </c>
      <c r="AO44" t="b">
        <v>0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0</v>
      </c>
      <c r="AW44" t="b">
        <v>0</v>
      </c>
      <c r="AX44" t="b">
        <v>1</v>
      </c>
      <c r="AY44" t="b">
        <v>0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s">
        <v>112</v>
      </c>
      <c r="BH44">
        <f t="shared" si="3"/>
        <v>48</v>
      </c>
      <c r="BI44">
        <f t="shared" si="1"/>
        <v>57</v>
      </c>
      <c r="BJ44" s="4">
        <f t="shared" si="2"/>
        <v>0.84210526315789469</v>
      </c>
    </row>
    <row r="45" spans="1:62" x14ac:dyDescent="0.35">
      <c r="A45" t="s">
        <v>66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0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s">
        <v>112</v>
      </c>
      <c r="AO45" t="s">
        <v>112</v>
      </c>
      <c r="AP45" t="b">
        <v>0</v>
      </c>
      <c r="AQ45" t="b">
        <v>1</v>
      </c>
      <c r="AR45" t="b">
        <v>0</v>
      </c>
      <c r="AS45" t="b">
        <v>0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>
        <f t="shared" si="3"/>
        <v>32</v>
      </c>
      <c r="BI45">
        <f t="shared" si="1"/>
        <v>42</v>
      </c>
      <c r="BJ45" s="4">
        <f t="shared" si="2"/>
        <v>0.76190476190476186</v>
      </c>
    </row>
    <row r="46" spans="1:62" x14ac:dyDescent="0.35">
      <c r="A46" t="s">
        <v>67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0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0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>
        <f t="shared" si="3"/>
        <v>22</v>
      </c>
      <c r="BI46">
        <f t="shared" si="1"/>
        <v>32</v>
      </c>
      <c r="BJ46" s="4">
        <f t="shared" si="2"/>
        <v>0.6875</v>
      </c>
    </row>
    <row r="47" spans="1:62" x14ac:dyDescent="0.35">
      <c r="A47" t="s">
        <v>68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0</v>
      </c>
      <c r="AX47" t="b">
        <v>0</v>
      </c>
      <c r="AY47" t="b">
        <v>0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0</v>
      </c>
      <c r="BF47" t="b">
        <v>0</v>
      </c>
      <c r="BG47" t="b">
        <v>1</v>
      </c>
      <c r="BH47">
        <f t="shared" si="3"/>
        <v>24</v>
      </c>
      <c r="BI47">
        <f t="shared" si="1"/>
        <v>58</v>
      </c>
      <c r="BJ47" s="4">
        <f t="shared" si="2"/>
        <v>0.41379310344827586</v>
      </c>
    </row>
    <row r="48" spans="1:62" x14ac:dyDescent="0.35">
      <c r="A48" t="s">
        <v>70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1</v>
      </c>
      <c r="K48" t="b">
        <v>1</v>
      </c>
      <c r="L48" t="b">
        <v>1</v>
      </c>
      <c r="M48" t="b">
        <v>0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0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0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0</v>
      </c>
      <c r="AN48" t="s">
        <v>112</v>
      </c>
      <c r="AO48" t="s">
        <v>112</v>
      </c>
      <c r="AP48" t="b">
        <v>1</v>
      </c>
      <c r="AQ48" t="b">
        <v>1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1</v>
      </c>
      <c r="AY48" t="b">
        <v>0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>
        <f t="shared" si="3"/>
        <v>38</v>
      </c>
      <c r="BI48">
        <f t="shared" si="1"/>
        <v>56</v>
      </c>
      <c r="BJ48" s="4">
        <f t="shared" si="2"/>
        <v>0.6785714285714286</v>
      </c>
    </row>
    <row r="49" spans="1:62" x14ac:dyDescent="0.35">
      <c r="A49" t="s">
        <v>71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0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>
        <f t="shared" si="3"/>
        <v>16</v>
      </c>
      <c r="BI49">
        <f t="shared" si="1"/>
        <v>33</v>
      </c>
      <c r="BJ49" s="4">
        <f t="shared" si="2"/>
        <v>0.48484848484848486</v>
      </c>
    </row>
    <row r="50" spans="1:62" x14ac:dyDescent="0.35">
      <c r="A50" t="s">
        <v>72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0</v>
      </c>
      <c r="AN50" t="b">
        <v>0</v>
      </c>
      <c r="AO50" t="b">
        <v>0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>
        <f t="shared" si="3"/>
        <v>28</v>
      </c>
      <c r="BI50">
        <f t="shared" si="1"/>
        <v>40</v>
      </c>
      <c r="BJ50" s="4">
        <f t="shared" si="2"/>
        <v>0.7</v>
      </c>
    </row>
    <row r="51" spans="1:62" x14ac:dyDescent="0.35">
      <c r="A51" t="s">
        <v>73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0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1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>
        <f t="shared" si="3"/>
        <v>19</v>
      </c>
      <c r="BI51">
        <f t="shared" si="1"/>
        <v>44</v>
      </c>
      <c r="BJ51" s="4">
        <f t="shared" si="2"/>
        <v>0.43181818181818182</v>
      </c>
    </row>
    <row r="52" spans="1:62" x14ac:dyDescent="0.35">
      <c r="A52" t="s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0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0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0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>
        <f t="shared" si="3"/>
        <v>22</v>
      </c>
      <c r="BI52">
        <f t="shared" si="1"/>
        <v>33</v>
      </c>
      <c r="BJ52" s="4">
        <f t="shared" si="2"/>
        <v>0.66666666666666663</v>
      </c>
    </row>
  </sheetData>
  <conditionalFormatting sqref="B2:BK2 B20:BH52 BH19 B3:BH18 BI3:BK52">
    <cfRule type="containsText" dxfId="67" priority="2" operator="containsText" text="true">
      <formula>NOT(ISERROR(SEARCH("true",B2)))</formula>
    </cfRule>
    <cfRule type="containsText" dxfId="66" priority="3" operator="containsText" text="false">
      <formula>NOT(ISERROR(SEARCH("false",B2)))</formula>
    </cfRule>
  </conditionalFormatting>
  <conditionalFormatting sqref="BJ2:BJ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6F72-FA90-4172-A929-AB539C0F6E15}">
  <dimension ref="A1:BE52"/>
  <sheetViews>
    <sheetView topLeftCell="AN37" workbookViewId="0">
      <selection activeCell="BG3" sqref="BG3"/>
    </sheetView>
  </sheetViews>
  <sheetFormatPr defaultRowHeight="14.5" x14ac:dyDescent="0.35"/>
  <cols>
    <col min="55" max="55" width="9.81640625" bestFit="1" customWidth="1"/>
    <col min="56" max="56" width="12.90625" bestFit="1" customWidth="1"/>
    <col min="57" max="57" width="12.08984375" bestFit="1" customWidth="1"/>
  </cols>
  <sheetData>
    <row r="1" spans="1:57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>
        <v>1816</v>
      </c>
      <c r="BB1">
        <v>1812</v>
      </c>
      <c r="BC1" t="s">
        <v>113</v>
      </c>
      <c r="BD1" t="s">
        <v>105</v>
      </c>
      <c r="BE1" t="s">
        <v>114</v>
      </c>
    </row>
    <row r="2" spans="1:57" x14ac:dyDescent="0.35">
      <c r="A2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0</v>
      </c>
      <c r="R2" t="b">
        <v>0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0</v>
      </c>
      <c r="AM2" t="b">
        <v>1</v>
      </c>
      <c r="AN2" t="b">
        <v>0</v>
      </c>
      <c r="AO2" t="s">
        <v>112</v>
      </c>
      <c r="AP2" t="b">
        <v>1</v>
      </c>
      <c r="AQ2" t="b">
        <v>1</v>
      </c>
      <c r="AR2" t="b">
        <v>1</v>
      </c>
      <c r="AS2" t="b">
        <v>0</v>
      </c>
      <c r="AT2" t="b">
        <v>1</v>
      </c>
      <c r="AU2" t="b">
        <v>0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s">
        <v>112</v>
      </c>
      <c r="BB2" t="s">
        <v>112</v>
      </c>
      <c r="BC2">
        <f t="shared" ref="BC2:BC33" si="0">COUNTIF(B2:BB2,TRUE)</f>
        <v>42</v>
      </c>
      <c r="BD2">
        <f>$BC$20-COUNTIF(B2:BB2,"")</f>
        <v>50</v>
      </c>
      <c r="BE2" s="4">
        <f>BC2/BD2</f>
        <v>0.84</v>
      </c>
    </row>
    <row r="3" spans="1:57" x14ac:dyDescent="0.35">
      <c r="A3" t="s">
        <v>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>
        <f t="shared" si="0"/>
        <v>10</v>
      </c>
      <c r="BD3">
        <f t="shared" ref="BD3:BD52" si="1">$BC$20-COUNTIF(B3:BB3,"")</f>
        <v>16</v>
      </c>
      <c r="BE3" s="4">
        <f t="shared" ref="BE3:BE52" si="2">BC3/BD3</f>
        <v>0.625</v>
      </c>
    </row>
    <row r="4" spans="1:57" x14ac:dyDescent="0.35">
      <c r="A4" t="s">
        <v>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b">
        <v>0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>
        <f t="shared" si="0"/>
        <v>18</v>
      </c>
      <c r="BD4">
        <f t="shared" si="1"/>
        <v>28</v>
      </c>
      <c r="BE4" s="4">
        <f t="shared" si="2"/>
        <v>0.6428571428571429</v>
      </c>
    </row>
    <row r="5" spans="1:57" x14ac:dyDescent="0.35">
      <c r="A5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0</v>
      </c>
      <c r="AM5" t="b">
        <v>1</v>
      </c>
      <c r="AN5" t="b">
        <v>0</v>
      </c>
      <c r="AO5" t="s">
        <v>112</v>
      </c>
      <c r="AP5" t="b">
        <v>1</v>
      </c>
      <c r="AQ5" t="b">
        <v>1</v>
      </c>
      <c r="AR5" t="b">
        <v>1</v>
      </c>
      <c r="AS5" t="b">
        <v>0</v>
      </c>
      <c r="AT5" t="b">
        <v>1</v>
      </c>
      <c r="AU5" t="b">
        <v>0</v>
      </c>
      <c r="AV5" t="b">
        <v>1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>
        <f t="shared" si="0"/>
        <v>39</v>
      </c>
      <c r="BD5">
        <f t="shared" si="1"/>
        <v>46</v>
      </c>
      <c r="BE5" s="4">
        <f t="shared" si="2"/>
        <v>0.84782608695652173</v>
      </c>
    </row>
    <row r="6" spans="1:57" x14ac:dyDescent="0.3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1</v>
      </c>
      <c r="AL6" t="b">
        <v>1</v>
      </c>
      <c r="AM6" t="b">
        <v>1</v>
      </c>
      <c r="AN6" t="b">
        <v>0</v>
      </c>
      <c r="AO6" t="b">
        <v>1</v>
      </c>
      <c r="AP6" t="b">
        <v>0</v>
      </c>
      <c r="AQ6" t="b">
        <v>1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>
        <f t="shared" si="0"/>
        <v>19</v>
      </c>
      <c r="BD6">
        <f t="shared" si="1"/>
        <v>43</v>
      </c>
      <c r="BE6" s="4">
        <f t="shared" si="2"/>
        <v>0.44186046511627908</v>
      </c>
    </row>
    <row r="7" spans="1:57" x14ac:dyDescent="0.35">
      <c r="A7" t="s">
        <v>13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1</v>
      </c>
      <c r="Y7" t="b">
        <v>0</v>
      </c>
      <c r="Z7" t="b">
        <v>0</v>
      </c>
      <c r="AA7" t="b">
        <v>0</v>
      </c>
      <c r="AB7" t="b">
        <v>1</v>
      </c>
      <c r="AC7" t="b">
        <v>1</v>
      </c>
      <c r="AD7" t="b">
        <v>1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>
        <f t="shared" si="0"/>
        <v>16</v>
      </c>
      <c r="BD7">
        <f t="shared" si="1"/>
        <v>37</v>
      </c>
      <c r="BE7" s="4">
        <f t="shared" si="2"/>
        <v>0.43243243243243246</v>
      </c>
    </row>
    <row r="8" spans="1:57" x14ac:dyDescent="0.35">
      <c r="A8" t="s">
        <v>15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1</v>
      </c>
      <c r="AJ8" t="b">
        <v>1</v>
      </c>
      <c r="AK8" t="b">
        <v>0</v>
      </c>
      <c r="AL8" t="b">
        <v>0</v>
      </c>
      <c r="AM8" t="b">
        <v>1</v>
      </c>
      <c r="AN8" t="b">
        <v>0</v>
      </c>
      <c r="AO8" t="b">
        <v>1</v>
      </c>
      <c r="AP8" t="b">
        <v>0</v>
      </c>
      <c r="AQ8" t="b">
        <v>0</v>
      </c>
      <c r="AR8" t="b">
        <v>1</v>
      </c>
      <c r="AS8" t="b">
        <v>1</v>
      </c>
      <c r="AT8" t="b">
        <v>0</v>
      </c>
      <c r="AU8" t="b">
        <v>1</v>
      </c>
      <c r="AV8" t="b">
        <v>1</v>
      </c>
      <c r="AW8" t="b">
        <v>0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>
        <f t="shared" si="0"/>
        <v>22</v>
      </c>
      <c r="BD8">
        <f t="shared" si="1"/>
        <v>53</v>
      </c>
      <c r="BE8" s="4">
        <f t="shared" si="2"/>
        <v>0.41509433962264153</v>
      </c>
    </row>
    <row r="9" spans="1:57" x14ac:dyDescent="0.35">
      <c r="A9" t="s">
        <v>20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>
        <f t="shared" si="0"/>
        <v>3</v>
      </c>
      <c r="BD9">
        <f t="shared" si="1"/>
        <v>15</v>
      </c>
      <c r="BE9" s="4">
        <f t="shared" si="2"/>
        <v>0.2</v>
      </c>
    </row>
    <row r="10" spans="1:57" x14ac:dyDescent="0.35">
      <c r="A10" t="s">
        <v>21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b">
        <v>1</v>
      </c>
      <c r="S10" t="b">
        <v>0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1</v>
      </c>
      <c r="AJ10" t="b">
        <v>1</v>
      </c>
      <c r="AK10" t="b">
        <v>1</v>
      </c>
      <c r="AL10" t="b">
        <v>0</v>
      </c>
      <c r="AM10" t="b">
        <v>1</v>
      </c>
      <c r="AN10" t="b">
        <v>1</v>
      </c>
      <c r="AO10" t="b">
        <v>0</v>
      </c>
      <c r="AP10" t="b">
        <v>1</v>
      </c>
      <c r="AQ10" t="b">
        <v>1</v>
      </c>
      <c r="AR10" t="b">
        <v>1</v>
      </c>
      <c r="AS10" t="b">
        <v>1</v>
      </c>
      <c r="AT10" t="b">
        <v>0</v>
      </c>
      <c r="AU10" t="b">
        <v>1</v>
      </c>
      <c r="AV10" t="b">
        <v>0</v>
      </c>
      <c r="AW10" t="b">
        <v>0</v>
      </c>
      <c r="AX10" t="b">
        <v>0</v>
      </c>
      <c r="AY10" t="b">
        <v>1</v>
      </c>
      <c r="AZ10" t="b">
        <v>1</v>
      </c>
      <c r="BA10" t="b">
        <v>0</v>
      </c>
      <c r="BB10" t="b">
        <v>0</v>
      </c>
      <c r="BC10">
        <f t="shared" si="0"/>
        <v>26</v>
      </c>
      <c r="BD10">
        <f t="shared" si="1"/>
        <v>53</v>
      </c>
      <c r="BE10" s="4">
        <f t="shared" si="2"/>
        <v>0.49056603773584906</v>
      </c>
    </row>
    <row r="11" spans="1:57" x14ac:dyDescent="0.35">
      <c r="A11" t="s">
        <v>23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0</v>
      </c>
      <c r="AO11" t="s">
        <v>112</v>
      </c>
      <c r="AP11" t="b">
        <v>1</v>
      </c>
      <c r="AQ11" t="b">
        <v>1</v>
      </c>
      <c r="AR11" t="b">
        <v>1</v>
      </c>
      <c r="AS11" t="b">
        <v>1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>
        <f t="shared" si="0"/>
        <v>33</v>
      </c>
      <c r="BD11">
        <f t="shared" si="1"/>
        <v>43</v>
      </c>
      <c r="BE11" s="4">
        <f t="shared" si="2"/>
        <v>0.76744186046511631</v>
      </c>
    </row>
    <row r="12" spans="1:57" x14ac:dyDescent="0.35">
      <c r="A12" t="s">
        <v>24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0</v>
      </c>
      <c r="S12" t="b">
        <v>1</v>
      </c>
      <c r="T12" t="b">
        <v>0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0</v>
      </c>
      <c r="AI12" t="b">
        <v>1</v>
      </c>
      <c r="AJ12" t="b">
        <v>1</v>
      </c>
      <c r="AK12" t="b">
        <v>1</v>
      </c>
      <c r="AL12" t="b">
        <v>0</v>
      </c>
      <c r="AM12" t="b">
        <v>0</v>
      </c>
      <c r="AN12" t="b">
        <v>1</v>
      </c>
      <c r="AO12" t="s">
        <v>112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0</v>
      </c>
      <c r="AW12" t="b">
        <v>1</v>
      </c>
      <c r="AX12" t="b">
        <v>1</v>
      </c>
      <c r="AY12" t="b">
        <v>0</v>
      </c>
      <c r="AZ12" t="b">
        <v>1</v>
      </c>
      <c r="BA12" t="b">
        <v>1</v>
      </c>
      <c r="BB12" t="b">
        <v>1</v>
      </c>
      <c r="BC12">
        <f t="shared" si="0"/>
        <v>42</v>
      </c>
      <c r="BD12">
        <f t="shared" si="1"/>
        <v>52</v>
      </c>
      <c r="BE12" s="4">
        <f t="shared" si="2"/>
        <v>0.80769230769230771</v>
      </c>
    </row>
    <row r="13" spans="1:57" x14ac:dyDescent="0.35">
      <c r="A13" t="s">
        <v>28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>
        <f t="shared" si="0"/>
        <v>6</v>
      </c>
      <c r="BD13">
        <f t="shared" si="1"/>
        <v>16</v>
      </c>
      <c r="BE13" s="4">
        <f t="shared" si="2"/>
        <v>0.375</v>
      </c>
    </row>
    <row r="14" spans="1:57" x14ac:dyDescent="0.35">
      <c r="A14" t="s">
        <v>29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b">
        <v>0</v>
      </c>
      <c r="AA14" t="b">
        <v>0</v>
      </c>
      <c r="AB14" t="b">
        <v>1</v>
      </c>
      <c r="AC14" t="b">
        <v>1</v>
      </c>
      <c r="AD14" t="b">
        <v>0</v>
      </c>
      <c r="AE14" t="b">
        <v>0</v>
      </c>
      <c r="AF14" t="b">
        <v>1</v>
      </c>
      <c r="AG14" t="b">
        <v>1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>
        <f t="shared" si="0"/>
        <v>19</v>
      </c>
      <c r="BD14">
        <f t="shared" si="1"/>
        <v>33</v>
      </c>
      <c r="BE14" s="4">
        <f t="shared" si="2"/>
        <v>0.5757575757575758</v>
      </c>
    </row>
    <row r="15" spans="1:57" x14ac:dyDescent="0.35">
      <c r="A15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1</v>
      </c>
      <c r="AM15" t="b">
        <v>1</v>
      </c>
      <c r="AN15" t="b">
        <v>0</v>
      </c>
      <c r="AO15" t="b">
        <v>1</v>
      </c>
      <c r="AP15" t="b">
        <v>0</v>
      </c>
      <c r="AQ15" t="b">
        <v>0</v>
      </c>
      <c r="AR15" t="b">
        <v>1</v>
      </c>
      <c r="AS15" t="b">
        <v>0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>
        <f t="shared" si="0"/>
        <v>17</v>
      </c>
      <c r="BD15">
        <f t="shared" si="1"/>
        <v>44</v>
      </c>
      <c r="BE15" s="4">
        <f t="shared" si="2"/>
        <v>0.38636363636363635</v>
      </c>
    </row>
    <row r="16" spans="1:57" x14ac:dyDescent="0.35">
      <c r="A16" t="s">
        <v>31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b">
        <v>1</v>
      </c>
      <c r="S16" t="b">
        <v>0</v>
      </c>
      <c r="T16" t="b">
        <v>0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1</v>
      </c>
      <c r="AM16" t="b">
        <v>1</v>
      </c>
      <c r="AN16" t="b">
        <v>0</v>
      </c>
      <c r="AO16" t="b">
        <v>1</v>
      </c>
      <c r="AP16" t="b">
        <v>0</v>
      </c>
      <c r="AQ16" t="b">
        <v>1</v>
      </c>
      <c r="AR16" t="b">
        <v>1</v>
      </c>
      <c r="AS16" t="b">
        <v>0</v>
      </c>
      <c r="AT16" t="b">
        <v>1</v>
      </c>
      <c r="AU16" t="b">
        <v>0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s">
        <v>112</v>
      </c>
      <c r="BB16" t="s">
        <v>112</v>
      </c>
      <c r="BC16">
        <f t="shared" si="0"/>
        <v>25</v>
      </c>
      <c r="BD16">
        <f t="shared" si="1"/>
        <v>51</v>
      </c>
      <c r="BE16" s="4">
        <f t="shared" si="2"/>
        <v>0.49019607843137253</v>
      </c>
    </row>
    <row r="17" spans="1:57" x14ac:dyDescent="0.35">
      <c r="A17" t="s">
        <v>32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1</v>
      </c>
      <c r="AN17" t="b">
        <v>0</v>
      </c>
      <c r="AO17" t="b">
        <v>1</v>
      </c>
      <c r="AP17" t="b">
        <v>0</v>
      </c>
      <c r="AQ17" t="b">
        <v>1</v>
      </c>
      <c r="AR17" t="b">
        <v>1</v>
      </c>
      <c r="AS17" t="b">
        <v>0</v>
      </c>
      <c r="AT17" t="b">
        <v>1</v>
      </c>
      <c r="AU17" t="b">
        <v>1</v>
      </c>
      <c r="AV17" t="b">
        <v>0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s">
        <v>112</v>
      </c>
      <c r="BC17">
        <f t="shared" si="0"/>
        <v>26</v>
      </c>
      <c r="BD17">
        <f t="shared" si="1"/>
        <v>52</v>
      </c>
      <c r="BE17" s="4">
        <f t="shared" si="2"/>
        <v>0.5</v>
      </c>
    </row>
    <row r="18" spans="1:57" x14ac:dyDescent="0.35">
      <c r="A18" t="s">
        <v>33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0</v>
      </c>
      <c r="AA18" t="b">
        <v>0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 t="b">
        <v>1</v>
      </c>
      <c r="AN18" t="b">
        <v>0</v>
      </c>
      <c r="AO18" t="b">
        <v>1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>
        <f t="shared" si="0"/>
        <v>19</v>
      </c>
      <c r="BD18">
        <f t="shared" si="1"/>
        <v>40</v>
      </c>
      <c r="BE18" s="4">
        <f t="shared" si="2"/>
        <v>0.47499999999999998</v>
      </c>
    </row>
    <row r="19" spans="1:57" x14ac:dyDescent="0.35">
      <c r="A19" t="s">
        <v>34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1</v>
      </c>
      <c r="S19" t="b">
        <v>1</v>
      </c>
      <c r="T19" t="b">
        <v>0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b">
        <v>0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0</v>
      </c>
      <c r="AH19" t="b">
        <v>1</v>
      </c>
      <c r="AI19" t="b">
        <v>1</v>
      </c>
      <c r="AJ19" t="b">
        <v>1</v>
      </c>
      <c r="AK19" t="b">
        <v>1</v>
      </c>
      <c r="AL19" t="b">
        <v>0</v>
      </c>
      <c r="AM19" t="b">
        <v>0</v>
      </c>
      <c r="AN19" t="b">
        <v>1</v>
      </c>
      <c r="AO19" t="b">
        <v>0</v>
      </c>
      <c r="AP19" t="b">
        <v>0</v>
      </c>
      <c r="AQ19" t="b">
        <v>1</v>
      </c>
      <c r="AR19" t="b">
        <v>0</v>
      </c>
      <c r="AS19" t="b">
        <v>1</v>
      </c>
      <c r="AT19" t="b">
        <v>0</v>
      </c>
      <c r="AU19" t="b">
        <v>1</v>
      </c>
      <c r="AV19" t="b">
        <v>0</v>
      </c>
      <c r="AW19" t="b">
        <v>0</v>
      </c>
      <c r="AX19" t="b">
        <v>1</v>
      </c>
      <c r="AY19" t="b">
        <v>0</v>
      </c>
      <c r="AZ19" t="b">
        <v>1</v>
      </c>
      <c r="BA19" t="b">
        <v>1</v>
      </c>
      <c r="BB19" t="b">
        <v>1</v>
      </c>
      <c r="BC19">
        <f t="shared" si="0"/>
        <v>37</v>
      </c>
      <c r="BD19">
        <f t="shared" si="1"/>
        <v>53</v>
      </c>
      <c r="BE19" s="4">
        <f t="shared" si="2"/>
        <v>0.69811320754716977</v>
      </c>
    </row>
    <row r="20" spans="1:57" x14ac:dyDescent="0.35">
      <c r="A20" t="s">
        <v>37</v>
      </c>
      <c r="B20" s="8" t="b">
        <f>IF(Data!B20="","",IF(Data!B$20="","",Data!B20=Data!B$20))</f>
        <v>1</v>
      </c>
      <c r="C20" s="6" t="b">
        <v>1</v>
      </c>
      <c r="D20" s="6" t="b">
        <v>1</v>
      </c>
      <c r="E20" s="6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1</v>
      </c>
      <c r="K20" s="6" t="b">
        <v>1</v>
      </c>
      <c r="L20" s="6" t="b">
        <v>1</v>
      </c>
      <c r="M20" s="6" t="b">
        <v>1</v>
      </c>
      <c r="N20" s="6" t="b">
        <v>1</v>
      </c>
      <c r="O20" s="6" t="b">
        <v>1</v>
      </c>
      <c r="P20" s="6" t="b">
        <v>1</v>
      </c>
      <c r="Q20" s="6" t="b">
        <v>1</v>
      </c>
      <c r="R20" s="6" t="b">
        <v>1</v>
      </c>
      <c r="S20" s="6" t="b">
        <v>1</v>
      </c>
      <c r="T20" s="6" t="b">
        <v>1</v>
      </c>
      <c r="U20" s="6" t="b">
        <v>1</v>
      </c>
      <c r="V20" s="6" t="b">
        <v>1</v>
      </c>
      <c r="W20" s="6" t="b">
        <v>1</v>
      </c>
      <c r="X20" s="6" t="b">
        <v>1</v>
      </c>
      <c r="Y20" s="6" t="b">
        <v>1</v>
      </c>
      <c r="Z20" s="6" t="b">
        <v>1</v>
      </c>
      <c r="AA20" s="6" t="b">
        <v>1</v>
      </c>
      <c r="AB20" s="6" t="b">
        <v>1</v>
      </c>
      <c r="AC20" s="6" t="b">
        <v>1</v>
      </c>
      <c r="AD20" s="6" t="b">
        <v>1</v>
      </c>
      <c r="AE20" s="6" t="b">
        <v>1</v>
      </c>
      <c r="AF20" s="6" t="b">
        <v>1</v>
      </c>
      <c r="AG20" s="6" t="b">
        <v>1</v>
      </c>
      <c r="AH20" s="6" t="b">
        <v>1</v>
      </c>
      <c r="AI20" s="6" t="b">
        <v>1</v>
      </c>
      <c r="AJ20" s="6" t="b">
        <v>1</v>
      </c>
      <c r="AK20" s="6" t="b">
        <v>1</v>
      </c>
      <c r="AL20" s="6" t="b">
        <v>1</v>
      </c>
      <c r="AM20" s="6" t="b">
        <v>1</v>
      </c>
      <c r="AN20" s="6" t="b">
        <v>1</v>
      </c>
      <c r="AO20" s="6" t="b">
        <v>1</v>
      </c>
      <c r="AP20" s="6" t="b">
        <v>1</v>
      </c>
      <c r="AQ20" s="6" t="b">
        <v>1</v>
      </c>
      <c r="AR20" s="6" t="b">
        <v>1</v>
      </c>
      <c r="AS20" s="6" t="b">
        <v>1</v>
      </c>
      <c r="AT20" s="6" t="b">
        <v>1</v>
      </c>
      <c r="AU20" s="6" t="b">
        <v>1</v>
      </c>
      <c r="AV20" s="6" t="b">
        <v>1</v>
      </c>
      <c r="AW20" s="6" t="b">
        <v>1</v>
      </c>
      <c r="AX20" s="6" t="b">
        <v>1</v>
      </c>
      <c r="AY20" s="6" t="b">
        <v>1</v>
      </c>
      <c r="AZ20" s="6" t="b">
        <v>1</v>
      </c>
      <c r="BA20" s="6" t="b">
        <v>1</v>
      </c>
      <c r="BB20" s="6" t="b">
        <v>1</v>
      </c>
      <c r="BC20">
        <f t="shared" si="0"/>
        <v>53</v>
      </c>
      <c r="BD20">
        <f t="shared" si="1"/>
        <v>53</v>
      </c>
      <c r="BE20" s="4">
        <f t="shared" si="2"/>
        <v>1</v>
      </c>
    </row>
    <row r="21" spans="1:57" x14ac:dyDescent="0.35">
      <c r="A2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1</v>
      </c>
      <c r="AM21" t="b">
        <v>1</v>
      </c>
      <c r="AN21" t="b">
        <v>0</v>
      </c>
      <c r="AO21" t="b">
        <v>1</v>
      </c>
      <c r="AP21" t="b">
        <v>0</v>
      </c>
      <c r="AQ21" t="b">
        <v>0</v>
      </c>
      <c r="AR21" t="b">
        <v>1</v>
      </c>
      <c r="AS21" t="b">
        <v>0</v>
      </c>
      <c r="AT21" t="b">
        <v>1</v>
      </c>
      <c r="AU21" t="b">
        <v>1</v>
      </c>
      <c r="AV21" t="b">
        <v>1</v>
      </c>
      <c r="AW21" t="b">
        <v>1</v>
      </c>
      <c r="AX21" t="b">
        <v>0</v>
      </c>
      <c r="AY21" t="b">
        <v>0</v>
      </c>
      <c r="AZ21" t="b">
        <v>1</v>
      </c>
      <c r="BA21" t="s">
        <v>112</v>
      </c>
      <c r="BB21" t="s">
        <v>112</v>
      </c>
      <c r="BC21">
        <f t="shared" si="0"/>
        <v>17</v>
      </c>
      <c r="BD21">
        <f t="shared" si="1"/>
        <v>51</v>
      </c>
      <c r="BE21" s="4">
        <f t="shared" si="2"/>
        <v>0.33333333333333331</v>
      </c>
    </row>
    <row r="22" spans="1:57" x14ac:dyDescent="0.35">
      <c r="A22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1</v>
      </c>
      <c r="S22" t="b">
        <v>0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b">
        <v>0</v>
      </c>
      <c r="AA22" t="b">
        <v>0</v>
      </c>
      <c r="AB22" t="b">
        <v>1</v>
      </c>
      <c r="AC22" t="b">
        <v>1</v>
      </c>
      <c r="AD22" t="b">
        <v>1</v>
      </c>
      <c r="AE22" t="b">
        <v>1</v>
      </c>
      <c r="AF22" t="b">
        <v>0</v>
      </c>
      <c r="AG22" t="b">
        <v>0</v>
      </c>
      <c r="AH22" t="b">
        <v>1</v>
      </c>
      <c r="AI22" t="b">
        <v>1</v>
      </c>
      <c r="AJ22" t="b">
        <v>1</v>
      </c>
      <c r="AK22" t="b">
        <v>1</v>
      </c>
      <c r="AL22" t="b">
        <v>0</v>
      </c>
      <c r="AM22" t="b">
        <v>0</v>
      </c>
      <c r="AN22" t="b">
        <v>1</v>
      </c>
      <c r="AO22" t="b">
        <v>1</v>
      </c>
      <c r="AP22" t="b">
        <v>1</v>
      </c>
      <c r="AQ22" t="b">
        <v>0</v>
      </c>
      <c r="AR22" t="b">
        <v>1</v>
      </c>
      <c r="AS22" t="b">
        <v>1</v>
      </c>
      <c r="AT22" t="b">
        <v>0</v>
      </c>
      <c r="AU22" t="b">
        <v>1</v>
      </c>
      <c r="AV22" t="b">
        <v>0</v>
      </c>
      <c r="AW22" t="b">
        <v>0</v>
      </c>
      <c r="AX22" t="b">
        <v>0</v>
      </c>
      <c r="AY22" t="b">
        <v>1</v>
      </c>
      <c r="AZ22" t="b">
        <v>1</v>
      </c>
      <c r="BA22" t="b">
        <v>1</v>
      </c>
      <c r="BB22" t="b">
        <v>1</v>
      </c>
      <c r="BC22">
        <f t="shared" si="0"/>
        <v>30</v>
      </c>
      <c r="BD22">
        <f t="shared" si="1"/>
        <v>53</v>
      </c>
      <c r="BE22" s="4">
        <f t="shared" si="2"/>
        <v>0.56603773584905659</v>
      </c>
    </row>
    <row r="23" spans="1:57" x14ac:dyDescent="0.35">
      <c r="A23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  <c r="P23" t="b">
        <v>0</v>
      </c>
      <c r="Q23" t="b">
        <v>1</v>
      </c>
      <c r="R23" t="b">
        <v>1</v>
      </c>
      <c r="S23" t="b">
        <v>0</v>
      </c>
      <c r="T23" t="b">
        <v>0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1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1</v>
      </c>
      <c r="AT23" t="b">
        <v>0</v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1</v>
      </c>
      <c r="BA23" t="b">
        <v>0</v>
      </c>
      <c r="BB23" t="b">
        <v>0</v>
      </c>
      <c r="BC23">
        <f t="shared" si="0"/>
        <v>19</v>
      </c>
      <c r="BD23">
        <f t="shared" si="1"/>
        <v>53</v>
      </c>
      <c r="BE23" s="4">
        <f t="shared" si="2"/>
        <v>0.35849056603773582</v>
      </c>
    </row>
    <row r="24" spans="1:57" x14ac:dyDescent="0.35">
      <c r="A24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0</v>
      </c>
      <c r="Q24" t="b">
        <v>1</v>
      </c>
      <c r="R24" t="b">
        <v>1</v>
      </c>
      <c r="S24" t="b">
        <v>0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1</v>
      </c>
      <c r="AN24" t="b">
        <v>0</v>
      </c>
      <c r="AO24" t="b">
        <v>1</v>
      </c>
      <c r="AP24" t="b">
        <v>0</v>
      </c>
      <c r="AQ24" t="b">
        <v>0</v>
      </c>
      <c r="AR24" t="b">
        <v>1</v>
      </c>
      <c r="AS24" t="b">
        <v>0</v>
      </c>
      <c r="AT24" t="b">
        <v>1</v>
      </c>
      <c r="AU24" t="b">
        <v>1</v>
      </c>
      <c r="AV24" t="b">
        <v>1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>
        <f t="shared" si="0"/>
        <v>19</v>
      </c>
      <c r="BD24">
        <f t="shared" si="1"/>
        <v>47</v>
      </c>
      <c r="BE24" s="4">
        <f t="shared" si="2"/>
        <v>0.40425531914893614</v>
      </c>
    </row>
    <row r="25" spans="1:57" x14ac:dyDescent="0.35">
      <c r="A25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1</v>
      </c>
      <c r="S25" t="b">
        <v>0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1</v>
      </c>
      <c r="AM25" t="b">
        <v>1</v>
      </c>
      <c r="AN25" t="b">
        <v>0</v>
      </c>
      <c r="AO25" t="b">
        <v>1</v>
      </c>
      <c r="AP25" t="b">
        <v>0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>
        <f t="shared" si="0"/>
        <v>13</v>
      </c>
      <c r="BD25">
        <f t="shared" si="1"/>
        <v>41</v>
      </c>
      <c r="BE25" s="4">
        <f t="shared" si="2"/>
        <v>0.31707317073170732</v>
      </c>
    </row>
    <row r="26" spans="1:57" x14ac:dyDescent="0.35">
      <c r="A26" t="s">
        <v>45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0</v>
      </c>
      <c r="R26" t="b">
        <v>0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0</v>
      </c>
      <c r="AM26" t="b">
        <v>1</v>
      </c>
      <c r="AN26" t="s">
        <v>112</v>
      </c>
      <c r="AO26" t="s">
        <v>112</v>
      </c>
      <c r="AP26" t="b">
        <v>1</v>
      </c>
      <c r="AQ26" t="b">
        <v>1</v>
      </c>
      <c r="AR26" t="b">
        <v>1</v>
      </c>
      <c r="AS26" t="b">
        <v>0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s">
        <v>112</v>
      </c>
      <c r="BB26" t="s">
        <v>112</v>
      </c>
      <c r="BC26">
        <f t="shared" si="0"/>
        <v>43</v>
      </c>
      <c r="BD26">
        <f t="shared" si="1"/>
        <v>49</v>
      </c>
      <c r="BE26" s="4">
        <f t="shared" si="2"/>
        <v>0.87755102040816324</v>
      </c>
    </row>
    <row r="27" spans="1:57" x14ac:dyDescent="0.35">
      <c r="A27" t="s">
        <v>46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b">
        <v>0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1</v>
      </c>
      <c r="AR27" t="b">
        <v>1</v>
      </c>
      <c r="AS27" t="b">
        <v>0</v>
      </c>
      <c r="AT27" t="b">
        <v>1</v>
      </c>
      <c r="AU27" t="b">
        <v>0</v>
      </c>
      <c r="AV27" t="b">
        <v>1</v>
      </c>
      <c r="AW27" t="b">
        <v>1</v>
      </c>
      <c r="AX27" t="b">
        <v>1</v>
      </c>
      <c r="AY27" t="b">
        <v>0</v>
      </c>
      <c r="AZ27" t="b">
        <v>1</v>
      </c>
      <c r="BA27" t="s">
        <v>112</v>
      </c>
      <c r="BB27" t="s">
        <v>112</v>
      </c>
      <c r="BC27">
        <f t="shared" si="0"/>
        <v>34</v>
      </c>
      <c r="BD27">
        <f t="shared" si="1"/>
        <v>51</v>
      </c>
      <c r="BE27" s="4">
        <f t="shared" si="2"/>
        <v>0.66666666666666663</v>
      </c>
    </row>
    <row r="28" spans="1:57" x14ac:dyDescent="0.35">
      <c r="A28" t="s">
        <v>47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b">
        <v>0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>
        <f t="shared" si="0"/>
        <v>20</v>
      </c>
      <c r="BD28">
        <f t="shared" si="1"/>
        <v>33</v>
      </c>
      <c r="BE28" s="4">
        <f t="shared" si="2"/>
        <v>0.60606060606060608</v>
      </c>
    </row>
    <row r="29" spans="1:57" x14ac:dyDescent="0.35">
      <c r="A29" t="s">
        <v>48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b">
        <v>1</v>
      </c>
      <c r="K29" t="b">
        <v>1</v>
      </c>
      <c r="L29" t="b">
        <v>1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0</v>
      </c>
      <c r="Z29" t="b">
        <v>0</v>
      </c>
      <c r="AA29" t="b">
        <v>0</v>
      </c>
      <c r="AB29" t="b">
        <v>1</v>
      </c>
      <c r="AC29" t="b">
        <v>1</v>
      </c>
      <c r="AD29" t="b">
        <v>1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1</v>
      </c>
      <c r="AN29" t="b">
        <v>0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>
        <f t="shared" si="0"/>
        <v>19</v>
      </c>
      <c r="BD29">
        <f t="shared" si="1"/>
        <v>39</v>
      </c>
      <c r="BE29" s="4">
        <f t="shared" si="2"/>
        <v>0.48717948717948717</v>
      </c>
    </row>
    <row r="30" spans="1:57" x14ac:dyDescent="0.35">
      <c r="A30" t="s">
        <v>49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b">
        <v>0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b">
        <v>0</v>
      </c>
      <c r="AA30" t="b">
        <v>0</v>
      </c>
      <c r="AB30" t="b">
        <v>1</v>
      </c>
      <c r="AC30" t="b">
        <v>1</v>
      </c>
      <c r="AD30" t="b">
        <v>1</v>
      </c>
      <c r="AE30" t="b">
        <v>0</v>
      </c>
      <c r="AF30" t="b">
        <v>1</v>
      </c>
      <c r="AG30" t="b">
        <v>1</v>
      </c>
      <c r="AH30" t="b">
        <v>0</v>
      </c>
      <c r="AI30" t="b">
        <v>0</v>
      </c>
      <c r="AJ30" t="b">
        <v>0</v>
      </c>
      <c r="AK30" t="b">
        <v>1</v>
      </c>
      <c r="AL30" t="b">
        <v>1</v>
      </c>
      <c r="AM30" t="b">
        <v>1</v>
      </c>
      <c r="AN30" t="b">
        <v>0</v>
      </c>
      <c r="AO30" t="b">
        <v>1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>
        <f t="shared" si="0"/>
        <v>23</v>
      </c>
      <c r="BD30">
        <f t="shared" si="1"/>
        <v>40</v>
      </c>
      <c r="BE30" s="4">
        <f t="shared" si="2"/>
        <v>0.57499999999999996</v>
      </c>
    </row>
    <row r="31" spans="1:57" x14ac:dyDescent="0.35">
      <c r="A31" t="s">
        <v>50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b">
        <v>1</v>
      </c>
      <c r="T31" t="b">
        <v>0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0</v>
      </c>
      <c r="AM31" t="b">
        <v>1</v>
      </c>
      <c r="AN31" t="b">
        <v>0</v>
      </c>
      <c r="AO31" t="s">
        <v>112</v>
      </c>
      <c r="AP31" t="b">
        <v>1</v>
      </c>
      <c r="AQ31" t="b">
        <v>1</v>
      </c>
      <c r="AR31" t="b">
        <v>1</v>
      </c>
      <c r="AS31" t="b">
        <v>1</v>
      </c>
      <c r="AT31" t="b">
        <v>0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>
        <f t="shared" si="0"/>
        <v>41</v>
      </c>
      <c r="BD31">
        <f t="shared" si="1"/>
        <v>52</v>
      </c>
      <c r="BE31" s="4">
        <f t="shared" si="2"/>
        <v>0.78846153846153844</v>
      </c>
    </row>
    <row r="32" spans="1:57" x14ac:dyDescent="0.35">
      <c r="A32" t="s">
        <v>51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>
        <f t="shared" si="0"/>
        <v>15</v>
      </c>
      <c r="BD32">
        <f t="shared" si="1"/>
        <v>33</v>
      </c>
      <c r="BE32" s="4">
        <f t="shared" si="2"/>
        <v>0.45454545454545453</v>
      </c>
    </row>
    <row r="33" spans="1:57" x14ac:dyDescent="0.35">
      <c r="A33" t="s">
        <v>52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1</v>
      </c>
      <c r="AN33" t="b">
        <v>0</v>
      </c>
      <c r="AO33" t="b">
        <v>1</v>
      </c>
      <c r="AP33" t="b">
        <v>0</v>
      </c>
      <c r="AQ33" t="b">
        <v>0</v>
      </c>
      <c r="AR33" t="b">
        <v>1</v>
      </c>
      <c r="AS33" t="b">
        <v>0</v>
      </c>
      <c r="AT33" t="b">
        <v>1</v>
      </c>
      <c r="AU33" t="b">
        <v>0</v>
      </c>
      <c r="AV33" t="b">
        <v>1</v>
      </c>
      <c r="AW33" t="b">
        <v>1</v>
      </c>
      <c r="AX33" t="b">
        <v>0</v>
      </c>
      <c r="AY33" t="b">
        <v>0</v>
      </c>
      <c r="AZ33" t="b">
        <v>1</v>
      </c>
      <c r="BA33" t="b">
        <v>1</v>
      </c>
      <c r="BB33" t="b">
        <v>0</v>
      </c>
      <c r="BC33">
        <f t="shared" si="0"/>
        <v>22</v>
      </c>
      <c r="BD33">
        <f t="shared" si="1"/>
        <v>53</v>
      </c>
      <c r="BE33" s="4">
        <f t="shared" si="2"/>
        <v>0.41509433962264153</v>
      </c>
    </row>
    <row r="34" spans="1:57" x14ac:dyDescent="0.35">
      <c r="A34" t="s">
        <v>53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1</v>
      </c>
      <c r="O34" t="b">
        <v>0</v>
      </c>
      <c r="P34" t="b">
        <v>0</v>
      </c>
      <c r="Q34" t="b">
        <v>1</v>
      </c>
      <c r="R34" t="b">
        <v>1</v>
      </c>
      <c r="S34" t="b">
        <v>0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1</v>
      </c>
      <c r="AJ34" t="b">
        <v>1</v>
      </c>
      <c r="AK34" t="b">
        <v>1</v>
      </c>
      <c r="AL34" t="b">
        <v>0</v>
      </c>
      <c r="AM34" t="b">
        <v>1</v>
      </c>
      <c r="AN34" t="b">
        <v>1</v>
      </c>
      <c r="AO34" t="b">
        <v>0</v>
      </c>
      <c r="AP34" t="b">
        <v>0</v>
      </c>
      <c r="AQ34" t="b">
        <v>1</v>
      </c>
      <c r="AR34" t="b">
        <v>1</v>
      </c>
      <c r="AS34" t="b">
        <v>1</v>
      </c>
      <c r="AT34" t="b">
        <v>0</v>
      </c>
      <c r="AU34" t="b">
        <v>1</v>
      </c>
      <c r="AV34" t="b">
        <v>0</v>
      </c>
      <c r="AW34" t="b">
        <v>1</v>
      </c>
      <c r="AX34" t="b">
        <v>0</v>
      </c>
      <c r="AY34" t="b">
        <v>1</v>
      </c>
      <c r="AZ34" t="b">
        <v>1</v>
      </c>
      <c r="BA34" t="b">
        <v>1</v>
      </c>
      <c r="BB34" t="b">
        <v>0</v>
      </c>
      <c r="BC34">
        <f t="shared" ref="BC34:BC52" si="3">COUNTIF(B34:BB34,TRUE)</f>
        <v>27</v>
      </c>
      <c r="BD34">
        <f t="shared" si="1"/>
        <v>53</v>
      </c>
      <c r="BE34" s="4">
        <f t="shared" si="2"/>
        <v>0.50943396226415094</v>
      </c>
    </row>
    <row r="35" spans="1:57" x14ac:dyDescent="0.35">
      <c r="A35" t="s">
        <v>54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1</v>
      </c>
      <c r="O35" t="b">
        <v>0</v>
      </c>
      <c r="P35" t="b">
        <v>0</v>
      </c>
      <c r="Q35" t="b">
        <v>1</v>
      </c>
      <c r="R35" t="b">
        <v>1</v>
      </c>
      <c r="S35" t="b">
        <v>0</v>
      </c>
      <c r="T35" t="b">
        <v>0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b">
        <v>0</v>
      </c>
      <c r="AA35" t="b">
        <v>0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>
        <f t="shared" si="3"/>
        <v>15</v>
      </c>
      <c r="BD35">
        <f t="shared" si="1"/>
        <v>28</v>
      </c>
      <c r="BE35" s="4">
        <f t="shared" si="2"/>
        <v>0.5357142857142857</v>
      </c>
    </row>
    <row r="36" spans="1:57" x14ac:dyDescent="0.35">
      <c r="A36" t="s">
        <v>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1</v>
      </c>
      <c r="AK36" t="b">
        <v>0</v>
      </c>
      <c r="AL36" t="b">
        <v>0</v>
      </c>
      <c r="AM36" t="b">
        <v>1</v>
      </c>
      <c r="AN36" t="b">
        <v>1</v>
      </c>
      <c r="AO36" t="b">
        <v>1</v>
      </c>
      <c r="AP36" t="b">
        <v>0</v>
      </c>
      <c r="AQ36" t="b">
        <v>0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0</v>
      </c>
      <c r="AZ36" t="b">
        <v>1</v>
      </c>
      <c r="BA36" t="b">
        <v>1</v>
      </c>
      <c r="BB36" t="b">
        <v>0</v>
      </c>
      <c r="BC36">
        <f t="shared" si="3"/>
        <v>27</v>
      </c>
      <c r="BD36">
        <f t="shared" si="1"/>
        <v>53</v>
      </c>
      <c r="BE36" s="4">
        <f t="shared" si="2"/>
        <v>0.50943396226415094</v>
      </c>
    </row>
    <row r="37" spans="1:57" x14ac:dyDescent="0.35">
      <c r="A37" t="s">
        <v>56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1</v>
      </c>
      <c r="W37" t="b">
        <v>1</v>
      </c>
      <c r="X37" t="b">
        <v>1</v>
      </c>
      <c r="Y37" t="b">
        <v>0</v>
      </c>
      <c r="Z37" t="b">
        <v>0</v>
      </c>
      <c r="AA37" t="b">
        <v>0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1</v>
      </c>
      <c r="AN37" t="b">
        <v>0</v>
      </c>
      <c r="AO37" t="b">
        <v>1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1</v>
      </c>
      <c r="AV37" t="b">
        <v>0</v>
      </c>
      <c r="AW37" t="b">
        <v>1</v>
      </c>
      <c r="AX37" t="b">
        <v>1</v>
      </c>
      <c r="AY37" t="b">
        <v>0</v>
      </c>
      <c r="AZ37" t="b">
        <v>1</v>
      </c>
      <c r="BA37" t="b">
        <v>1</v>
      </c>
      <c r="BB37" t="b">
        <v>1</v>
      </c>
      <c r="BC37">
        <f t="shared" si="3"/>
        <v>27</v>
      </c>
      <c r="BD37">
        <f t="shared" si="1"/>
        <v>53</v>
      </c>
      <c r="BE37" s="4">
        <f t="shared" si="2"/>
        <v>0.50943396226415094</v>
      </c>
    </row>
    <row r="38" spans="1:57" x14ac:dyDescent="0.35">
      <c r="A38" t="s">
        <v>57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b">
        <v>1</v>
      </c>
      <c r="AA38" t="b">
        <v>0</v>
      </c>
      <c r="AB38" t="b">
        <v>1</v>
      </c>
      <c r="AC38" t="b">
        <v>1</v>
      </c>
      <c r="AD38" t="b">
        <v>1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>
        <f t="shared" si="3"/>
        <v>19</v>
      </c>
      <c r="BD38">
        <f t="shared" si="1"/>
        <v>29</v>
      </c>
      <c r="BE38" s="4">
        <f t="shared" si="2"/>
        <v>0.65517241379310343</v>
      </c>
    </row>
    <row r="39" spans="1:57" x14ac:dyDescent="0.35">
      <c r="A39" t="s">
        <v>58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1</v>
      </c>
      <c r="AM39" t="b">
        <v>1</v>
      </c>
      <c r="AN39" t="b">
        <v>1</v>
      </c>
      <c r="AO39" t="b">
        <v>1</v>
      </c>
      <c r="AP39" t="b">
        <v>0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>
        <f t="shared" si="3"/>
        <v>15</v>
      </c>
      <c r="BD39">
        <f t="shared" si="1"/>
        <v>41</v>
      </c>
      <c r="BE39" s="4">
        <f t="shared" si="2"/>
        <v>0.36585365853658536</v>
      </c>
    </row>
    <row r="40" spans="1:57" x14ac:dyDescent="0.35">
      <c r="A40" t="s">
        <v>59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1</v>
      </c>
      <c r="S40" t="b">
        <v>0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1</v>
      </c>
      <c r="AM40" t="b">
        <v>1</v>
      </c>
      <c r="AN40" t="b">
        <v>0</v>
      </c>
      <c r="AO40" t="b">
        <v>1</v>
      </c>
      <c r="AP40" t="b">
        <v>0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>
        <f t="shared" si="3"/>
        <v>28</v>
      </c>
      <c r="BD40">
        <f t="shared" si="1"/>
        <v>53</v>
      </c>
      <c r="BE40" s="4">
        <f t="shared" si="2"/>
        <v>0.52830188679245282</v>
      </c>
    </row>
    <row r="41" spans="1:57" x14ac:dyDescent="0.35">
      <c r="A41" t="s">
        <v>60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1</v>
      </c>
      <c r="S41" t="b">
        <v>0</v>
      </c>
      <c r="T41" t="b">
        <v>0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1</v>
      </c>
      <c r="AM41" t="b">
        <v>1</v>
      </c>
      <c r="AN41" t="b">
        <v>0</v>
      </c>
      <c r="AO41" t="b">
        <v>1</v>
      </c>
      <c r="AP41" t="b">
        <v>0</v>
      </c>
      <c r="AQ41" t="b">
        <v>0</v>
      </c>
      <c r="AR41" t="b">
        <v>1</v>
      </c>
      <c r="AS41" t="b">
        <v>1</v>
      </c>
      <c r="AT41" t="b">
        <v>0</v>
      </c>
      <c r="AU41" t="b">
        <v>1</v>
      </c>
      <c r="AV41" t="b">
        <v>1</v>
      </c>
      <c r="AW41" t="b">
        <v>0</v>
      </c>
      <c r="AX41" t="b">
        <v>0</v>
      </c>
      <c r="AY41" t="b">
        <v>0</v>
      </c>
      <c r="AZ41" t="b">
        <v>1</v>
      </c>
      <c r="BA41" t="b">
        <v>1</v>
      </c>
      <c r="BB41" t="b">
        <v>0</v>
      </c>
      <c r="BC41">
        <f t="shared" si="3"/>
        <v>22</v>
      </c>
      <c r="BD41">
        <f t="shared" si="1"/>
        <v>53</v>
      </c>
      <c r="BE41" s="4">
        <f t="shared" si="2"/>
        <v>0.41509433962264153</v>
      </c>
    </row>
    <row r="42" spans="1:57" x14ac:dyDescent="0.35">
      <c r="A42" t="s">
        <v>61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0</v>
      </c>
      <c r="P42" t="b">
        <v>1</v>
      </c>
      <c r="Q42" t="b">
        <v>1</v>
      </c>
      <c r="R42" t="b">
        <v>0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0</v>
      </c>
      <c r="AO42" t="s">
        <v>112</v>
      </c>
      <c r="AP42" t="b">
        <v>1</v>
      </c>
      <c r="AQ42" t="b">
        <v>1</v>
      </c>
      <c r="AR42" t="b">
        <v>1</v>
      </c>
      <c r="AS42" t="b">
        <v>0</v>
      </c>
      <c r="AT42" t="b">
        <v>1</v>
      </c>
      <c r="AU42" t="b">
        <v>0</v>
      </c>
      <c r="AV42" t="b">
        <v>0</v>
      </c>
      <c r="AW42" t="b">
        <v>0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>
        <f t="shared" si="3"/>
        <v>43</v>
      </c>
      <c r="BD42">
        <f t="shared" si="1"/>
        <v>52</v>
      </c>
      <c r="BE42" s="4">
        <f t="shared" si="2"/>
        <v>0.82692307692307687</v>
      </c>
    </row>
    <row r="43" spans="1:57" x14ac:dyDescent="0.35">
      <c r="A43" t="s">
        <v>64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>
        <f t="shared" si="3"/>
        <v>14</v>
      </c>
      <c r="BD43">
        <f t="shared" si="1"/>
        <v>33</v>
      </c>
      <c r="BE43" s="4">
        <f t="shared" si="2"/>
        <v>0.42424242424242425</v>
      </c>
    </row>
    <row r="44" spans="1:57" x14ac:dyDescent="0.35">
      <c r="A44" t="s">
        <v>65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b">
        <v>1</v>
      </c>
      <c r="AA44" t="b">
        <v>0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b">
        <v>1</v>
      </c>
      <c r="AR44" t="b">
        <v>0</v>
      </c>
      <c r="AS44" t="b">
        <v>1</v>
      </c>
      <c r="AT44" t="b">
        <v>0</v>
      </c>
      <c r="AU44" t="b">
        <v>1</v>
      </c>
      <c r="AV44" t="b">
        <v>0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>
        <f t="shared" si="3"/>
        <v>39</v>
      </c>
      <c r="BD44">
        <f t="shared" si="1"/>
        <v>53</v>
      </c>
      <c r="BE44" s="4">
        <f t="shared" si="2"/>
        <v>0.73584905660377353</v>
      </c>
    </row>
    <row r="45" spans="1:57" x14ac:dyDescent="0.35">
      <c r="A45" t="s">
        <v>66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1</v>
      </c>
      <c r="S45" t="b">
        <v>0</v>
      </c>
      <c r="T45" t="b">
        <v>0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0</v>
      </c>
      <c r="AM45" t="b">
        <v>0</v>
      </c>
      <c r="AN45" t="s">
        <v>112</v>
      </c>
      <c r="AO45" t="s">
        <v>112</v>
      </c>
      <c r="AP45" t="b">
        <v>1</v>
      </c>
      <c r="AQ45" t="b">
        <v>1</v>
      </c>
      <c r="AR45" t="b">
        <v>1</v>
      </c>
      <c r="AS45" t="b">
        <v>0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>
        <f t="shared" si="3"/>
        <v>32</v>
      </c>
      <c r="BD45">
        <f t="shared" si="1"/>
        <v>42</v>
      </c>
      <c r="BE45" s="4">
        <f t="shared" si="2"/>
        <v>0.76190476190476186</v>
      </c>
    </row>
    <row r="46" spans="1:57" x14ac:dyDescent="0.35">
      <c r="A46" t="s">
        <v>67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>
        <f t="shared" si="3"/>
        <v>17</v>
      </c>
      <c r="BD46">
        <f t="shared" si="1"/>
        <v>32</v>
      </c>
      <c r="BE46" s="4">
        <f t="shared" si="2"/>
        <v>0.53125</v>
      </c>
    </row>
    <row r="47" spans="1:57" x14ac:dyDescent="0.35">
      <c r="A47" t="s">
        <v>68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1</v>
      </c>
      <c r="AM47" t="b">
        <v>1</v>
      </c>
      <c r="AN47" t="b">
        <v>0</v>
      </c>
      <c r="AO47" t="b">
        <v>1</v>
      </c>
      <c r="AP47" t="b">
        <v>0</v>
      </c>
      <c r="AQ47" t="b">
        <v>0</v>
      </c>
      <c r="AR47" t="b">
        <v>0</v>
      </c>
      <c r="AS47" t="b">
        <v>1</v>
      </c>
      <c r="AT47" t="b">
        <v>0</v>
      </c>
      <c r="AU47" t="b">
        <v>1</v>
      </c>
      <c r="AV47" t="b">
        <v>0</v>
      </c>
      <c r="AW47" t="b">
        <v>0</v>
      </c>
      <c r="AX47" t="b">
        <v>0</v>
      </c>
      <c r="AY47" t="b">
        <v>0</v>
      </c>
      <c r="AZ47" t="b">
        <v>1</v>
      </c>
      <c r="BA47" t="b">
        <v>1</v>
      </c>
      <c r="BB47" t="b">
        <v>1</v>
      </c>
      <c r="BC47">
        <f t="shared" si="3"/>
        <v>15</v>
      </c>
      <c r="BD47">
        <f t="shared" si="1"/>
        <v>53</v>
      </c>
      <c r="BE47" s="4">
        <f t="shared" si="2"/>
        <v>0.28301886792452829</v>
      </c>
    </row>
    <row r="48" spans="1:57" x14ac:dyDescent="0.35">
      <c r="A48" t="s">
        <v>70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1</v>
      </c>
      <c r="K48" t="b">
        <v>1</v>
      </c>
      <c r="L48" t="b">
        <v>1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1</v>
      </c>
      <c r="S48" t="b">
        <v>0</v>
      </c>
      <c r="T48" t="b">
        <v>0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0</v>
      </c>
      <c r="AM48" t="b">
        <v>1</v>
      </c>
      <c r="AN48" t="s">
        <v>112</v>
      </c>
      <c r="AO48" t="s">
        <v>112</v>
      </c>
      <c r="AP48" t="b">
        <v>0</v>
      </c>
      <c r="AQ48" t="b">
        <v>1</v>
      </c>
      <c r="AR48" t="b">
        <v>1</v>
      </c>
      <c r="AS48" t="b">
        <v>0</v>
      </c>
      <c r="AT48" t="b">
        <v>1</v>
      </c>
      <c r="AU48" t="b">
        <v>0</v>
      </c>
      <c r="AV48" t="b">
        <v>1</v>
      </c>
      <c r="AW48" t="b">
        <v>1</v>
      </c>
      <c r="AX48" t="b">
        <v>1</v>
      </c>
      <c r="AY48" t="b">
        <v>0</v>
      </c>
      <c r="AZ48" t="b">
        <v>1</v>
      </c>
      <c r="BA48" t="b">
        <v>1</v>
      </c>
      <c r="BB48" t="b">
        <v>1</v>
      </c>
      <c r="BC48">
        <f t="shared" si="3"/>
        <v>33</v>
      </c>
      <c r="BD48">
        <f t="shared" si="1"/>
        <v>51</v>
      </c>
      <c r="BE48" s="4">
        <f t="shared" si="2"/>
        <v>0.6470588235294118</v>
      </c>
    </row>
    <row r="49" spans="1:57" x14ac:dyDescent="0.35">
      <c r="A49" t="s">
        <v>71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>
        <f t="shared" si="3"/>
        <v>12</v>
      </c>
      <c r="BD49">
        <f t="shared" si="1"/>
        <v>33</v>
      </c>
      <c r="BE49" s="4">
        <f t="shared" si="2"/>
        <v>0.36363636363636365</v>
      </c>
    </row>
    <row r="50" spans="1:57" x14ac:dyDescent="0.35">
      <c r="A50" t="s">
        <v>72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1</v>
      </c>
      <c r="S50" t="b">
        <v>1</v>
      </c>
      <c r="T50" t="b">
        <v>0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1</v>
      </c>
      <c r="AJ50" t="b">
        <v>1</v>
      </c>
      <c r="AK50" t="b">
        <v>1</v>
      </c>
      <c r="AL50" t="b">
        <v>0</v>
      </c>
      <c r="AM50" t="b">
        <v>1</v>
      </c>
      <c r="AN50" t="b">
        <v>0</v>
      </c>
      <c r="AO50" t="b">
        <v>1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>
        <f t="shared" si="3"/>
        <v>25</v>
      </c>
      <c r="BD50">
        <f t="shared" si="1"/>
        <v>40</v>
      </c>
      <c r="BE50" s="4">
        <f t="shared" si="2"/>
        <v>0.625</v>
      </c>
    </row>
    <row r="51" spans="1:57" x14ac:dyDescent="0.35">
      <c r="A51" t="s">
        <v>73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1</v>
      </c>
      <c r="W51" t="b">
        <v>1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1</v>
      </c>
      <c r="AM51" t="b">
        <v>1</v>
      </c>
      <c r="AN51" t="b">
        <v>0</v>
      </c>
      <c r="AO51" t="b">
        <v>1</v>
      </c>
      <c r="AP51" t="b">
        <v>0</v>
      </c>
      <c r="AQ51" t="b">
        <v>0</v>
      </c>
      <c r="AR51" t="b">
        <v>1</v>
      </c>
      <c r="AS51" t="b">
        <v>0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>
        <f t="shared" si="3"/>
        <v>17</v>
      </c>
      <c r="BD51">
        <f t="shared" si="1"/>
        <v>44</v>
      </c>
      <c r="BE51" s="4">
        <f t="shared" si="2"/>
        <v>0.38636363636363635</v>
      </c>
    </row>
    <row r="52" spans="1:57" x14ac:dyDescent="0.35">
      <c r="A52" t="s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1</v>
      </c>
      <c r="W52" t="b">
        <v>1</v>
      </c>
      <c r="X52" t="b">
        <v>1</v>
      </c>
      <c r="Y52" t="b">
        <v>0</v>
      </c>
      <c r="Z52" t="b">
        <v>0</v>
      </c>
      <c r="AA52" t="b">
        <v>0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 t="b">
        <v>1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>
        <f t="shared" si="3"/>
        <v>17</v>
      </c>
      <c r="BD52">
        <f t="shared" si="1"/>
        <v>33</v>
      </c>
      <c r="BE52" s="4">
        <f t="shared" si="2"/>
        <v>0.51515151515151514</v>
      </c>
    </row>
  </sheetData>
  <conditionalFormatting sqref="BC20 B2:BF2 B21:BC52 B3:BC19 BD3:BF52">
    <cfRule type="containsText" dxfId="65" priority="2" operator="containsText" text="true">
      <formula>NOT(ISERROR(SEARCH("true",B2)))</formula>
    </cfRule>
    <cfRule type="containsText" dxfId="64" priority="3" operator="containsText" text="false">
      <formula>NOT(ISERROR(SEARCH("false",B2)))</formula>
    </cfRule>
  </conditionalFormatting>
  <conditionalFormatting sqref="BE2:BE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3AC6-9998-44C0-8D77-84C096C7A5E6}">
  <dimension ref="A1:BC52"/>
  <sheetViews>
    <sheetView topLeftCell="AL19" workbookViewId="0">
      <selection activeCell="BG3" sqref="BG3"/>
    </sheetView>
  </sheetViews>
  <sheetFormatPr defaultRowHeight="14.5" x14ac:dyDescent="0.35"/>
  <cols>
    <col min="53" max="53" width="9.81640625" bestFit="1" customWidth="1"/>
    <col min="54" max="54" width="12.90625" bestFit="1" customWidth="1"/>
    <col min="55" max="55" width="12.08984375" bestFit="1" customWidth="1"/>
  </cols>
  <sheetData>
    <row r="1" spans="1:55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 t="s">
        <v>113</v>
      </c>
      <c r="BB1" t="s">
        <v>105</v>
      </c>
      <c r="BC1" t="s">
        <v>114</v>
      </c>
    </row>
    <row r="2" spans="1:55" x14ac:dyDescent="0.3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1</v>
      </c>
      <c r="AO2" t="s">
        <v>112</v>
      </c>
      <c r="AP2" t="b">
        <v>0</v>
      </c>
      <c r="AQ2" t="b">
        <v>0</v>
      </c>
      <c r="AR2" t="b">
        <v>1</v>
      </c>
      <c r="AS2" t="b">
        <v>1</v>
      </c>
      <c r="AT2" t="b">
        <v>1</v>
      </c>
      <c r="AU2" t="b">
        <v>0</v>
      </c>
      <c r="AV2" t="b">
        <v>1</v>
      </c>
      <c r="AW2" t="b">
        <v>1</v>
      </c>
      <c r="AX2" t="b">
        <v>0</v>
      </c>
      <c r="AY2" t="b">
        <v>0</v>
      </c>
      <c r="AZ2" t="b">
        <v>1</v>
      </c>
      <c r="BA2">
        <f t="shared" ref="BA2:BA33" si="0">COUNTIF(B2:AZ2,TRUE)</f>
        <v>13</v>
      </c>
      <c r="BB2">
        <f>$BA$21-COUNTIF(B2:AZ2,"")</f>
        <v>50</v>
      </c>
      <c r="BC2" s="4">
        <f>BA2/BB2</f>
        <v>0.26</v>
      </c>
    </row>
    <row r="3" spans="1:55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0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>
        <f t="shared" si="0"/>
        <v>7</v>
      </c>
      <c r="BB3">
        <f t="shared" ref="BB3:BB52" si="1">$BA$21-COUNTIF(B3:AZ3,"")</f>
        <v>16</v>
      </c>
      <c r="BC3" s="4">
        <f t="shared" ref="BC3:BC52" si="2">BA3/BB3</f>
        <v>0.4375</v>
      </c>
    </row>
    <row r="4" spans="1:55" x14ac:dyDescent="0.3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1</v>
      </c>
      <c r="AA4" t="b">
        <v>1</v>
      </c>
      <c r="AB4" t="b">
        <v>0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>
        <f t="shared" si="0"/>
        <v>14</v>
      </c>
      <c r="BB4">
        <f t="shared" si="1"/>
        <v>28</v>
      </c>
      <c r="BC4" s="4">
        <f t="shared" si="2"/>
        <v>0.5</v>
      </c>
    </row>
    <row r="5" spans="1:55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1</v>
      </c>
      <c r="AO5" t="s">
        <v>112</v>
      </c>
      <c r="AP5" t="b">
        <v>0</v>
      </c>
      <c r="AQ5" t="b">
        <v>0</v>
      </c>
      <c r="AR5" t="b">
        <v>1</v>
      </c>
      <c r="AS5" t="b">
        <v>1</v>
      </c>
      <c r="AT5" t="b">
        <v>1</v>
      </c>
      <c r="AU5" t="b">
        <v>0</v>
      </c>
      <c r="AV5" t="b">
        <v>1</v>
      </c>
      <c r="AW5" t="s">
        <v>112</v>
      </c>
      <c r="AX5" t="s">
        <v>112</v>
      </c>
      <c r="AY5" t="s">
        <v>112</v>
      </c>
      <c r="AZ5" t="s">
        <v>112</v>
      </c>
      <c r="BA5">
        <f t="shared" si="0"/>
        <v>14</v>
      </c>
      <c r="BB5">
        <f t="shared" si="1"/>
        <v>46</v>
      </c>
      <c r="BC5" s="4">
        <f t="shared" si="2"/>
        <v>0.30434782608695654</v>
      </c>
    </row>
    <row r="6" spans="1:55" x14ac:dyDescent="0.35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0</v>
      </c>
      <c r="P6" t="b">
        <v>1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1</v>
      </c>
      <c r="AA6" t="b">
        <v>1</v>
      </c>
      <c r="AB6" t="b">
        <v>0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 t="b">
        <v>1</v>
      </c>
      <c r="AJ6" t="b">
        <v>1</v>
      </c>
      <c r="AK6" t="b">
        <v>0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0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>
        <f t="shared" si="0"/>
        <v>32</v>
      </c>
      <c r="BB6">
        <f t="shared" si="1"/>
        <v>43</v>
      </c>
      <c r="BC6" s="4">
        <f t="shared" si="2"/>
        <v>0.7441860465116279</v>
      </c>
    </row>
    <row r="7" spans="1:55" x14ac:dyDescent="0.35">
      <c r="A7" t="s">
        <v>13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1</v>
      </c>
      <c r="V7" t="b">
        <v>1</v>
      </c>
      <c r="W7" t="b">
        <v>0</v>
      </c>
      <c r="X7" t="b">
        <v>0</v>
      </c>
      <c r="Y7" t="b">
        <v>1</v>
      </c>
      <c r="Z7" t="b">
        <v>1</v>
      </c>
      <c r="AA7" t="b">
        <v>1</v>
      </c>
      <c r="AB7" t="b">
        <v>0</v>
      </c>
      <c r="AC7" t="b">
        <v>1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1</v>
      </c>
      <c r="AJ7" t="b">
        <v>1</v>
      </c>
      <c r="AK7" t="b">
        <v>1</v>
      </c>
      <c r="AL7" t="b">
        <v>1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>
        <f t="shared" si="0"/>
        <v>25</v>
      </c>
      <c r="BB7">
        <f t="shared" si="1"/>
        <v>37</v>
      </c>
      <c r="BC7" s="4">
        <f t="shared" si="2"/>
        <v>0.67567567567567566</v>
      </c>
    </row>
    <row r="8" spans="1:55" x14ac:dyDescent="0.35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0</v>
      </c>
      <c r="AT8" t="b">
        <v>0</v>
      </c>
      <c r="AU8" t="b">
        <v>1</v>
      </c>
      <c r="AV8" t="b">
        <v>1</v>
      </c>
      <c r="AW8" t="b">
        <v>0</v>
      </c>
      <c r="AX8" t="b">
        <v>1</v>
      </c>
      <c r="AY8" t="b">
        <v>1</v>
      </c>
      <c r="AZ8" t="b">
        <v>1</v>
      </c>
      <c r="BA8">
        <f t="shared" si="0"/>
        <v>40</v>
      </c>
      <c r="BB8">
        <f t="shared" si="1"/>
        <v>51</v>
      </c>
      <c r="BC8" s="4">
        <f t="shared" si="2"/>
        <v>0.78431372549019607</v>
      </c>
    </row>
    <row r="9" spans="1:55" x14ac:dyDescent="0.35">
      <c r="A9" t="s">
        <v>20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>
        <f t="shared" si="0"/>
        <v>10</v>
      </c>
      <c r="BB9">
        <f t="shared" si="1"/>
        <v>15</v>
      </c>
      <c r="BC9" s="4">
        <f t="shared" si="2"/>
        <v>0.66666666666666663</v>
      </c>
    </row>
    <row r="10" spans="1:55" x14ac:dyDescent="0.35">
      <c r="A10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1</v>
      </c>
      <c r="AV10" t="b">
        <v>0</v>
      </c>
      <c r="AW10" t="b">
        <v>0</v>
      </c>
      <c r="AX10" t="b">
        <v>1</v>
      </c>
      <c r="AY10" t="b">
        <v>0</v>
      </c>
      <c r="AZ10" t="b">
        <v>1</v>
      </c>
      <c r="BA10">
        <f t="shared" si="0"/>
        <v>31</v>
      </c>
      <c r="BB10">
        <f t="shared" si="1"/>
        <v>51</v>
      </c>
      <c r="BC10" s="4">
        <f t="shared" si="2"/>
        <v>0.60784313725490191</v>
      </c>
    </row>
    <row r="11" spans="1:55" x14ac:dyDescent="0.35">
      <c r="A11" t="s">
        <v>23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1</v>
      </c>
      <c r="AN11" t="b">
        <v>1</v>
      </c>
      <c r="AO11" t="s">
        <v>112</v>
      </c>
      <c r="AP11" t="b">
        <v>0</v>
      </c>
      <c r="AQ11" t="b">
        <v>0</v>
      </c>
      <c r="AR11" t="b">
        <v>1</v>
      </c>
      <c r="AS11" t="b">
        <v>0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>
        <f t="shared" si="0"/>
        <v>17</v>
      </c>
      <c r="BB11">
        <f t="shared" si="1"/>
        <v>43</v>
      </c>
      <c r="BC11" s="4">
        <f t="shared" si="2"/>
        <v>0.39534883720930231</v>
      </c>
    </row>
    <row r="12" spans="1:55" x14ac:dyDescent="0.35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s">
        <v>112</v>
      </c>
      <c r="AP12" t="b">
        <v>0</v>
      </c>
      <c r="AQ12" t="b">
        <v>0</v>
      </c>
      <c r="AR12" t="b">
        <v>1</v>
      </c>
      <c r="AS12" t="b">
        <v>0</v>
      </c>
      <c r="AT12" t="b">
        <v>1</v>
      </c>
      <c r="AU12" t="b">
        <v>1</v>
      </c>
      <c r="AV12" t="b">
        <v>0</v>
      </c>
      <c r="AW12" t="b">
        <v>1</v>
      </c>
      <c r="AX12" t="b">
        <v>0</v>
      </c>
      <c r="AY12" t="b">
        <v>0</v>
      </c>
      <c r="AZ12" t="b">
        <v>1</v>
      </c>
      <c r="BA12">
        <f t="shared" si="0"/>
        <v>12</v>
      </c>
      <c r="BB12">
        <f t="shared" si="1"/>
        <v>50</v>
      </c>
      <c r="BC12" s="4">
        <f t="shared" si="2"/>
        <v>0.24</v>
      </c>
    </row>
    <row r="13" spans="1:55" x14ac:dyDescent="0.35">
      <c r="A13" t="s">
        <v>28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1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>
        <f t="shared" si="0"/>
        <v>12</v>
      </c>
      <c r="BB13">
        <f t="shared" si="1"/>
        <v>16</v>
      </c>
      <c r="BC13" s="4">
        <f t="shared" si="2"/>
        <v>0.75</v>
      </c>
    </row>
    <row r="14" spans="1:55" x14ac:dyDescent="0.35">
      <c r="A14" t="s">
        <v>29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0</v>
      </c>
      <c r="P14" t="b">
        <v>1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1</v>
      </c>
      <c r="AA14" t="b">
        <v>1</v>
      </c>
      <c r="AB14" t="b">
        <v>0</v>
      </c>
      <c r="AC14" t="b">
        <v>1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>
        <f t="shared" si="0"/>
        <v>15</v>
      </c>
      <c r="BB14">
        <f t="shared" si="1"/>
        <v>33</v>
      </c>
      <c r="BC14" s="4">
        <f t="shared" si="2"/>
        <v>0.45454545454545453</v>
      </c>
    </row>
    <row r="15" spans="1:55" x14ac:dyDescent="0.35">
      <c r="A15" t="s">
        <v>30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1</v>
      </c>
      <c r="Q15" t="b">
        <v>1</v>
      </c>
      <c r="R15" t="b">
        <v>1</v>
      </c>
      <c r="S15" t="b">
        <v>1</v>
      </c>
      <c r="T15" t="b">
        <v>0</v>
      </c>
      <c r="U15" t="b">
        <v>1</v>
      </c>
      <c r="V15" t="b">
        <v>1</v>
      </c>
      <c r="W15" t="b">
        <v>0</v>
      </c>
      <c r="X15" t="b">
        <v>0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0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>
        <f t="shared" si="0"/>
        <v>35</v>
      </c>
      <c r="BB15">
        <f t="shared" si="1"/>
        <v>44</v>
      </c>
      <c r="BC15" s="4">
        <f t="shared" si="2"/>
        <v>0.79545454545454541</v>
      </c>
    </row>
    <row r="16" spans="1:55" x14ac:dyDescent="0.35">
      <c r="A16" t="s">
        <v>31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0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0</v>
      </c>
      <c r="AR16" t="b">
        <v>1</v>
      </c>
      <c r="AS16" t="b">
        <v>1</v>
      </c>
      <c r="AT16" t="b">
        <v>1</v>
      </c>
      <c r="AU16" t="b">
        <v>0</v>
      </c>
      <c r="AV16" t="b">
        <v>1</v>
      </c>
      <c r="AW16" t="b">
        <v>1</v>
      </c>
      <c r="AX16" t="b">
        <v>0</v>
      </c>
      <c r="AY16" t="b">
        <v>0</v>
      </c>
      <c r="AZ16" t="b">
        <v>1</v>
      </c>
      <c r="BA16">
        <f t="shared" si="0"/>
        <v>39</v>
      </c>
      <c r="BB16">
        <f t="shared" si="1"/>
        <v>51</v>
      </c>
      <c r="BC16" s="4">
        <f t="shared" si="2"/>
        <v>0.76470588235294112</v>
      </c>
    </row>
    <row r="17" spans="1:55" x14ac:dyDescent="0.35">
      <c r="A17" t="s">
        <v>32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0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0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1</v>
      </c>
      <c r="AJ17" t="b">
        <v>0</v>
      </c>
      <c r="AK17" t="b">
        <v>1</v>
      </c>
      <c r="AL17" t="b">
        <v>0</v>
      </c>
      <c r="AM17" t="b">
        <v>1</v>
      </c>
      <c r="AN17" t="b">
        <v>1</v>
      </c>
      <c r="AO17" t="b">
        <v>1</v>
      </c>
      <c r="AP17" t="b">
        <v>1</v>
      </c>
      <c r="AQ17" t="b">
        <v>0</v>
      </c>
      <c r="AR17" t="b">
        <v>1</v>
      </c>
      <c r="AS17" t="b">
        <v>1</v>
      </c>
      <c r="AT17" t="b">
        <v>1</v>
      </c>
      <c r="AU17" t="b">
        <v>1</v>
      </c>
      <c r="AV17" t="b">
        <v>0</v>
      </c>
      <c r="AW17" t="b">
        <v>1</v>
      </c>
      <c r="AX17" t="b">
        <v>0</v>
      </c>
      <c r="AY17" t="b">
        <v>0</v>
      </c>
      <c r="AZ17" t="b">
        <v>1</v>
      </c>
      <c r="BA17">
        <f t="shared" si="0"/>
        <v>34</v>
      </c>
      <c r="BB17">
        <f t="shared" si="1"/>
        <v>51</v>
      </c>
      <c r="BC17" s="4">
        <f t="shared" si="2"/>
        <v>0.66666666666666663</v>
      </c>
    </row>
    <row r="18" spans="1:55" x14ac:dyDescent="0.35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0</v>
      </c>
      <c r="Y18" t="b">
        <v>1</v>
      </c>
      <c r="Z18" t="b">
        <v>1</v>
      </c>
      <c r="AA18" t="b">
        <v>1</v>
      </c>
      <c r="AB18" t="b">
        <v>0</v>
      </c>
      <c r="AC18" t="b">
        <v>1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>
        <f t="shared" si="0"/>
        <v>26</v>
      </c>
      <c r="BB18">
        <f t="shared" si="1"/>
        <v>40</v>
      </c>
      <c r="BC18" s="4">
        <f t="shared" si="2"/>
        <v>0.65</v>
      </c>
    </row>
    <row r="19" spans="1:55" x14ac:dyDescent="0.35">
      <c r="A19" t="s">
        <v>34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0</v>
      </c>
      <c r="AZ19" t="b">
        <v>1</v>
      </c>
      <c r="BA19">
        <f t="shared" si="0"/>
        <v>15</v>
      </c>
      <c r="BB19">
        <f t="shared" si="1"/>
        <v>51</v>
      </c>
      <c r="BC19" s="4">
        <f t="shared" si="2"/>
        <v>0.29411764705882354</v>
      </c>
    </row>
    <row r="20" spans="1:55" x14ac:dyDescent="0.35">
      <c r="A20" t="s">
        <v>37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1</v>
      </c>
      <c r="AN20" t="b">
        <v>0</v>
      </c>
      <c r="AO20" t="b">
        <v>1</v>
      </c>
      <c r="AP20" t="b">
        <v>0</v>
      </c>
      <c r="AQ20" t="b">
        <v>0</v>
      </c>
      <c r="AR20" t="b">
        <v>1</v>
      </c>
      <c r="AS20" t="b">
        <v>0</v>
      </c>
      <c r="AT20" t="b">
        <v>1</v>
      </c>
      <c r="AU20" t="b">
        <v>1</v>
      </c>
      <c r="AV20" t="b">
        <v>1</v>
      </c>
      <c r="AW20" t="b">
        <v>1</v>
      </c>
      <c r="AX20" t="b">
        <v>0</v>
      </c>
      <c r="AY20" t="b">
        <v>0</v>
      </c>
      <c r="AZ20" t="b">
        <v>1</v>
      </c>
      <c r="BA20">
        <f t="shared" si="0"/>
        <v>17</v>
      </c>
      <c r="BB20">
        <f t="shared" si="1"/>
        <v>51</v>
      </c>
      <c r="BC20" s="4">
        <f t="shared" si="2"/>
        <v>0.33333333333333331</v>
      </c>
    </row>
    <row r="21" spans="1:55" x14ac:dyDescent="0.35">
      <c r="A21" t="s">
        <v>38</v>
      </c>
      <c r="B21" s="8" t="b">
        <f>IF(Data!B21="","",IF(Data!B$21="","",Data!B21=Data!B$21))</f>
        <v>1</v>
      </c>
      <c r="C21" s="6" t="b">
        <v>1</v>
      </c>
      <c r="D21" s="6" t="b">
        <v>1</v>
      </c>
      <c r="E21" s="6" t="b">
        <v>1</v>
      </c>
      <c r="F21" s="6" t="b">
        <v>1</v>
      </c>
      <c r="G21" s="6" t="b">
        <v>1</v>
      </c>
      <c r="H21" s="6" t="b">
        <v>1</v>
      </c>
      <c r="I21" s="6" t="b">
        <v>1</v>
      </c>
      <c r="J21" s="6" t="b">
        <v>1</v>
      </c>
      <c r="K21" s="6" t="b">
        <v>1</v>
      </c>
      <c r="L21" s="6" t="b">
        <v>1</v>
      </c>
      <c r="M21" s="6" t="b">
        <v>1</v>
      </c>
      <c r="N21" s="6" t="b">
        <v>1</v>
      </c>
      <c r="O21" s="6" t="b">
        <v>1</v>
      </c>
      <c r="P21" s="6" t="b">
        <v>1</v>
      </c>
      <c r="Q21" s="6" t="b">
        <v>1</v>
      </c>
      <c r="R21" s="6" t="b">
        <v>1</v>
      </c>
      <c r="S21" s="6" t="b">
        <v>1</v>
      </c>
      <c r="T21" s="6" t="b">
        <v>1</v>
      </c>
      <c r="U21" s="6" t="b">
        <v>1</v>
      </c>
      <c r="V21" s="6" t="b">
        <v>1</v>
      </c>
      <c r="W21" s="6" t="b">
        <v>1</v>
      </c>
      <c r="X21" s="6" t="b">
        <v>1</v>
      </c>
      <c r="Y21" s="6" t="b">
        <v>1</v>
      </c>
      <c r="Z21" s="6" t="b">
        <v>1</v>
      </c>
      <c r="AA21" s="6" t="b">
        <v>1</v>
      </c>
      <c r="AB21" s="6" t="b">
        <v>1</v>
      </c>
      <c r="AC21" s="6" t="b">
        <v>1</v>
      </c>
      <c r="AD21" s="6" t="b">
        <v>1</v>
      </c>
      <c r="AE21" s="6" t="b">
        <v>1</v>
      </c>
      <c r="AF21" s="6" t="b">
        <v>1</v>
      </c>
      <c r="AG21" s="6" t="b">
        <v>1</v>
      </c>
      <c r="AH21" s="6" t="b">
        <v>1</v>
      </c>
      <c r="AI21" s="6" t="b">
        <v>1</v>
      </c>
      <c r="AJ21" s="6" t="b">
        <v>1</v>
      </c>
      <c r="AK21" s="6" t="b">
        <v>1</v>
      </c>
      <c r="AL21" s="6" t="b">
        <v>1</v>
      </c>
      <c r="AM21" s="6" t="b">
        <v>1</v>
      </c>
      <c r="AN21" s="6" t="b">
        <v>1</v>
      </c>
      <c r="AO21" s="6" t="b">
        <v>1</v>
      </c>
      <c r="AP21" s="6" t="b">
        <v>1</v>
      </c>
      <c r="AQ21" s="6" t="b">
        <v>1</v>
      </c>
      <c r="AR21" s="6" t="b">
        <v>1</v>
      </c>
      <c r="AS21" s="6" t="b">
        <v>1</v>
      </c>
      <c r="AT21" s="6" t="b">
        <v>1</v>
      </c>
      <c r="AU21" s="6" t="b">
        <v>1</v>
      </c>
      <c r="AV21" s="6" t="b">
        <v>1</v>
      </c>
      <c r="AW21" s="6" t="b">
        <v>1</v>
      </c>
      <c r="AX21" s="6" t="b">
        <v>1</v>
      </c>
      <c r="AY21" s="6" t="b">
        <v>1</v>
      </c>
      <c r="AZ21" s="6" t="b">
        <v>1</v>
      </c>
      <c r="BA21">
        <f t="shared" si="0"/>
        <v>51</v>
      </c>
      <c r="BB21">
        <f t="shared" si="1"/>
        <v>51</v>
      </c>
      <c r="BC21" s="4">
        <f t="shared" si="2"/>
        <v>1</v>
      </c>
    </row>
    <row r="22" spans="1:55" x14ac:dyDescent="0.35">
      <c r="A22" t="s">
        <v>39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1</v>
      </c>
      <c r="P22" t="b">
        <v>1</v>
      </c>
      <c r="Q22" t="b">
        <v>0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1</v>
      </c>
      <c r="AA22" t="b">
        <v>1</v>
      </c>
      <c r="AB22" t="b">
        <v>0</v>
      </c>
      <c r="AC22" t="b">
        <v>1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1</v>
      </c>
      <c r="AV22" t="b">
        <v>0</v>
      </c>
      <c r="AW22" t="b">
        <v>0</v>
      </c>
      <c r="AX22" t="b">
        <v>1</v>
      </c>
      <c r="AY22" t="b">
        <v>0</v>
      </c>
      <c r="AZ22" t="b">
        <v>1</v>
      </c>
      <c r="BA22">
        <f t="shared" si="0"/>
        <v>27</v>
      </c>
      <c r="BB22">
        <f t="shared" si="1"/>
        <v>51</v>
      </c>
      <c r="BC22" s="4">
        <f t="shared" si="2"/>
        <v>0.52941176470588236</v>
      </c>
    </row>
    <row r="23" spans="1:55" x14ac:dyDescent="0.35">
      <c r="A23" t="s">
        <v>41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1</v>
      </c>
      <c r="P23" t="b">
        <v>1</v>
      </c>
      <c r="Q23" t="b">
        <v>0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0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  <c r="AX23" t="b">
        <v>1</v>
      </c>
      <c r="AY23" t="b">
        <v>1</v>
      </c>
      <c r="AZ23" t="b">
        <v>1</v>
      </c>
      <c r="BA23">
        <f t="shared" si="0"/>
        <v>36</v>
      </c>
      <c r="BB23">
        <f t="shared" si="1"/>
        <v>51</v>
      </c>
      <c r="BC23" s="4">
        <f t="shared" si="2"/>
        <v>0.70588235294117652</v>
      </c>
    </row>
    <row r="24" spans="1:55" x14ac:dyDescent="0.35">
      <c r="A24" t="s">
        <v>43</v>
      </c>
      <c r="B24" t="b">
        <v>1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0</v>
      </c>
      <c r="R24" t="b">
        <v>1</v>
      </c>
      <c r="S24" t="b">
        <v>1</v>
      </c>
      <c r="T24" t="b">
        <v>1</v>
      </c>
      <c r="U24" t="b">
        <v>0</v>
      </c>
      <c r="V24" t="b">
        <v>1</v>
      </c>
      <c r="W24" t="b">
        <v>0</v>
      </c>
      <c r="X24" t="b">
        <v>0</v>
      </c>
      <c r="Y24" t="b">
        <v>1</v>
      </c>
      <c r="Z24" t="b">
        <v>1</v>
      </c>
      <c r="AA24" t="b">
        <v>1</v>
      </c>
      <c r="AB24" t="b">
        <v>1</v>
      </c>
      <c r="AC24" t="b">
        <v>0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s">
        <v>112</v>
      </c>
      <c r="AX24" t="s">
        <v>112</v>
      </c>
      <c r="AY24" t="s">
        <v>112</v>
      </c>
      <c r="AZ24" t="s">
        <v>112</v>
      </c>
      <c r="BA24">
        <f t="shared" si="0"/>
        <v>41</v>
      </c>
      <c r="BB24">
        <f t="shared" si="1"/>
        <v>47</v>
      </c>
      <c r="BC24" s="4">
        <f t="shared" si="2"/>
        <v>0.87234042553191493</v>
      </c>
    </row>
    <row r="25" spans="1:55" x14ac:dyDescent="0.35">
      <c r="A25" t="s">
        <v>44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1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1</v>
      </c>
      <c r="AA25" t="b">
        <v>1</v>
      </c>
      <c r="AB25" t="b">
        <v>1</v>
      </c>
      <c r="AC25" t="b">
        <v>0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>
        <f t="shared" si="0"/>
        <v>30</v>
      </c>
      <c r="BB25">
        <f t="shared" si="1"/>
        <v>41</v>
      </c>
      <c r="BC25" s="4">
        <f t="shared" si="2"/>
        <v>0.73170731707317072</v>
      </c>
    </row>
    <row r="26" spans="1:55" x14ac:dyDescent="0.3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s">
        <v>112</v>
      </c>
      <c r="AO26" t="s">
        <v>112</v>
      </c>
      <c r="AP26" t="b">
        <v>0</v>
      </c>
      <c r="AQ26" t="b">
        <v>0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0</v>
      </c>
      <c r="AY26" t="b">
        <v>0</v>
      </c>
      <c r="AZ26" t="b">
        <v>1</v>
      </c>
      <c r="BA26">
        <f t="shared" si="0"/>
        <v>13</v>
      </c>
      <c r="BB26">
        <f t="shared" si="1"/>
        <v>49</v>
      </c>
      <c r="BC26" s="4">
        <f t="shared" si="2"/>
        <v>0.26530612244897961</v>
      </c>
    </row>
    <row r="27" spans="1:55" x14ac:dyDescent="0.3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1</v>
      </c>
      <c r="AA27" t="b">
        <v>1</v>
      </c>
      <c r="AB27" t="b">
        <v>0</v>
      </c>
      <c r="AC27" t="b">
        <v>1</v>
      </c>
      <c r="AD27" t="b">
        <v>1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1</v>
      </c>
      <c r="AP27" t="b">
        <v>0</v>
      </c>
      <c r="AQ27" t="b">
        <v>0</v>
      </c>
      <c r="AR27" t="b">
        <v>1</v>
      </c>
      <c r="AS27" t="b">
        <v>1</v>
      </c>
      <c r="AT27" t="b">
        <v>1</v>
      </c>
      <c r="AU27" t="b">
        <v>0</v>
      </c>
      <c r="AV27" t="b">
        <v>1</v>
      </c>
      <c r="AW27" t="b">
        <v>1</v>
      </c>
      <c r="AX27" t="b">
        <v>0</v>
      </c>
      <c r="AY27" t="b">
        <v>0</v>
      </c>
      <c r="AZ27" t="b">
        <v>1</v>
      </c>
      <c r="BA27">
        <f t="shared" si="0"/>
        <v>22</v>
      </c>
      <c r="BB27">
        <f t="shared" si="1"/>
        <v>51</v>
      </c>
      <c r="BC27" s="4">
        <f t="shared" si="2"/>
        <v>0.43137254901960786</v>
      </c>
    </row>
    <row r="28" spans="1:55" x14ac:dyDescent="0.3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0</v>
      </c>
      <c r="P28" t="b">
        <v>1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1</v>
      </c>
      <c r="AA28" t="b">
        <v>1</v>
      </c>
      <c r="AB28" t="b">
        <v>0</v>
      </c>
      <c r="AC28" t="b">
        <v>1</v>
      </c>
      <c r="AD28" t="b">
        <v>1</v>
      </c>
      <c r="AE28" t="b">
        <v>1</v>
      </c>
      <c r="AF28" t="b">
        <v>0</v>
      </c>
      <c r="AG28" t="b">
        <v>0</v>
      </c>
      <c r="AH28" t="b">
        <v>1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>
        <f t="shared" si="0"/>
        <v>17</v>
      </c>
      <c r="BB28">
        <f t="shared" si="1"/>
        <v>33</v>
      </c>
      <c r="BC28" s="4">
        <f t="shared" si="2"/>
        <v>0.51515151515151514</v>
      </c>
    </row>
    <row r="29" spans="1:55" x14ac:dyDescent="0.3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0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  <c r="Y29" t="b">
        <v>1</v>
      </c>
      <c r="Z29" t="b">
        <v>1</v>
      </c>
      <c r="AA29" t="b">
        <v>1</v>
      </c>
      <c r="AB29" t="b">
        <v>0</v>
      </c>
      <c r="AC29" t="b">
        <v>1</v>
      </c>
      <c r="AD29" t="b">
        <v>0</v>
      </c>
      <c r="AE29" t="b">
        <v>1</v>
      </c>
      <c r="AF29" t="b">
        <v>1</v>
      </c>
      <c r="AG29" t="b">
        <v>0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>
        <f t="shared" si="0"/>
        <v>25</v>
      </c>
      <c r="BB29">
        <f t="shared" si="1"/>
        <v>39</v>
      </c>
      <c r="BC29" s="4">
        <f t="shared" si="2"/>
        <v>0.64102564102564108</v>
      </c>
    </row>
    <row r="30" spans="1:55" x14ac:dyDescent="0.35">
      <c r="A30" t="s">
        <v>49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0</v>
      </c>
      <c r="P30" t="b">
        <v>1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1</v>
      </c>
      <c r="AA30" t="b">
        <v>1</v>
      </c>
      <c r="AB30" t="b">
        <v>0</v>
      </c>
      <c r="AC30" t="b">
        <v>1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1</v>
      </c>
      <c r="AJ30" t="b">
        <v>1</v>
      </c>
      <c r="AK30" t="b">
        <v>0</v>
      </c>
      <c r="AL30" t="b">
        <v>1</v>
      </c>
      <c r="AM30" t="b">
        <v>1</v>
      </c>
      <c r="AN30" t="b">
        <v>1</v>
      </c>
      <c r="AO30" t="b">
        <v>1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>
        <f t="shared" si="0"/>
        <v>25</v>
      </c>
      <c r="BB30">
        <f t="shared" si="1"/>
        <v>40</v>
      </c>
      <c r="BC30" s="4">
        <f t="shared" si="2"/>
        <v>0.625</v>
      </c>
    </row>
    <row r="31" spans="1:55" x14ac:dyDescent="0.35">
      <c r="A31" t="s">
        <v>50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1</v>
      </c>
      <c r="AO31" t="s">
        <v>112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1</v>
      </c>
      <c r="AV31" t="b">
        <v>1</v>
      </c>
      <c r="AW31" t="b">
        <v>1</v>
      </c>
      <c r="AX31" t="b">
        <v>0</v>
      </c>
      <c r="AY31" t="b">
        <v>0</v>
      </c>
      <c r="AZ31" t="b">
        <v>1</v>
      </c>
      <c r="BA31">
        <f t="shared" si="0"/>
        <v>15</v>
      </c>
      <c r="BB31">
        <f t="shared" si="1"/>
        <v>50</v>
      </c>
      <c r="BC31" s="4">
        <f t="shared" si="2"/>
        <v>0.3</v>
      </c>
    </row>
    <row r="32" spans="1:55" x14ac:dyDescent="0.3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0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0</v>
      </c>
      <c r="Y32" t="b">
        <v>1</v>
      </c>
      <c r="Z32" t="b">
        <v>1</v>
      </c>
      <c r="AA32" t="b">
        <v>1</v>
      </c>
      <c r="AB32" t="b">
        <v>0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>
        <f t="shared" si="0"/>
        <v>20</v>
      </c>
      <c r="BB32">
        <f t="shared" si="1"/>
        <v>33</v>
      </c>
      <c r="BC32" s="4">
        <f t="shared" si="2"/>
        <v>0.60606060606060608</v>
      </c>
    </row>
    <row r="33" spans="1:55" x14ac:dyDescent="0.35">
      <c r="A33" t="s">
        <v>52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0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b">
        <v>1</v>
      </c>
      <c r="AA33" t="b">
        <v>1</v>
      </c>
      <c r="AB33" t="b">
        <v>0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0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>
        <f t="shared" si="0"/>
        <v>44</v>
      </c>
      <c r="BB33">
        <f t="shared" si="1"/>
        <v>51</v>
      </c>
      <c r="BC33" s="4">
        <f t="shared" si="2"/>
        <v>0.86274509803921573</v>
      </c>
    </row>
    <row r="34" spans="1:55" x14ac:dyDescent="0.35">
      <c r="A34" t="s">
        <v>53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1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1</v>
      </c>
      <c r="AS34" t="b">
        <v>0</v>
      </c>
      <c r="AT34" t="b">
        <v>0</v>
      </c>
      <c r="AU34" t="b">
        <v>1</v>
      </c>
      <c r="AV34" t="b">
        <v>0</v>
      </c>
      <c r="AW34" t="b">
        <v>1</v>
      </c>
      <c r="AX34" t="b">
        <v>1</v>
      </c>
      <c r="AY34" t="b">
        <v>0</v>
      </c>
      <c r="AZ34" t="b">
        <v>1</v>
      </c>
      <c r="BA34">
        <f t="shared" ref="BA34:BA52" si="3">COUNTIF(B34:AZ34,TRUE)</f>
        <v>33</v>
      </c>
      <c r="BB34">
        <f t="shared" si="1"/>
        <v>51</v>
      </c>
      <c r="BC34" s="4">
        <f t="shared" si="2"/>
        <v>0.6470588235294118</v>
      </c>
    </row>
    <row r="35" spans="1:55" x14ac:dyDescent="0.35">
      <c r="A35" t="s">
        <v>54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1</v>
      </c>
      <c r="AA35" t="b">
        <v>1</v>
      </c>
      <c r="AB35" t="b">
        <v>0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>
        <f t="shared" si="3"/>
        <v>19</v>
      </c>
      <c r="BB35">
        <f t="shared" si="1"/>
        <v>28</v>
      </c>
      <c r="BC35" s="4">
        <f t="shared" si="2"/>
        <v>0.6785714285714286</v>
      </c>
    </row>
    <row r="36" spans="1:55" x14ac:dyDescent="0.35">
      <c r="A36" t="s">
        <v>55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1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0</v>
      </c>
      <c r="AI36" t="b">
        <v>1</v>
      </c>
      <c r="AJ36" t="b">
        <v>0</v>
      </c>
      <c r="AK36" t="b">
        <v>1</v>
      </c>
      <c r="AL36" t="b">
        <v>0</v>
      </c>
      <c r="AM36" t="b">
        <v>1</v>
      </c>
      <c r="AN36" t="b">
        <v>0</v>
      </c>
      <c r="AO36" t="b">
        <v>1</v>
      </c>
      <c r="AP36" t="b">
        <v>1</v>
      </c>
      <c r="AQ36" t="b">
        <v>1</v>
      </c>
      <c r="AR36" t="b">
        <v>1</v>
      </c>
      <c r="AS36" t="b">
        <v>0</v>
      </c>
      <c r="AT36" t="b">
        <v>1</v>
      </c>
      <c r="AU36" t="b">
        <v>1</v>
      </c>
      <c r="AV36" t="b">
        <v>1</v>
      </c>
      <c r="AW36" t="b">
        <v>1</v>
      </c>
      <c r="AX36" t="b">
        <v>0</v>
      </c>
      <c r="AY36" t="b">
        <v>1</v>
      </c>
      <c r="AZ36" t="b">
        <v>1</v>
      </c>
      <c r="BA36">
        <f t="shared" si="3"/>
        <v>38</v>
      </c>
      <c r="BB36">
        <f t="shared" si="1"/>
        <v>51</v>
      </c>
      <c r="BC36" s="4">
        <f t="shared" si="2"/>
        <v>0.74509803921568629</v>
      </c>
    </row>
    <row r="37" spans="1:55" x14ac:dyDescent="0.35">
      <c r="A37" t="s">
        <v>56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0</v>
      </c>
      <c r="P37" t="b">
        <v>1</v>
      </c>
      <c r="Q37" t="b">
        <v>1</v>
      </c>
      <c r="R37" t="b">
        <v>1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1</v>
      </c>
      <c r="AA37" t="b">
        <v>1</v>
      </c>
      <c r="AB37" t="b">
        <v>0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0</v>
      </c>
      <c r="AU37" t="b">
        <v>1</v>
      </c>
      <c r="AV37" t="b">
        <v>0</v>
      </c>
      <c r="AW37" t="b">
        <v>1</v>
      </c>
      <c r="AX37" t="b">
        <v>0</v>
      </c>
      <c r="AY37" t="b">
        <v>0</v>
      </c>
      <c r="AZ37" t="b">
        <v>1</v>
      </c>
      <c r="BA37">
        <f t="shared" si="3"/>
        <v>36</v>
      </c>
      <c r="BB37">
        <f t="shared" si="1"/>
        <v>51</v>
      </c>
      <c r="BC37" s="4">
        <f t="shared" si="2"/>
        <v>0.70588235294117652</v>
      </c>
    </row>
    <row r="38" spans="1:55" x14ac:dyDescent="0.3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0</v>
      </c>
      <c r="P38" t="b">
        <v>1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>
        <f t="shared" si="3"/>
        <v>12</v>
      </c>
      <c r="BB38">
        <f t="shared" si="1"/>
        <v>29</v>
      </c>
      <c r="BC38" s="4">
        <f t="shared" si="2"/>
        <v>0.41379310344827586</v>
      </c>
    </row>
    <row r="39" spans="1:55" x14ac:dyDescent="0.35">
      <c r="A39" t="s">
        <v>58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0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0</v>
      </c>
      <c r="AO39" t="b">
        <v>1</v>
      </c>
      <c r="AP39" t="b">
        <v>1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>
        <f t="shared" si="3"/>
        <v>34</v>
      </c>
      <c r="BB39">
        <f t="shared" si="1"/>
        <v>41</v>
      </c>
      <c r="BC39" s="4">
        <f t="shared" si="2"/>
        <v>0.82926829268292679</v>
      </c>
    </row>
    <row r="40" spans="1:55" x14ac:dyDescent="0.35">
      <c r="A40" t="s">
        <v>59</v>
      </c>
      <c r="B40" t="b">
        <v>1</v>
      </c>
      <c r="C40" t="b">
        <v>0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1</v>
      </c>
      <c r="P40" t="b">
        <v>1</v>
      </c>
      <c r="Q40" t="b">
        <v>0</v>
      </c>
      <c r="R40" t="b">
        <v>1</v>
      </c>
      <c r="S40" t="b">
        <v>1</v>
      </c>
      <c r="T40" t="b">
        <v>1</v>
      </c>
      <c r="U40" t="b">
        <v>0</v>
      </c>
      <c r="V40" t="b">
        <v>0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0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0</v>
      </c>
      <c r="AR40" t="b">
        <v>1</v>
      </c>
      <c r="AS40" t="b">
        <v>0</v>
      </c>
      <c r="AT40" t="b">
        <v>1</v>
      </c>
      <c r="AU40" t="b">
        <v>1</v>
      </c>
      <c r="AV40" t="b">
        <v>1</v>
      </c>
      <c r="AW40" t="b">
        <v>1</v>
      </c>
      <c r="AX40" t="b">
        <v>0</v>
      </c>
      <c r="AY40" t="b">
        <v>0</v>
      </c>
      <c r="AZ40" t="b">
        <v>1</v>
      </c>
      <c r="BA40">
        <f t="shared" si="3"/>
        <v>40</v>
      </c>
      <c r="BB40">
        <f t="shared" si="1"/>
        <v>51</v>
      </c>
      <c r="BC40" s="4">
        <f t="shared" si="2"/>
        <v>0.78431372549019607</v>
      </c>
    </row>
    <row r="41" spans="1:55" x14ac:dyDescent="0.35">
      <c r="A41" t="s">
        <v>60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1</v>
      </c>
      <c r="P41" t="b">
        <v>1</v>
      </c>
      <c r="Q41" t="b">
        <v>0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0</v>
      </c>
      <c r="AT41" t="b">
        <v>0</v>
      </c>
      <c r="AU41" t="b">
        <v>1</v>
      </c>
      <c r="AV41" t="b">
        <v>1</v>
      </c>
      <c r="AW41" t="b">
        <v>0</v>
      </c>
      <c r="AX41" t="b">
        <v>1</v>
      </c>
      <c r="AY41" t="b">
        <v>1</v>
      </c>
      <c r="AZ41" t="b">
        <v>1</v>
      </c>
      <c r="BA41">
        <f t="shared" si="3"/>
        <v>38</v>
      </c>
      <c r="BB41">
        <f t="shared" si="1"/>
        <v>51</v>
      </c>
      <c r="BC41" s="4">
        <f t="shared" si="2"/>
        <v>0.74509803921568629</v>
      </c>
    </row>
    <row r="42" spans="1:55" x14ac:dyDescent="0.3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1</v>
      </c>
      <c r="AN42" t="b">
        <v>1</v>
      </c>
      <c r="AO42" t="s">
        <v>112</v>
      </c>
      <c r="AP42" t="b">
        <v>0</v>
      </c>
      <c r="AQ42" t="b">
        <v>0</v>
      </c>
      <c r="AR42" t="b">
        <v>1</v>
      </c>
      <c r="AS42" t="b">
        <v>1</v>
      </c>
      <c r="AT42" t="b">
        <v>1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>
        <f t="shared" si="3"/>
        <v>12</v>
      </c>
      <c r="BB42">
        <f t="shared" si="1"/>
        <v>50</v>
      </c>
      <c r="BC42" s="4">
        <f t="shared" si="2"/>
        <v>0.24</v>
      </c>
    </row>
    <row r="43" spans="1:55" x14ac:dyDescent="0.35">
      <c r="A43" t="s">
        <v>64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0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0</v>
      </c>
      <c r="X43" t="b">
        <v>0</v>
      </c>
      <c r="Y43" t="b">
        <v>1</v>
      </c>
      <c r="Z43" t="b">
        <v>1</v>
      </c>
      <c r="AA43" t="b">
        <v>1</v>
      </c>
      <c r="AB43" t="b">
        <v>1</v>
      </c>
      <c r="AC43" t="b">
        <v>0</v>
      </c>
      <c r="AD43" t="b">
        <v>1</v>
      </c>
      <c r="AE43" t="b">
        <v>1</v>
      </c>
      <c r="AF43" t="b">
        <v>1</v>
      </c>
      <c r="AG43" t="b">
        <v>0</v>
      </c>
      <c r="AH43" t="b">
        <v>1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>
        <f t="shared" si="3"/>
        <v>20</v>
      </c>
      <c r="BB43">
        <f t="shared" si="1"/>
        <v>33</v>
      </c>
      <c r="BC43" s="4">
        <f t="shared" si="2"/>
        <v>0.60606060606060608</v>
      </c>
    </row>
    <row r="44" spans="1:55" x14ac:dyDescent="0.35">
      <c r="A44" t="s">
        <v>65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0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1</v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0</v>
      </c>
      <c r="AW44" t="b">
        <v>1</v>
      </c>
      <c r="AX44" t="b">
        <v>0</v>
      </c>
      <c r="AY44" t="b">
        <v>0</v>
      </c>
      <c r="AZ44" t="b">
        <v>1</v>
      </c>
      <c r="BA44">
        <f t="shared" si="3"/>
        <v>18</v>
      </c>
      <c r="BB44">
        <f t="shared" si="1"/>
        <v>51</v>
      </c>
      <c r="BC44" s="4">
        <f t="shared" si="2"/>
        <v>0.35294117647058826</v>
      </c>
    </row>
    <row r="45" spans="1:55" x14ac:dyDescent="0.35">
      <c r="A45" t="s">
        <v>66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1</v>
      </c>
      <c r="P45" t="b">
        <v>1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s">
        <v>112</v>
      </c>
      <c r="AO45" t="s">
        <v>112</v>
      </c>
      <c r="AP45" t="b">
        <v>0</v>
      </c>
      <c r="AQ45" t="b">
        <v>0</v>
      </c>
      <c r="AR45" t="b">
        <v>1</v>
      </c>
      <c r="AS45" t="b">
        <v>1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>
        <f t="shared" si="3"/>
        <v>12</v>
      </c>
      <c r="BB45">
        <f t="shared" si="1"/>
        <v>42</v>
      </c>
      <c r="BC45" s="4">
        <f t="shared" si="2"/>
        <v>0.2857142857142857</v>
      </c>
    </row>
    <row r="46" spans="1:55" x14ac:dyDescent="0.35">
      <c r="A46" t="s">
        <v>67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0</v>
      </c>
      <c r="P46" t="b">
        <v>1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1</v>
      </c>
      <c r="AA46" t="b">
        <v>1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>
        <f t="shared" si="3"/>
        <v>15</v>
      </c>
      <c r="BB46">
        <f t="shared" si="1"/>
        <v>32</v>
      </c>
      <c r="BC46" s="4">
        <f t="shared" si="2"/>
        <v>0.46875</v>
      </c>
    </row>
    <row r="47" spans="1:55" x14ac:dyDescent="0.35">
      <c r="A47" t="s">
        <v>68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0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0</v>
      </c>
      <c r="AS47" t="b">
        <v>0</v>
      </c>
      <c r="AT47" t="b">
        <v>0</v>
      </c>
      <c r="AU47" t="b">
        <v>1</v>
      </c>
      <c r="AV47" t="b">
        <v>0</v>
      </c>
      <c r="AW47" t="b">
        <v>0</v>
      </c>
      <c r="AX47" t="b">
        <v>1</v>
      </c>
      <c r="AY47" t="b">
        <v>1</v>
      </c>
      <c r="AZ47" t="b">
        <v>1</v>
      </c>
      <c r="BA47">
        <f t="shared" si="3"/>
        <v>44</v>
      </c>
      <c r="BB47">
        <f t="shared" si="1"/>
        <v>51</v>
      </c>
      <c r="BC47" s="4">
        <f t="shared" si="2"/>
        <v>0.86274509803921573</v>
      </c>
    </row>
    <row r="48" spans="1:55" x14ac:dyDescent="0.35">
      <c r="A48" t="s">
        <v>70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0</v>
      </c>
      <c r="P48" t="b">
        <v>1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s">
        <v>112</v>
      </c>
      <c r="AO48" t="s">
        <v>112</v>
      </c>
      <c r="AP48" t="b">
        <v>0</v>
      </c>
      <c r="AQ48" t="b">
        <v>0</v>
      </c>
      <c r="AR48" t="b">
        <v>1</v>
      </c>
      <c r="AS48" t="b">
        <v>1</v>
      </c>
      <c r="AT48" t="b">
        <v>1</v>
      </c>
      <c r="AU48" t="b">
        <v>0</v>
      </c>
      <c r="AV48" t="b">
        <v>1</v>
      </c>
      <c r="AW48" t="b">
        <v>1</v>
      </c>
      <c r="AX48" t="b">
        <v>0</v>
      </c>
      <c r="AY48" t="b">
        <v>0</v>
      </c>
      <c r="AZ48" t="b">
        <v>1</v>
      </c>
      <c r="BA48">
        <f t="shared" si="3"/>
        <v>22</v>
      </c>
      <c r="BB48">
        <f t="shared" si="1"/>
        <v>49</v>
      </c>
      <c r="BC48" s="4">
        <f t="shared" si="2"/>
        <v>0.44897959183673469</v>
      </c>
    </row>
    <row r="49" spans="1:55" x14ac:dyDescent="0.35">
      <c r="A49" t="s">
        <v>71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1</v>
      </c>
      <c r="AA49" t="b">
        <v>1</v>
      </c>
      <c r="AB49" t="b">
        <v>0</v>
      </c>
      <c r="AC49" t="b">
        <v>0</v>
      </c>
      <c r="AD49" t="b">
        <v>1</v>
      </c>
      <c r="AE49" t="b">
        <v>1</v>
      </c>
      <c r="AF49" t="b">
        <v>1</v>
      </c>
      <c r="AG49" t="b">
        <v>0</v>
      </c>
      <c r="AH49" t="b">
        <v>1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>
        <f t="shared" si="3"/>
        <v>24</v>
      </c>
      <c r="BB49">
        <f t="shared" si="1"/>
        <v>33</v>
      </c>
      <c r="BC49" s="4">
        <f t="shared" si="2"/>
        <v>0.72727272727272729</v>
      </c>
    </row>
    <row r="50" spans="1:55" x14ac:dyDescent="0.35">
      <c r="A50" t="s">
        <v>72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1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1</v>
      </c>
      <c r="AO50" t="b">
        <v>1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>
        <f t="shared" si="3"/>
        <v>19</v>
      </c>
      <c r="BB50">
        <f t="shared" si="1"/>
        <v>40</v>
      </c>
      <c r="BC50" s="4">
        <f t="shared" si="2"/>
        <v>0.47499999999999998</v>
      </c>
    </row>
    <row r="51" spans="1:55" x14ac:dyDescent="0.35">
      <c r="A51" t="s">
        <v>73</v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1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0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>
        <f t="shared" si="3"/>
        <v>34</v>
      </c>
      <c r="BB51">
        <f t="shared" si="1"/>
        <v>44</v>
      </c>
      <c r="BC51" s="4">
        <f t="shared" si="2"/>
        <v>0.77272727272727271</v>
      </c>
    </row>
    <row r="52" spans="1:55" x14ac:dyDescent="0.35">
      <c r="A52" t="s">
        <v>75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0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1</v>
      </c>
      <c r="AA52" t="b">
        <v>1</v>
      </c>
      <c r="AB52" t="b">
        <v>0</v>
      </c>
      <c r="AC52" t="b">
        <v>1</v>
      </c>
      <c r="AD52" t="b">
        <v>1</v>
      </c>
      <c r="AE52" t="b">
        <v>1</v>
      </c>
      <c r="AF52" t="b">
        <v>1</v>
      </c>
      <c r="AG52" t="b">
        <v>0</v>
      </c>
      <c r="AH52" t="b">
        <v>1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>
        <f t="shared" si="3"/>
        <v>18</v>
      </c>
      <c r="BB52">
        <f t="shared" si="1"/>
        <v>33</v>
      </c>
      <c r="BC52" s="4">
        <f t="shared" si="2"/>
        <v>0.54545454545454541</v>
      </c>
    </row>
  </sheetData>
  <conditionalFormatting sqref="B2:BD2 B22:BA52 BA21 B3:BA20 BB3:BD52">
    <cfRule type="containsText" dxfId="63" priority="2" operator="containsText" text="true">
      <formula>NOT(ISERROR(SEARCH("true",B2)))</formula>
    </cfRule>
    <cfRule type="containsText" dxfId="62" priority="3" operator="containsText" text="false">
      <formula>NOT(ISERROR(SEARCH("false",B2)))</formula>
    </cfRule>
  </conditionalFormatting>
  <conditionalFormatting sqref="BC2:BC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D839-2742-4885-9519-5456F6AF18B8}">
  <dimension ref="A1:BK52"/>
  <sheetViews>
    <sheetView topLeftCell="AT1" workbookViewId="0">
      <selection activeCell="BI16" sqref="BI16"/>
    </sheetView>
  </sheetViews>
  <sheetFormatPr defaultRowHeight="14.5" x14ac:dyDescent="0.35"/>
  <cols>
    <col min="61" max="61" width="9.81640625" bestFit="1" customWidth="1"/>
    <col min="62" max="62" width="12.90625" bestFit="1" customWidth="1"/>
    <col min="63" max="63" width="12.08984375" bestFit="1" customWidth="1"/>
  </cols>
  <sheetData>
    <row r="1" spans="1:63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>
        <v>1816</v>
      </c>
      <c r="BB1">
        <v>1812</v>
      </c>
      <c r="BC1">
        <v>1808</v>
      </c>
      <c r="BD1">
        <v>1804</v>
      </c>
      <c r="BE1">
        <v>1800</v>
      </c>
      <c r="BF1">
        <v>1796</v>
      </c>
      <c r="BG1">
        <v>1792</v>
      </c>
      <c r="BH1">
        <v>1788</v>
      </c>
      <c r="BI1" t="s">
        <v>113</v>
      </c>
      <c r="BJ1" t="s">
        <v>105</v>
      </c>
      <c r="BK1" t="s">
        <v>114</v>
      </c>
    </row>
    <row r="2" spans="1:63" x14ac:dyDescent="0.3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 t="b">
        <v>1</v>
      </c>
      <c r="AE2" t="b">
        <v>1</v>
      </c>
      <c r="AF2" t="b">
        <v>0</v>
      </c>
      <c r="AG2" t="b">
        <v>0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0</v>
      </c>
      <c r="AN2" t="b">
        <v>0</v>
      </c>
      <c r="AO2" t="s">
        <v>112</v>
      </c>
      <c r="AP2" t="b">
        <v>1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1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>
        <f>COUNTIF(B2:BH2,TRUE)</f>
        <v>21</v>
      </c>
      <c r="BJ2">
        <f>$BI$22-COUNTIF(B2:BH2,"")</f>
        <v>50</v>
      </c>
      <c r="BK2" s="4">
        <f>BI2/BJ2</f>
        <v>0.42</v>
      </c>
    </row>
    <row r="3" spans="1:63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>
        <f t="shared" ref="BI3:BI52" si="0">COUNTIF(B3:BH3,TRUE)</f>
        <v>4</v>
      </c>
      <c r="BJ3">
        <f t="shared" ref="BJ3:BJ52" si="1">$BI$22-COUNTIF(B3:BH3,"")</f>
        <v>16</v>
      </c>
      <c r="BK3" s="4">
        <f t="shared" ref="BK3:BK52" si="2">BI3/BJ3</f>
        <v>0.25</v>
      </c>
    </row>
    <row r="4" spans="1:63" x14ac:dyDescent="0.3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0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>
        <f t="shared" si="0"/>
        <v>16</v>
      </c>
      <c r="BJ4">
        <f t="shared" si="1"/>
        <v>28</v>
      </c>
      <c r="BK4" s="4">
        <f t="shared" si="2"/>
        <v>0.5714285714285714</v>
      </c>
    </row>
    <row r="5" spans="1:63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 t="b">
        <v>0</v>
      </c>
      <c r="M5" t="b">
        <v>1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1</v>
      </c>
      <c r="AD5" t="b">
        <v>1</v>
      </c>
      <c r="AE5" t="b">
        <v>1</v>
      </c>
      <c r="AF5" t="b">
        <v>0</v>
      </c>
      <c r="AG5" t="b">
        <v>0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0</v>
      </c>
      <c r="AN5" t="b">
        <v>0</v>
      </c>
      <c r="AO5" t="s">
        <v>112</v>
      </c>
      <c r="AP5" t="b">
        <v>1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>
        <f t="shared" si="0"/>
        <v>23</v>
      </c>
      <c r="BJ5">
        <f t="shared" si="1"/>
        <v>46</v>
      </c>
      <c r="BK5" s="4">
        <f t="shared" si="2"/>
        <v>0.5</v>
      </c>
    </row>
    <row r="6" spans="1:63" x14ac:dyDescent="0.35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0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1</v>
      </c>
      <c r="AG6" t="b">
        <v>1</v>
      </c>
      <c r="AH6" t="b">
        <v>1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 t="b">
        <v>1</v>
      </c>
      <c r="AP6" t="b">
        <v>0</v>
      </c>
      <c r="AQ6" t="b">
        <v>0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 t="s">
        <v>112</v>
      </c>
      <c r="BI6">
        <f t="shared" si="0"/>
        <v>28</v>
      </c>
      <c r="BJ6">
        <f t="shared" si="1"/>
        <v>43</v>
      </c>
      <c r="BK6" s="4">
        <f t="shared" si="2"/>
        <v>0.65116279069767447</v>
      </c>
    </row>
    <row r="7" spans="1:63" x14ac:dyDescent="0.35">
      <c r="A7" t="s">
        <v>13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>
        <f t="shared" si="0"/>
        <v>19</v>
      </c>
      <c r="BJ7">
        <f t="shared" si="1"/>
        <v>37</v>
      </c>
      <c r="BK7" s="4">
        <f t="shared" si="2"/>
        <v>0.51351351351351349</v>
      </c>
    </row>
    <row r="8" spans="1:63" x14ac:dyDescent="0.35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0</v>
      </c>
      <c r="AC8" t="b">
        <v>1</v>
      </c>
      <c r="AD8" t="b">
        <v>0</v>
      </c>
      <c r="AE8" t="b">
        <v>0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0</v>
      </c>
      <c r="AL8" t="b">
        <v>1</v>
      </c>
      <c r="AM8" t="b">
        <v>0</v>
      </c>
      <c r="AN8" t="b">
        <v>0</v>
      </c>
      <c r="AO8" t="b">
        <v>1</v>
      </c>
      <c r="AP8" t="b">
        <v>0</v>
      </c>
      <c r="AQ8" t="b">
        <v>0</v>
      </c>
      <c r="AR8" t="b">
        <v>1</v>
      </c>
      <c r="AS8" t="b">
        <v>1</v>
      </c>
      <c r="AT8" t="b">
        <v>1</v>
      </c>
      <c r="AU8" t="b">
        <v>1</v>
      </c>
      <c r="AV8" t="b">
        <v>0</v>
      </c>
      <c r="AW8" t="b">
        <v>1</v>
      </c>
      <c r="AX8" t="b">
        <v>1</v>
      </c>
      <c r="AY8" t="b">
        <v>0</v>
      </c>
      <c r="AZ8" t="b">
        <v>1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1</v>
      </c>
      <c r="BG8" t="b">
        <v>1</v>
      </c>
      <c r="BH8" t="b">
        <v>1</v>
      </c>
      <c r="BI8">
        <f t="shared" si="0"/>
        <v>41</v>
      </c>
      <c r="BJ8">
        <f t="shared" si="1"/>
        <v>59</v>
      </c>
      <c r="BK8" s="4">
        <f t="shared" si="2"/>
        <v>0.69491525423728817</v>
      </c>
    </row>
    <row r="9" spans="1:63" x14ac:dyDescent="0.35">
      <c r="A9" t="s">
        <v>20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>
        <f t="shared" si="0"/>
        <v>12</v>
      </c>
      <c r="BJ9">
        <f t="shared" si="1"/>
        <v>15</v>
      </c>
      <c r="BK9" s="4">
        <f t="shared" si="2"/>
        <v>0.8</v>
      </c>
    </row>
    <row r="10" spans="1:63" x14ac:dyDescent="0.35">
      <c r="A10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0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0</v>
      </c>
      <c r="AC10" t="b">
        <v>1</v>
      </c>
      <c r="AD10" t="b">
        <v>0</v>
      </c>
      <c r="AE10" t="b">
        <v>0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0</v>
      </c>
      <c r="AN10" t="b">
        <v>1</v>
      </c>
      <c r="AO10" t="b">
        <v>0</v>
      </c>
      <c r="AP10" t="b">
        <v>1</v>
      </c>
      <c r="AQ10" t="b">
        <v>0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1</v>
      </c>
      <c r="BG10" t="b">
        <v>1</v>
      </c>
      <c r="BH10" t="b">
        <v>1</v>
      </c>
      <c r="BI10">
        <f t="shared" si="0"/>
        <v>45</v>
      </c>
      <c r="BJ10">
        <f t="shared" si="1"/>
        <v>59</v>
      </c>
      <c r="BK10" s="4">
        <f t="shared" si="2"/>
        <v>0.76271186440677963</v>
      </c>
    </row>
    <row r="11" spans="1:63" x14ac:dyDescent="0.35">
      <c r="A11" t="s">
        <v>23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0</v>
      </c>
      <c r="M11" t="b">
        <v>1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1</v>
      </c>
      <c r="T11" t="b">
        <v>0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1</v>
      </c>
      <c r="AC11" t="b">
        <v>1</v>
      </c>
      <c r="AD11" t="b">
        <v>1</v>
      </c>
      <c r="AE11" t="b">
        <v>1</v>
      </c>
      <c r="AF11" t="b">
        <v>0</v>
      </c>
      <c r="AG11" t="b">
        <v>0</v>
      </c>
      <c r="AH11" t="b">
        <v>1</v>
      </c>
      <c r="AI11" t="b">
        <v>1</v>
      </c>
      <c r="AJ11" t="b">
        <v>1</v>
      </c>
      <c r="AK11" t="b">
        <v>1</v>
      </c>
      <c r="AL11" t="b">
        <v>0</v>
      </c>
      <c r="AM11" t="b">
        <v>0</v>
      </c>
      <c r="AN11" t="b">
        <v>0</v>
      </c>
      <c r="AO11" t="s">
        <v>112</v>
      </c>
      <c r="AP11" t="b">
        <v>1</v>
      </c>
      <c r="AQ11" t="b">
        <v>0</v>
      </c>
      <c r="AR11" t="b">
        <v>1</v>
      </c>
      <c r="AS11" t="b">
        <v>1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>
        <f t="shared" si="0"/>
        <v>26</v>
      </c>
      <c r="BJ11">
        <f t="shared" si="1"/>
        <v>43</v>
      </c>
      <c r="BK11" s="4">
        <f t="shared" si="2"/>
        <v>0.60465116279069764</v>
      </c>
    </row>
    <row r="12" spans="1:63" x14ac:dyDescent="0.35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1</v>
      </c>
      <c r="AE12" t="b">
        <v>1</v>
      </c>
      <c r="AF12" t="b">
        <v>0</v>
      </c>
      <c r="AG12" t="b">
        <v>0</v>
      </c>
      <c r="AH12" t="b">
        <v>0</v>
      </c>
      <c r="AI12" t="b">
        <v>1</v>
      </c>
      <c r="AJ12" t="b">
        <v>1</v>
      </c>
      <c r="AK12" t="b">
        <v>1</v>
      </c>
      <c r="AL12" t="b">
        <v>1</v>
      </c>
      <c r="AM12" t="b">
        <v>0</v>
      </c>
      <c r="AN12" t="b">
        <v>1</v>
      </c>
      <c r="AO12" t="s">
        <v>112</v>
      </c>
      <c r="AP12" t="b">
        <v>1</v>
      </c>
      <c r="AQ12" t="b">
        <v>0</v>
      </c>
      <c r="AR12" t="b">
        <v>1</v>
      </c>
      <c r="AS12" t="b">
        <v>1</v>
      </c>
      <c r="AT12" t="b">
        <v>0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0</v>
      </c>
      <c r="BG12" t="b">
        <v>1</v>
      </c>
      <c r="BH12" t="b">
        <v>1</v>
      </c>
      <c r="BI12">
        <f t="shared" si="0"/>
        <v>33</v>
      </c>
      <c r="BJ12">
        <f t="shared" si="1"/>
        <v>58</v>
      </c>
      <c r="BK12" s="4">
        <f t="shared" si="2"/>
        <v>0.56896551724137934</v>
      </c>
    </row>
    <row r="13" spans="1:63" x14ac:dyDescent="0.35">
      <c r="A13" t="s">
        <v>28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>
        <f t="shared" si="0"/>
        <v>15</v>
      </c>
      <c r="BJ13">
        <f t="shared" si="1"/>
        <v>16</v>
      </c>
      <c r="BK13" s="4">
        <f t="shared" si="2"/>
        <v>0.9375</v>
      </c>
    </row>
    <row r="14" spans="1:63" x14ac:dyDescent="0.35">
      <c r="A14" t="s">
        <v>29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1</v>
      </c>
      <c r="L14" t="b">
        <v>0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>
        <f t="shared" si="0"/>
        <v>15</v>
      </c>
      <c r="BJ14">
        <f t="shared" si="1"/>
        <v>33</v>
      </c>
      <c r="BK14" s="4">
        <f t="shared" si="2"/>
        <v>0.45454545454545453</v>
      </c>
    </row>
    <row r="15" spans="1:63" x14ac:dyDescent="0.35">
      <c r="A15" t="s">
        <v>30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0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1</v>
      </c>
      <c r="AD15" t="b">
        <v>0</v>
      </c>
      <c r="AE15" t="b">
        <v>0</v>
      </c>
      <c r="AF15" t="b">
        <v>1</v>
      </c>
      <c r="AG15" t="b">
        <v>1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0</v>
      </c>
      <c r="AQ15" t="b">
        <v>0</v>
      </c>
      <c r="AR15" t="b">
        <v>1</v>
      </c>
      <c r="AS15" t="b">
        <v>0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>
        <f t="shared" si="0"/>
        <v>21</v>
      </c>
      <c r="BJ15">
        <f t="shared" si="1"/>
        <v>44</v>
      </c>
      <c r="BK15" s="4">
        <f t="shared" si="2"/>
        <v>0.47727272727272729</v>
      </c>
    </row>
    <row r="16" spans="1:63" x14ac:dyDescent="0.35">
      <c r="A16" t="s">
        <v>31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1</v>
      </c>
      <c r="Q16" t="b">
        <v>1</v>
      </c>
      <c r="R16" t="b">
        <v>1</v>
      </c>
      <c r="S16" t="b">
        <v>1</v>
      </c>
      <c r="T16" t="b">
        <v>0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1</v>
      </c>
      <c r="AD16" t="b">
        <v>0</v>
      </c>
      <c r="AE16" t="b">
        <v>0</v>
      </c>
      <c r="AF16" t="b">
        <v>1</v>
      </c>
      <c r="AG16" t="b">
        <v>1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1</v>
      </c>
      <c r="AZ16" t="b">
        <v>1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 t="s">
        <v>112</v>
      </c>
      <c r="BI16">
        <f t="shared" si="0"/>
        <v>30</v>
      </c>
      <c r="BJ16">
        <f t="shared" si="1"/>
        <v>51</v>
      </c>
      <c r="BK16" s="4">
        <f t="shared" si="2"/>
        <v>0.58823529411764708</v>
      </c>
    </row>
    <row r="17" spans="1:63" x14ac:dyDescent="0.35">
      <c r="A17" t="s">
        <v>32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1</v>
      </c>
      <c r="L17" t="b">
        <v>0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1</v>
      </c>
      <c r="T17" t="b">
        <v>1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  <c r="AC17" t="b">
        <v>1</v>
      </c>
      <c r="AD17" t="b">
        <v>0</v>
      </c>
      <c r="AE17" t="b">
        <v>0</v>
      </c>
      <c r="AF17" t="b">
        <v>1</v>
      </c>
      <c r="AG17" t="b">
        <v>1</v>
      </c>
      <c r="AH17" t="b">
        <v>1</v>
      </c>
      <c r="AI17" t="b">
        <v>0</v>
      </c>
      <c r="AJ17" t="b">
        <v>1</v>
      </c>
      <c r="AK17" t="b">
        <v>0</v>
      </c>
      <c r="AL17" t="b">
        <v>1</v>
      </c>
      <c r="AM17" t="b">
        <v>0</v>
      </c>
      <c r="AN17" t="b">
        <v>0</v>
      </c>
      <c r="AO17" t="b">
        <v>1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1</v>
      </c>
      <c r="AV17" t="b">
        <v>1</v>
      </c>
      <c r="AW17" t="b">
        <v>0</v>
      </c>
      <c r="AX17" t="b">
        <v>0</v>
      </c>
      <c r="AY17" t="b">
        <v>1</v>
      </c>
      <c r="AZ17" t="b">
        <v>1</v>
      </c>
      <c r="BA17" t="b">
        <v>1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 t="s">
        <v>112</v>
      </c>
      <c r="BI17">
        <f t="shared" si="0"/>
        <v>26</v>
      </c>
      <c r="BJ17">
        <f t="shared" si="1"/>
        <v>52</v>
      </c>
      <c r="BK17" s="4">
        <f t="shared" si="2"/>
        <v>0.5</v>
      </c>
    </row>
    <row r="18" spans="1:63" x14ac:dyDescent="0.35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 t="s">
        <v>112</v>
      </c>
      <c r="BI18">
        <f t="shared" si="0"/>
        <v>16</v>
      </c>
      <c r="BJ18">
        <f t="shared" si="1"/>
        <v>40</v>
      </c>
      <c r="BK18" s="4">
        <f t="shared" si="2"/>
        <v>0.4</v>
      </c>
    </row>
    <row r="19" spans="1:63" x14ac:dyDescent="0.35">
      <c r="A19" t="s">
        <v>34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b">
        <v>0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1</v>
      </c>
      <c r="AC19" t="b">
        <v>1</v>
      </c>
      <c r="AD19" t="b">
        <v>1</v>
      </c>
      <c r="AE19" t="b">
        <v>1</v>
      </c>
      <c r="AF19" t="b">
        <v>0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0</v>
      </c>
      <c r="AY19" t="b">
        <v>0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0</v>
      </c>
      <c r="BG19" t="b">
        <v>1</v>
      </c>
      <c r="BH19" t="s">
        <v>112</v>
      </c>
      <c r="BI19">
        <f t="shared" si="0"/>
        <v>38</v>
      </c>
      <c r="BJ19">
        <f t="shared" si="1"/>
        <v>58</v>
      </c>
      <c r="BK19" s="4">
        <f t="shared" si="2"/>
        <v>0.65517241379310343</v>
      </c>
    </row>
    <row r="20" spans="1:63" x14ac:dyDescent="0.35">
      <c r="A20" t="s">
        <v>37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b">
        <v>1</v>
      </c>
      <c r="AE20" t="b">
        <v>1</v>
      </c>
      <c r="AF20" t="b">
        <v>0</v>
      </c>
      <c r="AG20" t="b">
        <v>0</v>
      </c>
      <c r="AH20" t="b">
        <v>1</v>
      </c>
      <c r="AI20" t="b">
        <v>1</v>
      </c>
      <c r="AJ20" t="b">
        <v>1</v>
      </c>
      <c r="AK20" t="b">
        <v>1</v>
      </c>
      <c r="AL20" t="b">
        <v>0</v>
      </c>
      <c r="AM20" t="b">
        <v>0</v>
      </c>
      <c r="AN20" t="b">
        <v>1</v>
      </c>
      <c r="AO20" t="b">
        <v>1</v>
      </c>
      <c r="AP20" t="b">
        <v>1</v>
      </c>
      <c r="AQ20" t="b">
        <v>0</v>
      </c>
      <c r="AR20" t="b">
        <v>1</v>
      </c>
      <c r="AS20" t="b">
        <v>1</v>
      </c>
      <c r="AT20" t="b">
        <v>0</v>
      </c>
      <c r="AU20" t="b">
        <v>1</v>
      </c>
      <c r="AV20" t="b">
        <v>0</v>
      </c>
      <c r="AW20" t="b">
        <v>0</v>
      </c>
      <c r="AX20" t="b">
        <v>0</v>
      </c>
      <c r="AY20" t="b">
        <v>1</v>
      </c>
      <c r="AZ20" t="b">
        <v>1</v>
      </c>
      <c r="BA20" t="b">
        <v>1</v>
      </c>
      <c r="BB20" t="b">
        <v>1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>
        <f t="shared" si="0"/>
        <v>30</v>
      </c>
      <c r="BJ20">
        <f t="shared" si="1"/>
        <v>53</v>
      </c>
      <c r="BK20" s="4">
        <f t="shared" si="2"/>
        <v>0.56603773584905659</v>
      </c>
    </row>
    <row r="21" spans="1:63" x14ac:dyDescent="0.35">
      <c r="A21" t="s">
        <v>38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0</v>
      </c>
      <c r="N21" t="b">
        <v>1</v>
      </c>
      <c r="O21" t="b">
        <v>1</v>
      </c>
      <c r="P21" t="b">
        <v>1</v>
      </c>
      <c r="Q21" t="b">
        <v>0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0</v>
      </c>
      <c r="AC21" t="b">
        <v>1</v>
      </c>
      <c r="AD21" t="b">
        <v>0</v>
      </c>
      <c r="AE21" t="b">
        <v>0</v>
      </c>
      <c r="AF21" t="b">
        <v>1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1</v>
      </c>
      <c r="AY21" t="b">
        <v>0</v>
      </c>
      <c r="AZ21" t="b">
        <v>1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 t="s">
        <v>112</v>
      </c>
      <c r="BI21">
        <f t="shared" si="0"/>
        <v>27</v>
      </c>
      <c r="BJ21">
        <f t="shared" si="1"/>
        <v>51</v>
      </c>
      <c r="BK21" s="4">
        <f t="shared" si="2"/>
        <v>0.52941176470588236</v>
      </c>
    </row>
    <row r="22" spans="1:63" x14ac:dyDescent="0.35">
      <c r="A22" t="s">
        <v>39</v>
      </c>
      <c r="B22" s="8" t="b">
        <f>IF(Data!B22="","",IF(Data!B$22="","",Data!B22=Data!B$22))</f>
        <v>1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  <c r="L22" s="6" t="b">
        <v>1</v>
      </c>
      <c r="M22" s="6" t="b">
        <v>1</v>
      </c>
      <c r="N22" s="6" t="b">
        <v>1</v>
      </c>
      <c r="O22" s="6" t="b">
        <v>1</v>
      </c>
      <c r="P22" s="6" t="b">
        <v>1</v>
      </c>
      <c r="Q22" s="6" t="b">
        <v>1</v>
      </c>
      <c r="R22" s="6" t="b">
        <v>1</v>
      </c>
      <c r="S22" s="6" t="b">
        <v>1</v>
      </c>
      <c r="T22" s="6" t="b">
        <v>1</v>
      </c>
      <c r="U22" s="6" t="b">
        <v>1</v>
      </c>
      <c r="V22" s="6" t="b">
        <v>1</v>
      </c>
      <c r="W22" s="6" t="b">
        <v>1</v>
      </c>
      <c r="X22" s="6" t="b">
        <v>1</v>
      </c>
      <c r="Y22" s="6" t="b">
        <v>1</v>
      </c>
      <c r="Z22" s="6" t="b">
        <v>1</v>
      </c>
      <c r="AA22" s="6" t="b">
        <v>1</v>
      </c>
      <c r="AB22" s="6" t="b">
        <v>1</v>
      </c>
      <c r="AC22" s="6" t="b">
        <v>1</v>
      </c>
      <c r="AD22" s="6" t="b">
        <v>1</v>
      </c>
      <c r="AE22" s="6" t="b">
        <v>1</v>
      </c>
      <c r="AF22" s="6" t="b">
        <v>1</v>
      </c>
      <c r="AG22" s="6" t="b">
        <v>1</v>
      </c>
      <c r="AH22" s="6" t="b">
        <v>1</v>
      </c>
      <c r="AI22" s="6" t="b">
        <v>1</v>
      </c>
      <c r="AJ22" s="6" t="b">
        <v>1</v>
      </c>
      <c r="AK22" s="6" t="b">
        <v>1</v>
      </c>
      <c r="AL22" s="6" t="b">
        <v>1</v>
      </c>
      <c r="AM22" s="6" t="b">
        <v>1</v>
      </c>
      <c r="AN22" s="6" t="b">
        <v>1</v>
      </c>
      <c r="AO22" s="6" t="b">
        <v>1</v>
      </c>
      <c r="AP22" s="6" t="b">
        <v>1</v>
      </c>
      <c r="AQ22" s="6" t="b">
        <v>1</v>
      </c>
      <c r="AR22" s="6" t="b">
        <v>1</v>
      </c>
      <c r="AS22" s="6" t="b">
        <v>1</v>
      </c>
      <c r="AT22" s="6" t="b">
        <v>1</v>
      </c>
      <c r="AU22" s="6" t="b">
        <v>1</v>
      </c>
      <c r="AV22" s="6" t="b">
        <v>1</v>
      </c>
      <c r="AW22" s="6" t="b">
        <v>1</v>
      </c>
      <c r="AX22" s="6" t="b">
        <v>1</v>
      </c>
      <c r="AY22" s="6" t="b">
        <v>1</v>
      </c>
      <c r="AZ22" s="6" t="b">
        <v>1</v>
      </c>
      <c r="BA22" s="6" t="b">
        <v>1</v>
      </c>
      <c r="BB22" s="6" t="b">
        <v>1</v>
      </c>
      <c r="BC22" s="6" t="b">
        <v>1</v>
      </c>
      <c r="BD22" s="6" t="b">
        <v>1</v>
      </c>
      <c r="BE22" s="6" t="b">
        <v>1</v>
      </c>
      <c r="BF22" s="6" t="b">
        <v>1</v>
      </c>
      <c r="BG22" s="6" t="b">
        <v>1</v>
      </c>
      <c r="BH22" s="6" t="b">
        <v>1</v>
      </c>
      <c r="BI22">
        <f t="shared" si="0"/>
        <v>59</v>
      </c>
      <c r="BJ22">
        <f t="shared" si="1"/>
        <v>59</v>
      </c>
      <c r="BK22" s="4">
        <f t="shared" si="2"/>
        <v>1</v>
      </c>
    </row>
    <row r="23" spans="1:63" x14ac:dyDescent="0.35">
      <c r="A23" t="s">
        <v>41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0</v>
      </c>
      <c r="AC23" t="b">
        <v>1</v>
      </c>
      <c r="AD23" t="b">
        <v>0</v>
      </c>
      <c r="AE23" t="b">
        <v>0</v>
      </c>
      <c r="AF23" t="b">
        <v>1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1</v>
      </c>
      <c r="AT23" t="b">
        <v>1</v>
      </c>
      <c r="AU23" t="b">
        <v>1</v>
      </c>
      <c r="AV23" t="b">
        <v>0</v>
      </c>
      <c r="AW23" t="b">
        <v>1</v>
      </c>
      <c r="AX23" t="b">
        <v>1</v>
      </c>
      <c r="AY23" t="b">
        <v>0</v>
      </c>
      <c r="AZ23" t="b">
        <v>1</v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1</v>
      </c>
      <c r="BG23" t="b">
        <v>1</v>
      </c>
      <c r="BH23" t="b">
        <v>1</v>
      </c>
      <c r="BI23">
        <f t="shared" si="0"/>
        <v>35</v>
      </c>
      <c r="BJ23">
        <f t="shared" si="1"/>
        <v>59</v>
      </c>
      <c r="BK23" s="4">
        <f t="shared" si="2"/>
        <v>0.59322033898305082</v>
      </c>
    </row>
    <row r="24" spans="1:63" x14ac:dyDescent="0.35">
      <c r="A24" t="s">
        <v>43</v>
      </c>
      <c r="B24" t="b">
        <v>1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0</v>
      </c>
      <c r="M24" t="b">
        <v>0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1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1</v>
      </c>
      <c r="AV24" t="b">
        <v>0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 t="s">
        <v>112</v>
      </c>
      <c r="BI24">
        <f t="shared" si="0"/>
        <v>27</v>
      </c>
      <c r="BJ24">
        <f t="shared" si="1"/>
        <v>47</v>
      </c>
      <c r="BK24" s="4">
        <f t="shared" si="2"/>
        <v>0.57446808510638303</v>
      </c>
    </row>
    <row r="25" spans="1:63" x14ac:dyDescent="0.35">
      <c r="A25" t="s">
        <v>44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1</v>
      </c>
      <c r="AP25" t="b">
        <v>0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 t="s">
        <v>112</v>
      </c>
      <c r="BI25">
        <f t="shared" si="0"/>
        <v>26</v>
      </c>
      <c r="BJ25">
        <f t="shared" si="1"/>
        <v>41</v>
      </c>
      <c r="BK25" s="4">
        <f t="shared" si="2"/>
        <v>0.63414634146341464</v>
      </c>
    </row>
    <row r="26" spans="1:63" x14ac:dyDescent="0.3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  <c r="L26" t="b">
        <v>0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1</v>
      </c>
      <c r="AE26" t="b">
        <v>1</v>
      </c>
      <c r="AF26" t="b">
        <v>0</v>
      </c>
      <c r="AG26" t="b">
        <v>0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0</v>
      </c>
      <c r="AN26" t="s">
        <v>112</v>
      </c>
      <c r="AO26" t="s">
        <v>112</v>
      </c>
      <c r="AP26" t="b">
        <v>1</v>
      </c>
      <c r="AQ26" t="b">
        <v>0</v>
      </c>
      <c r="AR26" t="b">
        <v>1</v>
      </c>
      <c r="AS26" t="b">
        <v>0</v>
      </c>
      <c r="AT26" t="b">
        <v>0</v>
      </c>
      <c r="AU26" t="b">
        <v>1</v>
      </c>
      <c r="AV26" t="b">
        <v>0</v>
      </c>
      <c r="AW26" t="b">
        <v>0</v>
      </c>
      <c r="AX26" t="b">
        <v>0</v>
      </c>
      <c r="AY26" t="b">
        <v>1</v>
      </c>
      <c r="AZ26" t="b">
        <v>1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 t="s">
        <v>112</v>
      </c>
      <c r="BI26">
        <f t="shared" si="0"/>
        <v>22</v>
      </c>
      <c r="BJ26">
        <f t="shared" si="1"/>
        <v>49</v>
      </c>
      <c r="BK26" s="4">
        <f t="shared" si="2"/>
        <v>0.44897959183673469</v>
      </c>
    </row>
    <row r="27" spans="1:63" x14ac:dyDescent="0.3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0</v>
      </c>
      <c r="M27" t="b">
        <v>1</v>
      </c>
      <c r="N27" t="b">
        <v>1</v>
      </c>
      <c r="O27" t="b">
        <v>0</v>
      </c>
      <c r="P27" t="b">
        <v>1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 t="s">
        <v>112</v>
      </c>
      <c r="BI27">
        <f t="shared" si="0"/>
        <v>26</v>
      </c>
      <c r="BJ27">
        <f t="shared" si="1"/>
        <v>51</v>
      </c>
      <c r="BK27" s="4">
        <f t="shared" si="2"/>
        <v>0.50980392156862742</v>
      </c>
    </row>
    <row r="28" spans="1:63" x14ac:dyDescent="0.3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1</v>
      </c>
      <c r="T28" t="b">
        <v>0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 t="s">
        <v>112</v>
      </c>
      <c r="BI28">
        <f t="shared" si="0"/>
        <v>16</v>
      </c>
      <c r="BJ28">
        <f t="shared" si="1"/>
        <v>33</v>
      </c>
      <c r="BK28" s="4">
        <f t="shared" si="2"/>
        <v>0.48484848484848486</v>
      </c>
    </row>
    <row r="29" spans="1:63" x14ac:dyDescent="0.3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>
        <f t="shared" si="0"/>
        <v>16</v>
      </c>
      <c r="BJ29">
        <f t="shared" si="1"/>
        <v>39</v>
      </c>
      <c r="BK29" s="4">
        <f t="shared" si="2"/>
        <v>0.41025641025641024</v>
      </c>
    </row>
    <row r="30" spans="1:63" x14ac:dyDescent="0.35">
      <c r="A30" t="s">
        <v>49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0</v>
      </c>
      <c r="M30" t="b">
        <v>0</v>
      </c>
      <c r="N30" t="b">
        <v>1</v>
      </c>
      <c r="O30" t="b">
        <v>0</v>
      </c>
      <c r="P30" t="b">
        <v>1</v>
      </c>
      <c r="Q30" t="b">
        <v>1</v>
      </c>
      <c r="R30" t="b">
        <v>1</v>
      </c>
      <c r="S30" t="b">
        <v>1</v>
      </c>
      <c r="T30" t="b">
        <v>0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 t="b">
        <v>1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 t="s">
        <v>112</v>
      </c>
      <c r="BI30">
        <f t="shared" si="0"/>
        <v>25</v>
      </c>
      <c r="BJ30">
        <f t="shared" si="1"/>
        <v>40</v>
      </c>
      <c r="BK30" s="4">
        <f t="shared" si="2"/>
        <v>0.625</v>
      </c>
    </row>
    <row r="31" spans="1:63" x14ac:dyDescent="0.35">
      <c r="A31" t="s">
        <v>50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0</v>
      </c>
      <c r="M31" t="b">
        <v>1</v>
      </c>
      <c r="N31" t="b">
        <v>1</v>
      </c>
      <c r="O31" t="b">
        <v>0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1</v>
      </c>
      <c r="AD31" t="b">
        <v>1</v>
      </c>
      <c r="AE31" t="b">
        <v>1</v>
      </c>
      <c r="AF31" t="b">
        <v>0</v>
      </c>
      <c r="AG31" t="b">
        <v>0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0</v>
      </c>
      <c r="AN31" t="b">
        <v>0</v>
      </c>
      <c r="AO31" t="s">
        <v>112</v>
      </c>
      <c r="AP31" t="b">
        <v>1</v>
      </c>
      <c r="AQ31" t="b">
        <v>0</v>
      </c>
      <c r="AR31" t="b">
        <v>1</v>
      </c>
      <c r="AS31" t="b">
        <v>1</v>
      </c>
      <c r="AT31" t="b">
        <v>1</v>
      </c>
      <c r="AU31" t="b">
        <v>1</v>
      </c>
      <c r="AV31" t="b">
        <v>0</v>
      </c>
      <c r="AW31" t="b">
        <v>0</v>
      </c>
      <c r="AX31" t="b">
        <v>0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0</v>
      </c>
      <c r="BG31" t="b">
        <v>1</v>
      </c>
      <c r="BH31" t="s">
        <v>112</v>
      </c>
      <c r="BI31">
        <f t="shared" si="0"/>
        <v>34</v>
      </c>
      <c r="BJ31">
        <f t="shared" si="1"/>
        <v>57</v>
      </c>
      <c r="BK31" s="4">
        <f t="shared" si="2"/>
        <v>0.59649122807017541</v>
      </c>
    </row>
    <row r="32" spans="1:63" x14ac:dyDescent="0.3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1</v>
      </c>
      <c r="K32" t="b">
        <v>1</v>
      </c>
      <c r="L32" t="b">
        <v>0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0</v>
      </c>
      <c r="AE32" t="b">
        <v>0</v>
      </c>
      <c r="AF32" t="b">
        <v>1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 t="s">
        <v>112</v>
      </c>
      <c r="BI32">
        <f t="shared" si="0"/>
        <v>16</v>
      </c>
      <c r="BJ32">
        <f t="shared" si="1"/>
        <v>33</v>
      </c>
      <c r="BK32" s="4">
        <f t="shared" si="2"/>
        <v>0.48484848484848486</v>
      </c>
    </row>
    <row r="33" spans="1:63" x14ac:dyDescent="0.35">
      <c r="A33" t="s">
        <v>52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0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0</v>
      </c>
      <c r="AE33" t="b">
        <v>0</v>
      </c>
      <c r="AF33" t="b">
        <v>1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b">
        <v>0</v>
      </c>
      <c r="AZ33" t="b">
        <v>1</v>
      </c>
      <c r="BA33" t="b">
        <v>1</v>
      </c>
      <c r="BB33" t="b">
        <v>0</v>
      </c>
      <c r="BC33" t="b">
        <v>0</v>
      </c>
      <c r="BD33" t="b">
        <v>1</v>
      </c>
      <c r="BE33" t="b">
        <v>0</v>
      </c>
      <c r="BF33" t="b">
        <v>1</v>
      </c>
      <c r="BG33" t="b">
        <v>1</v>
      </c>
      <c r="BH33" t="b">
        <v>1</v>
      </c>
      <c r="BI33">
        <f t="shared" si="0"/>
        <v>33</v>
      </c>
      <c r="BJ33">
        <f t="shared" si="1"/>
        <v>59</v>
      </c>
      <c r="BK33" s="4">
        <f t="shared" si="2"/>
        <v>0.55932203389830504</v>
      </c>
    </row>
    <row r="34" spans="1:63" x14ac:dyDescent="0.35">
      <c r="A34" t="s">
        <v>53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0</v>
      </c>
      <c r="M34" t="b">
        <v>0</v>
      </c>
      <c r="N34" t="b">
        <v>1</v>
      </c>
      <c r="O34" t="b">
        <v>0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0</v>
      </c>
      <c r="AN34" t="b">
        <v>1</v>
      </c>
      <c r="AO34" t="b">
        <v>0</v>
      </c>
      <c r="AP34" t="b">
        <v>0</v>
      </c>
      <c r="AQ34" t="b">
        <v>0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0</v>
      </c>
      <c r="AX34" t="b">
        <v>1</v>
      </c>
      <c r="AY34" t="b">
        <v>1</v>
      </c>
      <c r="AZ34" t="b">
        <v>1</v>
      </c>
      <c r="BA34" t="b">
        <v>1</v>
      </c>
      <c r="BB34" t="b">
        <v>0</v>
      </c>
      <c r="BC34" t="b">
        <v>1</v>
      </c>
      <c r="BD34" t="b">
        <v>1</v>
      </c>
      <c r="BE34" t="b">
        <v>0</v>
      </c>
      <c r="BF34" t="b">
        <v>1</v>
      </c>
      <c r="BG34" t="b">
        <v>1</v>
      </c>
      <c r="BH34" t="b">
        <v>1</v>
      </c>
      <c r="BI34">
        <f t="shared" si="0"/>
        <v>46</v>
      </c>
      <c r="BJ34">
        <f t="shared" si="1"/>
        <v>59</v>
      </c>
      <c r="BK34" s="4">
        <f t="shared" si="2"/>
        <v>0.77966101694915257</v>
      </c>
    </row>
    <row r="35" spans="1:63" x14ac:dyDescent="0.35">
      <c r="A35" t="s">
        <v>54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P35" t="b">
        <v>1</v>
      </c>
      <c r="Q35" t="b">
        <v>1</v>
      </c>
      <c r="R35" t="b">
        <v>1</v>
      </c>
      <c r="S35" t="b">
        <v>1</v>
      </c>
      <c r="T35" t="b">
        <v>0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 t="s">
        <v>112</v>
      </c>
      <c r="BI35">
        <f t="shared" si="0"/>
        <v>23</v>
      </c>
      <c r="BJ35">
        <f t="shared" si="1"/>
        <v>28</v>
      </c>
      <c r="BK35" s="4">
        <f t="shared" si="2"/>
        <v>0.8214285714285714</v>
      </c>
    </row>
    <row r="36" spans="1:63" x14ac:dyDescent="0.35">
      <c r="A36" t="s">
        <v>55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b">
        <v>1</v>
      </c>
      <c r="L36" t="b">
        <v>0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  <c r="AC36" t="b">
        <v>1</v>
      </c>
      <c r="AD36" t="b">
        <v>0</v>
      </c>
      <c r="AE36" t="b">
        <v>0</v>
      </c>
      <c r="AF36" t="b">
        <v>1</v>
      </c>
      <c r="AG36" t="b">
        <v>1</v>
      </c>
      <c r="AH36" t="b">
        <v>1</v>
      </c>
      <c r="AI36" t="b">
        <v>0</v>
      </c>
      <c r="AJ36" t="b">
        <v>1</v>
      </c>
      <c r="AK36" t="b">
        <v>0</v>
      </c>
      <c r="AL36" t="b">
        <v>1</v>
      </c>
      <c r="AM36" t="b">
        <v>0</v>
      </c>
      <c r="AN36" t="b">
        <v>1</v>
      </c>
      <c r="AO36" t="b">
        <v>1</v>
      </c>
      <c r="AP36" t="b">
        <v>0</v>
      </c>
      <c r="AQ36" t="b">
        <v>0</v>
      </c>
      <c r="AR36" t="b">
        <v>1</v>
      </c>
      <c r="AS36" t="b">
        <v>1</v>
      </c>
      <c r="AT36" t="b">
        <v>0</v>
      </c>
      <c r="AU36" t="b">
        <v>1</v>
      </c>
      <c r="AV36" t="b">
        <v>0</v>
      </c>
      <c r="AW36" t="b">
        <v>0</v>
      </c>
      <c r="AX36" t="b">
        <v>0</v>
      </c>
      <c r="AY36" t="b">
        <v>0</v>
      </c>
      <c r="AZ36" t="b">
        <v>1</v>
      </c>
      <c r="BA36" t="b">
        <v>1</v>
      </c>
      <c r="BB36" t="b">
        <v>0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s">
        <v>112</v>
      </c>
      <c r="BI36">
        <f t="shared" si="0"/>
        <v>42</v>
      </c>
      <c r="BJ36">
        <f t="shared" si="1"/>
        <v>58</v>
      </c>
      <c r="BK36" s="4">
        <f t="shared" si="2"/>
        <v>0.72413793103448276</v>
      </c>
    </row>
    <row r="37" spans="1:63" x14ac:dyDescent="0.35">
      <c r="A37" t="s">
        <v>56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1</v>
      </c>
      <c r="T37" t="b">
        <v>0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0</v>
      </c>
      <c r="AE37" t="b">
        <v>0</v>
      </c>
      <c r="AF37" t="b">
        <v>1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1</v>
      </c>
      <c r="AP37" t="b">
        <v>0</v>
      </c>
      <c r="AQ37" t="b">
        <v>0</v>
      </c>
      <c r="AR37" t="b">
        <v>1</v>
      </c>
      <c r="AS37" t="b">
        <v>0</v>
      </c>
      <c r="AT37" t="b">
        <v>1</v>
      </c>
      <c r="AU37" t="b">
        <v>1</v>
      </c>
      <c r="AV37" t="b">
        <v>1</v>
      </c>
      <c r="AW37" t="b">
        <v>0</v>
      </c>
      <c r="AX37" t="b">
        <v>0</v>
      </c>
      <c r="AY37" t="b">
        <v>0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s">
        <v>112</v>
      </c>
      <c r="BF37" t="s">
        <v>112</v>
      </c>
      <c r="BG37" t="s">
        <v>112</v>
      </c>
      <c r="BH37" t="s">
        <v>112</v>
      </c>
      <c r="BI37">
        <f t="shared" si="0"/>
        <v>31</v>
      </c>
      <c r="BJ37">
        <f t="shared" si="1"/>
        <v>55</v>
      </c>
      <c r="BK37" s="4">
        <f t="shared" si="2"/>
        <v>0.5636363636363636</v>
      </c>
    </row>
    <row r="38" spans="1:63" x14ac:dyDescent="0.3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1</v>
      </c>
      <c r="T38" t="b">
        <v>0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1</v>
      </c>
      <c r="AC38" t="b">
        <v>1</v>
      </c>
      <c r="AD38" t="b">
        <v>1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 t="s">
        <v>112</v>
      </c>
      <c r="BI38">
        <f t="shared" si="0"/>
        <v>15</v>
      </c>
      <c r="BJ38">
        <f t="shared" si="1"/>
        <v>29</v>
      </c>
      <c r="BK38" s="4">
        <f t="shared" si="2"/>
        <v>0.51724137931034486</v>
      </c>
    </row>
    <row r="39" spans="1:63" x14ac:dyDescent="0.35">
      <c r="A39" t="s">
        <v>58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0</v>
      </c>
      <c r="M39" t="b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 t="b">
        <v>1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1</v>
      </c>
      <c r="AO39" t="b">
        <v>1</v>
      </c>
      <c r="AP39" t="b">
        <v>0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 t="s">
        <v>112</v>
      </c>
      <c r="BI39">
        <f t="shared" si="0"/>
        <v>26</v>
      </c>
      <c r="BJ39">
        <f t="shared" si="1"/>
        <v>41</v>
      </c>
      <c r="BK39" s="4">
        <f t="shared" si="2"/>
        <v>0.63414634146341464</v>
      </c>
    </row>
    <row r="40" spans="1:63" x14ac:dyDescent="0.35">
      <c r="A40" t="s">
        <v>59</v>
      </c>
      <c r="B40" t="b">
        <v>1</v>
      </c>
      <c r="C40" t="b">
        <v>0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1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  <c r="AQ40" t="b">
        <v>0</v>
      </c>
      <c r="AR40" t="b">
        <v>1</v>
      </c>
      <c r="AS40" t="b">
        <v>1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0</v>
      </c>
      <c r="BG40" t="b">
        <v>1</v>
      </c>
      <c r="BH40" t="b">
        <v>1</v>
      </c>
      <c r="BI40">
        <f t="shared" si="0"/>
        <v>38</v>
      </c>
      <c r="BJ40">
        <f t="shared" si="1"/>
        <v>59</v>
      </c>
      <c r="BK40" s="4">
        <f t="shared" si="2"/>
        <v>0.64406779661016944</v>
      </c>
    </row>
    <row r="41" spans="1:63" x14ac:dyDescent="0.35">
      <c r="A41" t="s">
        <v>60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0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1</v>
      </c>
      <c r="AD41" t="b">
        <v>0</v>
      </c>
      <c r="AE41" t="b">
        <v>0</v>
      </c>
      <c r="AF41" t="b">
        <v>1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b">
        <v>0</v>
      </c>
      <c r="AR41" t="b">
        <v>1</v>
      </c>
      <c r="AS41" t="b">
        <v>1</v>
      </c>
      <c r="AT41" t="b">
        <v>1</v>
      </c>
      <c r="AU41" t="b">
        <v>1</v>
      </c>
      <c r="AV41" t="b">
        <v>0</v>
      </c>
      <c r="AW41" t="b">
        <v>1</v>
      </c>
      <c r="AX41" t="b">
        <v>1</v>
      </c>
      <c r="AY41" t="b">
        <v>0</v>
      </c>
      <c r="AZ41" t="b">
        <v>1</v>
      </c>
      <c r="BA41" t="b">
        <v>1</v>
      </c>
      <c r="BB41" t="b">
        <v>0</v>
      </c>
      <c r="BC41" t="b">
        <v>0</v>
      </c>
      <c r="BD41" t="b">
        <v>1</v>
      </c>
      <c r="BE41" t="b">
        <v>0</v>
      </c>
      <c r="BF41" t="b">
        <v>1</v>
      </c>
      <c r="BG41" t="b">
        <v>1</v>
      </c>
      <c r="BH41" t="s">
        <v>112</v>
      </c>
      <c r="BI41">
        <f t="shared" si="0"/>
        <v>38</v>
      </c>
      <c r="BJ41">
        <f t="shared" si="1"/>
        <v>58</v>
      </c>
      <c r="BK41" s="4">
        <f t="shared" si="2"/>
        <v>0.65517241379310343</v>
      </c>
    </row>
    <row r="42" spans="1:63" x14ac:dyDescent="0.3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0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1</v>
      </c>
      <c r="AD42" t="b">
        <v>1</v>
      </c>
      <c r="AE42" t="b">
        <v>1</v>
      </c>
      <c r="AF42" t="b">
        <v>0</v>
      </c>
      <c r="AG42" t="b">
        <v>0</v>
      </c>
      <c r="AH42" t="b">
        <v>1</v>
      </c>
      <c r="AI42" t="b">
        <v>1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s">
        <v>112</v>
      </c>
      <c r="AP42" t="b">
        <v>1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0</v>
      </c>
      <c r="BG42" t="b">
        <v>1</v>
      </c>
      <c r="BH42" t="b">
        <v>1</v>
      </c>
      <c r="BI42">
        <f t="shared" si="0"/>
        <v>28</v>
      </c>
      <c r="BJ42">
        <f t="shared" si="1"/>
        <v>58</v>
      </c>
      <c r="BK42" s="4">
        <f t="shared" si="2"/>
        <v>0.48275862068965519</v>
      </c>
    </row>
    <row r="43" spans="1:63" x14ac:dyDescent="0.35">
      <c r="A43" t="s">
        <v>64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1</v>
      </c>
      <c r="T43" t="b">
        <v>1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 t="s">
        <v>112</v>
      </c>
      <c r="BI43">
        <f t="shared" si="0"/>
        <v>13</v>
      </c>
      <c r="BJ43">
        <f t="shared" si="1"/>
        <v>33</v>
      </c>
      <c r="BK43" s="4">
        <f t="shared" si="2"/>
        <v>0.39393939393939392</v>
      </c>
    </row>
    <row r="44" spans="1:63" x14ac:dyDescent="0.35">
      <c r="A44" t="s">
        <v>65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  <c r="L44" t="b">
        <v>0</v>
      </c>
      <c r="M44" t="b">
        <v>1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0</v>
      </c>
      <c r="AG44" t="b">
        <v>0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0</v>
      </c>
      <c r="AO44" t="b">
        <v>1</v>
      </c>
      <c r="AP44" t="b">
        <v>0</v>
      </c>
      <c r="AQ44" t="b">
        <v>0</v>
      </c>
      <c r="AR44" t="b">
        <v>0</v>
      </c>
      <c r="AS44" t="b">
        <v>1</v>
      </c>
      <c r="AT44" t="b">
        <v>1</v>
      </c>
      <c r="AU44" t="b">
        <v>1</v>
      </c>
      <c r="AV44" t="b">
        <v>0</v>
      </c>
      <c r="AW44" t="b">
        <v>0</v>
      </c>
      <c r="AX44" t="b">
        <v>0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0</v>
      </c>
      <c r="BG44" t="s">
        <v>112</v>
      </c>
      <c r="BH44" t="s">
        <v>112</v>
      </c>
      <c r="BI44">
        <f t="shared" si="0"/>
        <v>36</v>
      </c>
      <c r="BJ44">
        <f t="shared" si="1"/>
        <v>57</v>
      </c>
      <c r="BK44" s="4">
        <f t="shared" si="2"/>
        <v>0.63157894736842102</v>
      </c>
    </row>
    <row r="45" spans="1:63" x14ac:dyDescent="0.35">
      <c r="A45" t="s">
        <v>66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0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0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1</v>
      </c>
      <c r="AC45" t="b">
        <v>1</v>
      </c>
      <c r="AD45" t="b">
        <v>1</v>
      </c>
      <c r="AE45" t="b">
        <v>1</v>
      </c>
      <c r="AF45" t="b">
        <v>0</v>
      </c>
      <c r="AG45" t="b">
        <v>0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s">
        <v>112</v>
      </c>
      <c r="AO45" t="s">
        <v>112</v>
      </c>
      <c r="AP45" t="b">
        <v>1</v>
      </c>
      <c r="AQ45" t="b">
        <v>0</v>
      </c>
      <c r="AR45" t="b">
        <v>1</v>
      </c>
      <c r="AS45" t="b">
        <v>0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 t="s">
        <v>112</v>
      </c>
      <c r="BI45">
        <f t="shared" si="0"/>
        <v>26</v>
      </c>
      <c r="BJ45">
        <f t="shared" si="1"/>
        <v>42</v>
      </c>
      <c r="BK45" s="4">
        <f t="shared" si="2"/>
        <v>0.61904761904761907</v>
      </c>
    </row>
    <row r="46" spans="1:63" x14ac:dyDescent="0.35">
      <c r="A46" t="s">
        <v>67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1</v>
      </c>
      <c r="T46" t="b">
        <v>0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 t="s">
        <v>112</v>
      </c>
      <c r="BI46">
        <f t="shared" si="0"/>
        <v>15</v>
      </c>
      <c r="BJ46">
        <f t="shared" si="1"/>
        <v>32</v>
      </c>
      <c r="BK46" s="4">
        <f t="shared" si="2"/>
        <v>0.46875</v>
      </c>
    </row>
    <row r="47" spans="1:63" x14ac:dyDescent="0.35">
      <c r="A47" t="s">
        <v>68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0</v>
      </c>
      <c r="M47" t="b">
        <v>0</v>
      </c>
      <c r="N47" t="b">
        <v>1</v>
      </c>
      <c r="O47" t="b">
        <v>0</v>
      </c>
      <c r="P47" t="b">
        <v>1</v>
      </c>
      <c r="Q47" t="b">
        <v>0</v>
      </c>
      <c r="R47" t="b">
        <v>1</v>
      </c>
      <c r="S47" t="b">
        <v>1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b">
        <v>0</v>
      </c>
      <c r="AR47" t="b">
        <v>0</v>
      </c>
      <c r="AS47" t="b">
        <v>1</v>
      </c>
      <c r="AT47" t="b">
        <v>1</v>
      </c>
      <c r="AU47" t="b">
        <v>1</v>
      </c>
      <c r="AV47" t="b">
        <v>1</v>
      </c>
      <c r="AW47" t="b">
        <v>0</v>
      </c>
      <c r="AX47" t="b">
        <v>1</v>
      </c>
      <c r="AY47" t="b">
        <v>0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0</v>
      </c>
      <c r="BF47" t="b">
        <v>1</v>
      </c>
      <c r="BG47" t="b">
        <v>1</v>
      </c>
      <c r="BH47" t="s">
        <v>112</v>
      </c>
      <c r="BI47">
        <f t="shared" si="0"/>
        <v>33</v>
      </c>
      <c r="BJ47">
        <f t="shared" si="1"/>
        <v>58</v>
      </c>
      <c r="BK47" s="4">
        <f t="shared" si="2"/>
        <v>0.56896551724137934</v>
      </c>
    </row>
    <row r="48" spans="1:63" x14ac:dyDescent="0.35">
      <c r="A48" t="s">
        <v>70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1</v>
      </c>
      <c r="S48" t="b">
        <v>1</v>
      </c>
      <c r="T48" t="b">
        <v>0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1</v>
      </c>
      <c r="AC48" t="b">
        <v>1</v>
      </c>
      <c r="AD48" t="b">
        <v>1</v>
      </c>
      <c r="AE48" t="b">
        <v>1</v>
      </c>
      <c r="AF48" t="b">
        <v>0</v>
      </c>
      <c r="AG48" t="b">
        <v>0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0</v>
      </c>
      <c r="AN48" t="s">
        <v>112</v>
      </c>
      <c r="AO48" t="s">
        <v>112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0</v>
      </c>
      <c r="BG48" t="b">
        <v>1</v>
      </c>
      <c r="BH48" t="b">
        <v>1</v>
      </c>
      <c r="BI48">
        <f t="shared" si="0"/>
        <v>33</v>
      </c>
      <c r="BJ48">
        <f t="shared" si="1"/>
        <v>57</v>
      </c>
      <c r="BK48" s="4">
        <f t="shared" si="2"/>
        <v>0.57894736842105265</v>
      </c>
    </row>
    <row r="49" spans="1:63" x14ac:dyDescent="0.35">
      <c r="A49" t="s">
        <v>71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0</v>
      </c>
      <c r="K49" t="b">
        <v>1</v>
      </c>
      <c r="L49" t="b">
        <v>0</v>
      </c>
      <c r="M49" t="b">
        <v>0</v>
      </c>
      <c r="N49" t="b">
        <v>1</v>
      </c>
      <c r="O49" t="b">
        <v>1</v>
      </c>
      <c r="P49" t="b">
        <v>1</v>
      </c>
      <c r="Q49" t="b">
        <v>0</v>
      </c>
      <c r="R49" t="b">
        <v>1</v>
      </c>
      <c r="S49" t="b">
        <v>1</v>
      </c>
      <c r="T49" t="b">
        <v>0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 t="s">
        <v>112</v>
      </c>
      <c r="BI49">
        <f t="shared" si="0"/>
        <v>23</v>
      </c>
      <c r="BJ49">
        <f t="shared" si="1"/>
        <v>33</v>
      </c>
      <c r="BK49" s="4">
        <f t="shared" si="2"/>
        <v>0.69696969696969702</v>
      </c>
    </row>
    <row r="50" spans="1:63" x14ac:dyDescent="0.35">
      <c r="A50" t="s">
        <v>72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0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0</v>
      </c>
      <c r="T50" t="b">
        <v>0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  <c r="AC50" t="b">
        <v>1</v>
      </c>
      <c r="AD50" t="b">
        <v>0</v>
      </c>
      <c r="AE50" t="b">
        <v>0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0</v>
      </c>
      <c r="AN50" t="b">
        <v>0</v>
      </c>
      <c r="AO50" t="b">
        <v>1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 t="s">
        <v>112</v>
      </c>
      <c r="BI50">
        <f t="shared" si="0"/>
        <v>26</v>
      </c>
      <c r="BJ50">
        <f t="shared" si="1"/>
        <v>40</v>
      </c>
      <c r="BK50" s="4">
        <f t="shared" si="2"/>
        <v>0.65</v>
      </c>
    </row>
    <row r="51" spans="1:63" x14ac:dyDescent="0.35">
      <c r="A51" t="s">
        <v>73</v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 t="b">
        <v>0</v>
      </c>
      <c r="AE51" t="b">
        <v>0</v>
      </c>
      <c r="AF51" t="b">
        <v>1</v>
      </c>
      <c r="AG51" t="b">
        <v>1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b">
        <v>0</v>
      </c>
      <c r="AR51" t="b">
        <v>1</v>
      </c>
      <c r="AS51" t="b">
        <v>0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 t="s">
        <v>112</v>
      </c>
      <c r="BI51">
        <f t="shared" si="0"/>
        <v>24</v>
      </c>
      <c r="BJ51">
        <f t="shared" si="1"/>
        <v>44</v>
      </c>
      <c r="BK51" s="4">
        <f t="shared" si="2"/>
        <v>0.54545454545454541</v>
      </c>
    </row>
    <row r="52" spans="1:63" x14ac:dyDescent="0.35">
      <c r="A52" t="s">
        <v>75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 t="s">
        <v>112</v>
      </c>
      <c r="BI52">
        <f t="shared" si="0"/>
        <v>15</v>
      </c>
      <c r="BJ52">
        <f t="shared" si="1"/>
        <v>33</v>
      </c>
      <c r="BK52" s="4">
        <f t="shared" si="2"/>
        <v>0.45454545454545453</v>
      </c>
    </row>
  </sheetData>
  <conditionalFormatting sqref="B2:BL2 B23:BI52 BI22 B3:BI21 BJ3:BL52">
    <cfRule type="containsText" dxfId="61" priority="2" operator="containsText" text="true">
      <formula>NOT(ISERROR(SEARCH("true",B2)))</formula>
    </cfRule>
    <cfRule type="containsText" dxfId="60" priority="3" operator="containsText" text="false">
      <formula>NOT(ISERROR(SEARCH("false",B2)))</formula>
    </cfRule>
  </conditionalFormatting>
  <conditionalFormatting sqref="BK2:BK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4C08-5DBA-4DBF-AA0E-5F77E2592CC5}">
  <dimension ref="A1:BK52"/>
  <sheetViews>
    <sheetView topLeftCell="A16" workbookViewId="0">
      <selection activeCell="BK34" sqref="BK34"/>
    </sheetView>
  </sheetViews>
  <sheetFormatPr defaultRowHeight="14.5" x14ac:dyDescent="0.35"/>
  <cols>
    <col min="61" max="61" width="9.81640625" bestFit="1" customWidth="1"/>
    <col min="62" max="62" width="12.90625" bestFit="1" customWidth="1"/>
    <col min="63" max="63" width="12.08984375" bestFit="1" customWidth="1"/>
  </cols>
  <sheetData>
    <row r="1" spans="1:63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>
        <v>1816</v>
      </c>
      <c r="BB1">
        <v>1812</v>
      </c>
      <c r="BC1">
        <v>1808</v>
      </c>
      <c r="BD1">
        <v>1804</v>
      </c>
      <c r="BE1">
        <v>1800</v>
      </c>
      <c r="BF1">
        <v>1796</v>
      </c>
      <c r="BG1">
        <v>1792</v>
      </c>
      <c r="BH1">
        <v>1788</v>
      </c>
      <c r="BI1" t="s">
        <v>113</v>
      </c>
      <c r="BJ1" t="s">
        <v>105</v>
      </c>
      <c r="BK1" t="s">
        <v>114</v>
      </c>
    </row>
    <row r="2" spans="1:63" x14ac:dyDescent="0.3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1</v>
      </c>
      <c r="AO2" t="s">
        <v>112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1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>
        <f>COUNTIF(B2:BH2,TRUE)</f>
        <v>12</v>
      </c>
      <c r="BJ2">
        <f>$BI$23-COUNTIF(B2:BH2,"")</f>
        <v>50</v>
      </c>
      <c r="BK2" s="4">
        <f>BI2/BJ2</f>
        <v>0.24</v>
      </c>
    </row>
    <row r="3" spans="1:63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>
        <f t="shared" ref="BI3:BI52" si="0">COUNTIF(B3:BH3,TRUE)</f>
        <v>3</v>
      </c>
      <c r="BJ3">
        <f t="shared" ref="BJ3:BJ52" si="1">$BI$23-COUNTIF(B3:BH3,"")</f>
        <v>16</v>
      </c>
      <c r="BK3" s="4">
        <f t="shared" ref="BK3:BK52" si="2">BI3/BJ3</f>
        <v>0.1875</v>
      </c>
    </row>
    <row r="4" spans="1:63" x14ac:dyDescent="0.3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1</v>
      </c>
      <c r="AA4" t="b">
        <v>1</v>
      </c>
      <c r="AB4" t="b">
        <v>0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>
        <f t="shared" si="0"/>
        <v>14</v>
      </c>
      <c r="BJ4">
        <f t="shared" si="1"/>
        <v>28</v>
      </c>
      <c r="BK4" s="4">
        <f t="shared" si="2"/>
        <v>0.5</v>
      </c>
    </row>
    <row r="5" spans="1:63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1</v>
      </c>
      <c r="AO5" t="s">
        <v>112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>
        <f t="shared" si="0"/>
        <v>16</v>
      </c>
      <c r="BJ5">
        <f t="shared" si="1"/>
        <v>46</v>
      </c>
      <c r="BK5" s="4">
        <f t="shared" si="2"/>
        <v>0.34782608695652173</v>
      </c>
    </row>
    <row r="6" spans="1:63" x14ac:dyDescent="0.35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b">
        <v>1</v>
      </c>
      <c r="AA6" t="b">
        <v>1</v>
      </c>
      <c r="AB6" t="b">
        <v>0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 t="b">
        <v>1</v>
      </c>
      <c r="AJ6" t="b">
        <v>1</v>
      </c>
      <c r="AK6" t="b">
        <v>0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0</v>
      </c>
      <c r="AR6" t="b">
        <v>0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 t="s">
        <v>112</v>
      </c>
      <c r="BI6">
        <f t="shared" si="0"/>
        <v>31</v>
      </c>
      <c r="BJ6">
        <f t="shared" si="1"/>
        <v>43</v>
      </c>
      <c r="BK6" s="4">
        <f t="shared" si="2"/>
        <v>0.72093023255813948</v>
      </c>
    </row>
    <row r="7" spans="1:63" x14ac:dyDescent="0.35">
      <c r="A7" t="s">
        <v>13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0</v>
      </c>
      <c r="Z7" t="b">
        <v>1</v>
      </c>
      <c r="AA7" t="b">
        <v>1</v>
      </c>
      <c r="AB7" t="b">
        <v>0</v>
      </c>
      <c r="AC7" t="b">
        <v>1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1</v>
      </c>
      <c r="AJ7" t="b">
        <v>1</v>
      </c>
      <c r="AK7" t="b">
        <v>1</v>
      </c>
      <c r="AL7" t="b">
        <v>1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>
        <f t="shared" si="0"/>
        <v>21</v>
      </c>
      <c r="BJ7">
        <f t="shared" si="1"/>
        <v>37</v>
      </c>
      <c r="BK7" s="4">
        <f t="shared" si="2"/>
        <v>0.56756756756756754</v>
      </c>
    </row>
    <row r="8" spans="1:63" x14ac:dyDescent="0.35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0</v>
      </c>
      <c r="AS8" t="b">
        <v>1</v>
      </c>
      <c r="AT8" t="b">
        <v>1</v>
      </c>
      <c r="AU8" t="b">
        <v>1</v>
      </c>
      <c r="AV8" t="b">
        <v>0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0</v>
      </c>
      <c r="BE8" t="b">
        <v>1</v>
      </c>
      <c r="BF8" t="b">
        <v>1</v>
      </c>
      <c r="BG8" t="b">
        <v>1</v>
      </c>
      <c r="BH8" t="b">
        <v>1</v>
      </c>
      <c r="BI8">
        <f t="shared" si="0"/>
        <v>46</v>
      </c>
      <c r="BJ8">
        <f t="shared" si="1"/>
        <v>59</v>
      </c>
      <c r="BK8" s="4">
        <f t="shared" si="2"/>
        <v>0.77966101694915257</v>
      </c>
    </row>
    <row r="9" spans="1:63" x14ac:dyDescent="0.35">
      <c r="A9" t="s">
        <v>20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>
        <f t="shared" si="0"/>
        <v>13</v>
      </c>
      <c r="BJ9">
        <f t="shared" si="1"/>
        <v>15</v>
      </c>
      <c r="BK9" s="4">
        <f t="shared" si="2"/>
        <v>0.8666666666666667</v>
      </c>
    </row>
    <row r="10" spans="1:63" x14ac:dyDescent="0.35">
      <c r="A10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1</v>
      </c>
      <c r="Q10" t="b">
        <v>1</v>
      </c>
      <c r="R10" t="b">
        <v>1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0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b">
        <v>1</v>
      </c>
      <c r="AU10" t="b">
        <v>1</v>
      </c>
      <c r="AV10" t="b">
        <v>0</v>
      </c>
      <c r="AW10" t="b">
        <v>1</v>
      </c>
      <c r="AX10" t="b">
        <v>1</v>
      </c>
      <c r="AY10" t="b">
        <v>0</v>
      </c>
      <c r="AZ10" t="b">
        <v>1</v>
      </c>
      <c r="BA10" t="b">
        <v>1</v>
      </c>
      <c r="BB10" t="b">
        <v>1</v>
      </c>
      <c r="BC10" t="b">
        <v>1</v>
      </c>
      <c r="BD10" t="b">
        <v>0</v>
      </c>
      <c r="BE10" t="b">
        <v>1</v>
      </c>
      <c r="BF10" t="b">
        <v>1</v>
      </c>
      <c r="BG10" t="b">
        <v>1</v>
      </c>
      <c r="BH10" t="b">
        <v>1</v>
      </c>
      <c r="BI10">
        <f t="shared" si="0"/>
        <v>40</v>
      </c>
      <c r="BJ10">
        <f t="shared" si="1"/>
        <v>59</v>
      </c>
      <c r="BK10" s="4">
        <f t="shared" si="2"/>
        <v>0.67796610169491522</v>
      </c>
    </row>
    <row r="11" spans="1:63" x14ac:dyDescent="0.35">
      <c r="A11" t="s">
        <v>23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0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1</v>
      </c>
      <c r="AN11" t="b">
        <v>1</v>
      </c>
      <c r="AO11" t="s">
        <v>112</v>
      </c>
      <c r="AP11" t="b">
        <v>0</v>
      </c>
      <c r="AQ11" t="b">
        <v>0</v>
      </c>
      <c r="AR11" t="b">
        <v>0</v>
      </c>
      <c r="AS11" t="b">
        <v>1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>
        <f t="shared" si="0"/>
        <v>19</v>
      </c>
      <c r="BJ11">
        <f t="shared" si="1"/>
        <v>43</v>
      </c>
      <c r="BK11" s="4">
        <f t="shared" si="2"/>
        <v>0.44186046511627908</v>
      </c>
    </row>
    <row r="12" spans="1:63" x14ac:dyDescent="0.35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s">
        <v>112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1</v>
      </c>
      <c r="BA12" t="b">
        <v>0</v>
      </c>
      <c r="BB12" t="b">
        <v>0</v>
      </c>
      <c r="BC12" t="b">
        <v>0</v>
      </c>
      <c r="BD12" t="b">
        <v>1</v>
      </c>
      <c r="BE12" t="b">
        <v>0</v>
      </c>
      <c r="BF12" t="b">
        <v>0</v>
      </c>
      <c r="BG12" t="b">
        <v>1</v>
      </c>
      <c r="BH12" t="b">
        <v>1</v>
      </c>
      <c r="BI12">
        <f t="shared" si="0"/>
        <v>19</v>
      </c>
      <c r="BJ12">
        <f t="shared" si="1"/>
        <v>58</v>
      </c>
      <c r="BK12" s="4">
        <f t="shared" si="2"/>
        <v>0.32758620689655171</v>
      </c>
    </row>
    <row r="13" spans="1:63" x14ac:dyDescent="0.35">
      <c r="A13" t="s">
        <v>28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0</v>
      </c>
      <c r="M13" t="b">
        <v>1</v>
      </c>
      <c r="N13" t="b">
        <v>0</v>
      </c>
      <c r="O13" t="b">
        <v>1</v>
      </c>
      <c r="P13" t="b">
        <v>1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>
        <f t="shared" si="0"/>
        <v>14</v>
      </c>
      <c r="BJ13">
        <f t="shared" si="1"/>
        <v>16</v>
      </c>
      <c r="BK13" s="4">
        <f t="shared" si="2"/>
        <v>0.875</v>
      </c>
    </row>
    <row r="14" spans="1:63" x14ac:dyDescent="0.35">
      <c r="A14" t="s">
        <v>29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b">
        <v>1</v>
      </c>
      <c r="AA14" t="b">
        <v>1</v>
      </c>
      <c r="AB14" t="b">
        <v>0</v>
      </c>
      <c r="AC14" t="b">
        <v>1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>
        <f t="shared" si="0"/>
        <v>15</v>
      </c>
      <c r="BJ14">
        <f t="shared" si="1"/>
        <v>33</v>
      </c>
      <c r="BK14" s="4">
        <f t="shared" si="2"/>
        <v>0.45454545454545453</v>
      </c>
    </row>
    <row r="15" spans="1:63" x14ac:dyDescent="0.35">
      <c r="A15" t="s">
        <v>30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0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0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0</v>
      </c>
      <c r="AS15" t="b">
        <v>0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>
        <f t="shared" si="0"/>
        <v>31</v>
      </c>
      <c r="BJ15">
        <f t="shared" si="1"/>
        <v>44</v>
      </c>
      <c r="BK15" s="4">
        <f t="shared" si="2"/>
        <v>0.70454545454545459</v>
      </c>
    </row>
    <row r="16" spans="1:63" x14ac:dyDescent="0.35">
      <c r="A16" t="s">
        <v>31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b">
        <v>1</v>
      </c>
      <c r="L16" t="b">
        <v>1</v>
      </c>
      <c r="M16" t="b">
        <v>0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0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1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 t="s">
        <v>112</v>
      </c>
      <c r="BI16">
        <f t="shared" si="0"/>
        <v>36</v>
      </c>
      <c r="BJ16">
        <f t="shared" si="1"/>
        <v>51</v>
      </c>
      <c r="BK16" s="4">
        <f t="shared" si="2"/>
        <v>0.70588235294117652</v>
      </c>
    </row>
    <row r="17" spans="1:63" x14ac:dyDescent="0.35">
      <c r="A17" t="s">
        <v>32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0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1</v>
      </c>
      <c r="AJ17" t="b">
        <v>0</v>
      </c>
      <c r="AK17" t="b">
        <v>1</v>
      </c>
      <c r="AL17" t="b">
        <v>0</v>
      </c>
      <c r="AM17" t="b">
        <v>1</v>
      </c>
      <c r="AN17" t="b">
        <v>1</v>
      </c>
      <c r="AO17" t="b">
        <v>1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 t="s">
        <v>112</v>
      </c>
      <c r="BI17">
        <f t="shared" si="0"/>
        <v>24</v>
      </c>
      <c r="BJ17">
        <f t="shared" si="1"/>
        <v>52</v>
      </c>
      <c r="BK17" s="4">
        <f t="shared" si="2"/>
        <v>0.46153846153846156</v>
      </c>
    </row>
    <row r="18" spans="1:63" x14ac:dyDescent="0.35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1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1</v>
      </c>
      <c r="AA18" t="b">
        <v>1</v>
      </c>
      <c r="AB18" t="b">
        <v>0</v>
      </c>
      <c r="AC18" t="b">
        <v>1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 t="s">
        <v>112</v>
      </c>
      <c r="BI18">
        <f t="shared" si="0"/>
        <v>20</v>
      </c>
      <c r="BJ18">
        <f t="shared" si="1"/>
        <v>40</v>
      </c>
      <c r="BK18" s="4">
        <f t="shared" si="2"/>
        <v>0.5</v>
      </c>
    </row>
    <row r="19" spans="1:63" x14ac:dyDescent="0.35">
      <c r="A19" t="s">
        <v>34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0</v>
      </c>
      <c r="K19" t="b">
        <v>1</v>
      </c>
      <c r="L19" t="b">
        <v>1</v>
      </c>
      <c r="M19" t="b">
        <v>1</v>
      </c>
      <c r="N19" t="b">
        <v>0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1</v>
      </c>
      <c r="AT19" t="b">
        <v>1</v>
      </c>
      <c r="AU19" t="b">
        <v>1</v>
      </c>
      <c r="AV19" t="b">
        <v>0</v>
      </c>
      <c r="AW19" t="b">
        <v>1</v>
      </c>
      <c r="AX19" t="b">
        <v>0</v>
      </c>
      <c r="AY19" t="b">
        <v>0</v>
      </c>
      <c r="AZ19" t="b">
        <v>1</v>
      </c>
      <c r="BA19" t="b">
        <v>0</v>
      </c>
      <c r="BB19" t="b">
        <v>0</v>
      </c>
      <c r="BC19" t="b">
        <v>0</v>
      </c>
      <c r="BD19" t="b">
        <v>1</v>
      </c>
      <c r="BE19" t="b">
        <v>0</v>
      </c>
      <c r="BF19" t="b">
        <v>0</v>
      </c>
      <c r="BG19" t="b">
        <v>1</v>
      </c>
      <c r="BH19" t="s">
        <v>112</v>
      </c>
      <c r="BI19">
        <f t="shared" si="0"/>
        <v>23</v>
      </c>
      <c r="BJ19">
        <f t="shared" si="1"/>
        <v>58</v>
      </c>
      <c r="BK19" s="4">
        <f t="shared" si="2"/>
        <v>0.39655172413793105</v>
      </c>
    </row>
    <row r="20" spans="1:63" x14ac:dyDescent="0.35">
      <c r="A20" t="s">
        <v>37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0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1</v>
      </c>
      <c r="AN20" t="b">
        <v>0</v>
      </c>
      <c r="AO20" t="b">
        <v>1</v>
      </c>
      <c r="AP20" t="b">
        <v>0</v>
      </c>
      <c r="AQ20" t="b">
        <v>0</v>
      </c>
      <c r="AR20" t="b">
        <v>0</v>
      </c>
      <c r="AS20" t="b">
        <v>1</v>
      </c>
      <c r="AT20" t="b">
        <v>0</v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1</v>
      </c>
      <c r="BA20" t="b">
        <v>0</v>
      </c>
      <c r="BB20" t="b">
        <v>0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>
        <f t="shared" si="0"/>
        <v>19</v>
      </c>
      <c r="BJ20">
        <f t="shared" si="1"/>
        <v>53</v>
      </c>
      <c r="BK20" s="4">
        <f t="shared" si="2"/>
        <v>0.35849056603773582</v>
      </c>
    </row>
    <row r="21" spans="1:63" x14ac:dyDescent="0.35">
      <c r="A21" t="s">
        <v>38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b">
        <v>1</v>
      </c>
      <c r="L21" t="b">
        <v>1</v>
      </c>
      <c r="M21" t="b">
        <v>0</v>
      </c>
      <c r="N21" t="b">
        <v>0</v>
      </c>
      <c r="O21" t="b">
        <v>1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1</v>
      </c>
      <c r="AY21" t="b">
        <v>1</v>
      </c>
      <c r="AZ21" t="b">
        <v>1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 t="s">
        <v>112</v>
      </c>
      <c r="BI21">
        <f t="shared" si="0"/>
        <v>36</v>
      </c>
      <c r="BJ21">
        <f t="shared" si="1"/>
        <v>51</v>
      </c>
      <c r="BK21" s="4">
        <f t="shared" si="2"/>
        <v>0.70588235294117652</v>
      </c>
    </row>
    <row r="22" spans="1:63" x14ac:dyDescent="0.35">
      <c r="A22" t="s">
        <v>39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1</v>
      </c>
      <c r="L22" t="b">
        <v>0</v>
      </c>
      <c r="M22" t="b">
        <v>1</v>
      </c>
      <c r="N22" t="b">
        <v>0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b">
        <v>1</v>
      </c>
      <c r="AA22" t="b">
        <v>1</v>
      </c>
      <c r="AB22" t="b">
        <v>0</v>
      </c>
      <c r="AC22" t="b">
        <v>1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1</v>
      </c>
      <c r="AT22" t="b">
        <v>1</v>
      </c>
      <c r="AU22" t="b">
        <v>1</v>
      </c>
      <c r="AV22" t="b">
        <v>0</v>
      </c>
      <c r="AW22" t="b">
        <v>1</v>
      </c>
      <c r="AX22" t="b">
        <v>1</v>
      </c>
      <c r="AY22" t="b">
        <v>0</v>
      </c>
      <c r="AZ22" t="b">
        <v>1</v>
      </c>
      <c r="BA22" t="b">
        <v>0</v>
      </c>
      <c r="BB22" t="b">
        <v>0</v>
      </c>
      <c r="BC22" t="b">
        <v>0</v>
      </c>
      <c r="BD22" t="b">
        <v>1</v>
      </c>
      <c r="BE22" t="b">
        <v>0</v>
      </c>
      <c r="BF22" t="b">
        <v>1</v>
      </c>
      <c r="BG22" t="b">
        <v>1</v>
      </c>
      <c r="BH22" t="b">
        <v>1</v>
      </c>
      <c r="BI22">
        <f t="shared" si="0"/>
        <v>35</v>
      </c>
      <c r="BJ22">
        <f t="shared" si="1"/>
        <v>59</v>
      </c>
      <c r="BK22" s="4">
        <f t="shared" si="2"/>
        <v>0.59322033898305082</v>
      </c>
    </row>
    <row r="23" spans="1:63" x14ac:dyDescent="0.35">
      <c r="A23" t="s">
        <v>41</v>
      </c>
      <c r="B23" s="8" t="b">
        <f>IF(Data!B23="","",IF(Data!B$23="","",Data!B23=Data!B$23))</f>
        <v>1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6" t="b">
        <v>1</v>
      </c>
      <c r="O23" s="6" t="b">
        <v>1</v>
      </c>
      <c r="P23" s="6" t="b">
        <v>1</v>
      </c>
      <c r="Q23" s="6" t="b">
        <v>1</v>
      </c>
      <c r="R23" s="6" t="b">
        <v>1</v>
      </c>
      <c r="S23" s="6" t="b">
        <v>1</v>
      </c>
      <c r="T23" s="6" t="b">
        <v>1</v>
      </c>
      <c r="U23" s="6" t="b">
        <v>1</v>
      </c>
      <c r="V23" s="6" t="b">
        <v>1</v>
      </c>
      <c r="W23" s="6" t="b">
        <v>1</v>
      </c>
      <c r="X23" s="6" t="b">
        <v>1</v>
      </c>
      <c r="Y23" s="6" t="b">
        <v>1</v>
      </c>
      <c r="Z23" s="6" t="b">
        <v>1</v>
      </c>
      <c r="AA23" s="6" t="b">
        <v>1</v>
      </c>
      <c r="AB23" s="6" t="b">
        <v>1</v>
      </c>
      <c r="AC23" s="6" t="b">
        <v>1</v>
      </c>
      <c r="AD23" s="6" t="b">
        <v>1</v>
      </c>
      <c r="AE23" s="6" t="b">
        <v>1</v>
      </c>
      <c r="AF23" s="6" t="b">
        <v>1</v>
      </c>
      <c r="AG23" s="6" t="b">
        <v>1</v>
      </c>
      <c r="AH23" s="6" t="b">
        <v>1</v>
      </c>
      <c r="AI23" s="6" t="b">
        <v>1</v>
      </c>
      <c r="AJ23" s="6" t="b">
        <v>1</v>
      </c>
      <c r="AK23" s="6" t="b">
        <v>1</v>
      </c>
      <c r="AL23" s="6" t="b">
        <v>1</v>
      </c>
      <c r="AM23" s="6" t="b">
        <v>1</v>
      </c>
      <c r="AN23" s="6" t="b">
        <v>1</v>
      </c>
      <c r="AO23" s="6" t="b">
        <v>1</v>
      </c>
      <c r="AP23" s="6" t="b">
        <v>1</v>
      </c>
      <c r="AQ23" s="6" t="b">
        <v>1</v>
      </c>
      <c r="AR23" s="6" t="b">
        <v>1</v>
      </c>
      <c r="AS23" s="6" t="b">
        <v>1</v>
      </c>
      <c r="AT23" s="6" t="b">
        <v>1</v>
      </c>
      <c r="AU23" s="6" t="b">
        <v>1</v>
      </c>
      <c r="AV23" s="6" t="b">
        <v>1</v>
      </c>
      <c r="AW23" s="6" t="b">
        <v>1</v>
      </c>
      <c r="AX23" s="6" t="b">
        <v>1</v>
      </c>
      <c r="AY23" s="6" t="b">
        <v>1</v>
      </c>
      <c r="AZ23" s="6" t="b">
        <v>1</v>
      </c>
      <c r="BA23" s="6" t="b">
        <v>1</v>
      </c>
      <c r="BB23" s="6" t="b">
        <v>1</v>
      </c>
      <c r="BC23" s="6" t="b">
        <v>1</v>
      </c>
      <c r="BD23" s="6" t="b">
        <v>1</v>
      </c>
      <c r="BE23" s="6" t="b">
        <v>1</v>
      </c>
      <c r="BF23" s="6" t="b">
        <v>1</v>
      </c>
      <c r="BG23" s="6" t="b">
        <v>1</v>
      </c>
      <c r="BH23" s="6" t="b">
        <v>1</v>
      </c>
      <c r="BI23">
        <f t="shared" si="0"/>
        <v>59</v>
      </c>
      <c r="BJ23">
        <f t="shared" si="1"/>
        <v>59</v>
      </c>
      <c r="BK23" s="4">
        <f t="shared" si="2"/>
        <v>1</v>
      </c>
    </row>
    <row r="24" spans="1:63" x14ac:dyDescent="0.35">
      <c r="A24" t="s">
        <v>43</v>
      </c>
      <c r="B24" t="b">
        <v>1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0</v>
      </c>
      <c r="N24" t="b">
        <v>0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0</v>
      </c>
      <c r="Z24" t="b">
        <v>1</v>
      </c>
      <c r="AA24" t="b">
        <v>1</v>
      </c>
      <c r="AB24" t="b">
        <v>1</v>
      </c>
      <c r="AC24" t="b">
        <v>0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 t="s">
        <v>112</v>
      </c>
      <c r="BI24">
        <f t="shared" si="0"/>
        <v>35</v>
      </c>
      <c r="BJ24">
        <f t="shared" si="1"/>
        <v>47</v>
      </c>
      <c r="BK24" s="4">
        <f t="shared" si="2"/>
        <v>0.74468085106382975</v>
      </c>
    </row>
    <row r="25" spans="1:63" x14ac:dyDescent="0.35">
      <c r="A25" t="s">
        <v>44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 t="b">
        <v>1</v>
      </c>
      <c r="N25" t="b">
        <v>0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b">
        <v>1</v>
      </c>
      <c r="AA25" t="b">
        <v>1</v>
      </c>
      <c r="AB25" t="b">
        <v>1</v>
      </c>
      <c r="AC25" t="b">
        <v>0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 t="s">
        <v>112</v>
      </c>
      <c r="BI25">
        <f t="shared" si="0"/>
        <v>36</v>
      </c>
      <c r="BJ25">
        <f t="shared" si="1"/>
        <v>41</v>
      </c>
      <c r="BK25" s="4">
        <f t="shared" si="2"/>
        <v>0.87804878048780488</v>
      </c>
    </row>
    <row r="26" spans="1:63" x14ac:dyDescent="0.3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1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s">
        <v>112</v>
      </c>
      <c r="AO26" t="s">
        <v>112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 t="s">
        <v>112</v>
      </c>
      <c r="BI26">
        <f t="shared" si="0"/>
        <v>12</v>
      </c>
      <c r="BJ26">
        <f t="shared" si="1"/>
        <v>49</v>
      </c>
      <c r="BK26" s="4">
        <f t="shared" si="2"/>
        <v>0.24489795918367346</v>
      </c>
    </row>
    <row r="27" spans="1:63" x14ac:dyDescent="0.3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0</v>
      </c>
      <c r="K27" t="b">
        <v>1</v>
      </c>
      <c r="L27" t="b">
        <v>1</v>
      </c>
      <c r="M27" t="b">
        <v>1</v>
      </c>
      <c r="N27" t="b">
        <v>0</v>
      </c>
      <c r="O27" t="b">
        <v>0</v>
      </c>
      <c r="P27" t="b">
        <v>1</v>
      </c>
      <c r="Q27" t="b">
        <v>1</v>
      </c>
      <c r="R27" t="b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1</v>
      </c>
      <c r="AD27" t="b">
        <v>1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1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 t="s">
        <v>112</v>
      </c>
      <c r="BI27">
        <f t="shared" si="0"/>
        <v>21</v>
      </c>
      <c r="BJ27">
        <f t="shared" si="1"/>
        <v>51</v>
      </c>
      <c r="BK27" s="4">
        <f t="shared" si="2"/>
        <v>0.41176470588235292</v>
      </c>
    </row>
    <row r="28" spans="1:63" x14ac:dyDescent="0.3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b">
        <v>1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b">
        <v>1</v>
      </c>
      <c r="AA28" t="b">
        <v>1</v>
      </c>
      <c r="AB28" t="b">
        <v>0</v>
      </c>
      <c r="AC28" t="b">
        <v>1</v>
      </c>
      <c r="AD28" t="b">
        <v>1</v>
      </c>
      <c r="AE28" t="b">
        <v>1</v>
      </c>
      <c r="AF28" t="b">
        <v>0</v>
      </c>
      <c r="AG28" t="b">
        <v>0</v>
      </c>
      <c r="AH28" t="b">
        <v>1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 t="s">
        <v>112</v>
      </c>
      <c r="BI28">
        <f t="shared" si="0"/>
        <v>17</v>
      </c>
      <c r="BJ28">
        <f t="shared" si="1"/>
        <v>33</v>
      </c>
      <c r="BK28" s="4">
        <f t="shared" si="2"/>
        <v>0.51515151515151514</v>
      </c>
    </row>
    <row r="29" spans="1:63" x14ac:dyDescent="0.3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1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0</v>
      </c>
      <c r="Z29" t="b">
        <v>1</v>
      </c>
      <c r="AA29" t="b">
        <v>1</v>
      </c>
      <c r="AB29" t="b">
        <v>0</v>
      </c>
      <c r="AC29" t="b">
        <v>1</v>
      </c>
      <c r="AD29" t="b">
        <v>0</v>
      </c>
      <c r="AE29" t="b">
        <v>1</v>
      </c>
      <c r="AF29" t="b">
        <v>1</v>
      </c>
      <c r="AG29" t="b">
        <v>0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>
        <f t="shared" si="0"/>
        <v>19</v>
      </c>
      <c r="BJ29">
        <f t="shared" si="1"/>
        <v>39</v>
      </c>
      <c r="BK29" s="4">
        <f t="shared" si="2"/>
        <v>0.48717948717948717</v>
      </c>
    </row>
    <row r="30" spans="1:63" x14ac:dyDescent="0.35">
      <c r="A30" t="s">
        <v>49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b">
        <v>1</v>
      </c>
      <c r="AA30" t="b">
        <v>1</v>
      </c>
      <c r="AB30" t="b">
        <v>0</v>
      </c>
      <c r="AC30" t="b">
        <v>1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1</v>
      </c>
      <c r="AJ30" t="b">
        <v>1</v>
      </c>
      <c r="AK30" t="b">
        <v>0</v>
      </c>
      <c r="AL30" t="b">
        <v>1</v>
      </c>
      <c r="AM30" t="b">
        <v>1</v>
      </c>
      <c r="AN30" t="b">
        <v>1</v>
      </c>
      <c r="AO30" t="b">
        <v>1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 t="s">
        <v>112</v>
      </c>
      <c r="BI30">
        <f t="shared" si="0"/>
        <v>27</v>
      </c>
      <c r="BJ30">
        <f t="shared" si="1"/>
        <v>40</v>
      </c>
      <c r="BK30" s="4">
        <f t="shared" si="2"/>
        <v>0.67500000000000004</v>
      </c>
    </row>
    <row r="31" spans="1:63" x14ac:dyDescent="0.35">
      <c r="A31" t="s">
        <v>50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1</v>
      </c>
      <c r="M31" t="b">
        <v>1</v>
      </c>
      <c r="N31" t="b">
        <v>0</v>
      </c>
      <c r="O31" t="b">
        <v>0</v>
      </c>
      <c r="P31" t="b">
        <v>1</v>
      </c>
      <c r="Q31" t="b">
        <v>1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1</v>
      </c>
      <c r="AO31" t="s">
        <v>112</v>
      </c>
      <c r="AP31" t="b">
        <v>0</v>
      </c>
      <c r="AQ31" t="b">
        <v>0</v>
      </c>
      <c r="AR31" t="b">
        <v>0</v>
      </c>
      <c r="AS31" t="b">
        <v>1</v>
      </c>
      <c r="AT31" t="b">
        <v>1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  <c r="BD31" t="b">
        <v>1</v>
      </c>
      <c r="BE31" t="b">
        <v>0</v>
      </c>
      <c r="BF31" t="b">
        <v>0</v>
      </c>
      <c r="BG31" t="b">
        <v>1</v>
      </c>
      <c r="BH31" t="s">
        <v>112</v>
      </c>
      <c r="BI31">
        <f t="shared" si="0"/>
        <v>20</v>
      </c>
      <c r="BJ31">
        <f t="shared" si="1"/>
        <v>57</v>
      </c>
      <c r="BK31" s="4">
        <f t="shared" si="2"/>
        <v>0.35087719298245612</v>
      </c>
    </row>
    <row r="32" spans="1:63" x14ac:dyDescent="0.3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1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0</v>
      </c>
      <c r="Z32" t="b">
        <v>1</v>
      </c>
      <c r="AA32" t="b">
        <v>1</v>
      </c>
      <c r="AB32" t="b">
        <v>0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 t="s">
        <v>112</v>
      </c>
      <c r="BI32">
        <f t="shared" si="0"/>
        <v>14</v>
      </c>
      <c r="BJ32">
        <f t="shared" si="1"/>
        <v>33</v>
      </c>
      <c r="BK32" s="4">
        <f t="shared" si="2"/>
        <v>0.42424242424242425</v>
      </c>
    </row>
    <row r="33" spans="1:63" x14ac:dyDescent="0.35">
      <c r="A33" t="s">
        <v>52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1</v>
      </c>
      <c r="J33" t="b">
        <v>0</v>
      </c>
      <c r="K33" t="b">
        <v>1</v>
      </c>
      <c r="L33" t="b">
        <v>1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1</v>
      </c>
      <c r="S33" t="b">
        <v>1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0</v>
      </c>
      <c r="Z33" t="b">
        <v>1</v>
      </c>
      <c r="AA33" t="b">
        <v>1</v>
      </c>
      <c r="AB33" t="b">
        <v>0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b">
        <v>1</v>
      </c>
      <c r="AZ33" t="b">
        <v>1</v>
      </c>
      <c r="BA33" t="b">
        <v>0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>
        <f t="shared" si="0"/>
        <v>42</v>
      </c>
      <c r="BJ33">
        <f t="shared" si="1"/>
        <v>59</v>
      </c>
      <c r="BK33" s="4">
        <f t="shared" si="2"/>
        <v>0.71186440677966101</v>
      </c>
    </row>
    <row r="34" spans="1:63" x14ac:dyDescent="0.35">
      <c r="A34" t="s">
        <v>53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b">
        <v>1</v>
      </c>
      <c r="Q34" t="b">
        <v>1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1</v>
      </c>
      <c r="AT34" t="b">
        <v>1</v>
      </c>
      <c r="AU34" t="b">
        <v>1</v>
      </c>
      <c r="AV34" t="b">
        <v>0</v>
      </c>
      <c r="AW34" t="b">
        <v>0</v>
      </c>
      <c r="AX34" t="b">
        <v>1</v>
      </c>
      <c r="AY34" t="b">
        <v>0</v>
      </c>
      <c r="AZ34" t="b">
        <v>1</v>
      </c>
      <c r="BA34" t="b">
        <v>0</v>
      </c>
      <c r="BB34" t="b">
        <v>1</v>
      </c>
      <c r="BC34" t="b">
        <v>0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>
        <f t="shared" si="0"/>
        <v>39</v>
      </c>
      <c r="BJ34">
        <f t="shared" si="1"/>
        <v>59</v>
      </c>
      <c r="BK34" s="4">
        <f t="shared" si="2"/>
        <v>0.66101694915254239</v>
      </c>
    </row>
    <row r="35" spans="1:63" x14ac:dyDescent="0.35">
      <c r="A35" t="s">
        <v>54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0</v>
      </c>
      <c r="K35" t="b">
        <v>1</v>
      </c>
      <c r="L35" t="b">
        <v>1</v>
      </c>
      <c r="M35" t="b">
        <v>0</v>
      </c>
      <c r="N35" t="b">
        <v>0</v>
      </c>
      <c r="O35" t="b">
        <v>0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b">
        <v>1</v>
      </c>
      <c r="AA35" t="b">
        <v>1</v>
      </c>
      <c r="AB35" t="b">
        <v>0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 t="s">
        <v>112</v>
      </c>
      <c r="BI35">
        <f t="shared" si="0"/>
        <v>21</v>
      </c>
      <c r="BJ35">
        <f t="shared" si="1"/>
        <v>28</v>
      </c>
      <c r="BK35" s="4">
        <f t="shared" si="2"/>
        <v>0.75</v>
      </c>
    </row>
    <row r="36" spans="1:63" x14ac:dyDescent="0.35">
      <c r="A36" t="s">
        <v>55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0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0</v>
      </c>
      <c r="AI36" t="b">
        <v>1</v>
      </c>
      <c r="AJ36" t="b">
        <v>0</v>
      </c>
      <c r="AK36" t="b">
        <v>1</v>
      </c>
      <c r="AL36" t="b">
        <v>0</v>
      </c>
      <c r="AM36" t="b">
        <v>1</v>
      </c>
      <c r="AN36" t="b">
        <v>0</v>
      </c>
      <c r="AO36" t="b">
        <v>1</v>
      </c>
      <c r="AP36" t="b">
        <v>1</v>
      </c>
      <c r="AQ36" t="b">
        <v>1</v>
      </c>
      <c r="AR36" t="b">
        <v>0</v>
      </c>
      <c r="AS36" t="b">
        <v>1</v>
      </c>
      <c r="AT36" t="b">
        <v>0</v>
      </c>
      <c r="AU36" t="b">
        <v>1</v>
      </c>
      <c r="AV36" t="b">
        <v>0</v>
      </c>
      <c r="AW36" t="b">
        <v>0</v>
      </c>
      <c r="AX36" t="b">
        <v>0</v>
      </c>
      <c r="AY36" t="b">
        <v>1</v>
      </c>
      <c r="AZ36" t="b">
        <v>1</v>
      </c>
      <c r="BA36" t="b">
        <v>0</v>
      </c>
      <c r="BB36" t="b">
        <v>1</v>
      </c>
      <c r="BC36" t="b">
        <v>0</v>
      </c>
      <c r="BD36" t="b">
        <v>1</v>
      </c>
      <c r="BE36" t="b">
        <v>0</v>
      </c>
      <c r="BF36" t="b">
        <v>1</v>
      </c>
      <c r="BG36" t="b">
        <v>1</v>
      </c>
      <c r="BH36" t="s">
        <v>112</v>
      </c>
      <c r="BI36">
        <f t="shared" si="0"/>
        <v>43</v>
      </c>
      <c r="BJ36">
        <f t="shared" si="1"/>
        <v>58</v>
      </c>
      <c r="BK36" s="4">
        <f t="shared" si="2"/>
        <v>0.74137931034482762</v>
      </c>
    </row>
    <row r="37" spans="1:63" x14ac:dyDescent="0.35">
      <c r="A37" t="s">
        <v>56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0</v>
      </c>
      <c r="K37" t="b">
        <v>1</v>
      </c>
      <c r="L37" t="b">
        <v>1</v>
      </c>
      <c r="M37" t="b">
        <v>1</v>
      </c>
      <c r="N37" t="b">
        <v>0</v>
      </c>
      <c r="O37" t="b">
        <v>0</v>
      </c>
      <c r="P37" t="b">
        <v>1</v>
      </c>
      <c r="Q37" t="b">
        <v>0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0</v>
      </c>
      <c r="Z37" t="b">
        <v>1</v>
      </c>
      <c r="AA37" t="b">
        <v>1</v>
      </c>
      <c r="AB37" t="b">
        <v>0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0</v>
      </c>
      <c r="AS37" t="b">
        <v>0</v>
      </c>
      <c r="AT37" t="b">
        <v>1</v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1</v>
      </c>
      <c r="BA37" t="b">
        <v>0</v>
      </c>
      <c r="BB37" t="b">
        <v>0</v>
      </c>
      <c r="BC37" t="b">
        <v>0</v>
      </c>
      <c r="BD37" t="b">
        <v>1</v>
      </c>
      <c r="BE37" t="s">
        <v>112</v>
      </c>
      <c r="BF37" t="s">
        <v>112</v>
      </c>
      <c r="BG37" t="s">
        <v>112</v>
      </c>
      <c r="BH37" t="s">
        <v>112</v>
      </c>
      <c r="BI37">
        <f t="shared" si="0"/>
        <v>35</v>
      </c>
      <c r="BJ37">
        <f t="shared" si="1"/>
        <v>55</v>
      </c>
      <c r="BK37" s="4">
        <f t="shared" si="2"/>
        <v>0.63636363636363635</v>
      </c>
    </row>
    <row r="38" spans="1:63" x14ac:dyDescent="0.3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1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b">
        <v>0</v>
      </c>
      <c r="AA38" t="b">
        <v>1</v>
      </c>
      <c r="AB38" t="b">
        <v>0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 t="s">
        <v>112</v>
      </c>
      <c r="BI38">
        <f t="shared" si="0"/>
        <v>12</v>
      </c>
      <c r="BJ38">
        <f t="shared" si="1"/>
        <v>29</v>
      </c>
      <c r="BK38" s="4">
        <f t="shared" si="2"/>
        <v>0.41379310344827586</v>
      </c>
    </row>
    <row r="39" spans="1:63" x14ac:dyDescent="0.35">
      <c r="A39" t="s">
        <v>58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0</v>
      </c>
      <c r="AO39" t="b">
        <v>1</v>
      </c>
      <c r="AP39" t="b">
        <v>1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 t="s">
        <v>112</v>
      </c>
      <c r="BI39">
        <f t="shared" si="0"/>
        <v>34</v>
      </c>
      <c r="BJ39">
        <f t="shared" si="1"/>
        <v>41</v>
      </c>
      <c r="BK39" s="4">
        <f t="shared" si="2"/>
        <v>0.82926829268292679</v>
      </c>
    </row>
    <row r="40" spans="1:63" x14ac:dyDescent="0.35">
      <c r="A40" t="s">
        <v>59</v>
      </c>
      <c r="B40" t="b">
        <v>1</v>
      </c>
      <c r="C40" t="b">
        <v>0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b">
        <v>1</v>
      </c>
      <c r="L40" t="b">
        <v>1</v>
      </c>
      <c r="M40" t="b">
        <v>1</v>
      </c>
      <c r="N40" t="b">
        <v>0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0</v>
      </c>
      <c r="Z40" t="b">
        <v>1</v>
      </c>
      <c r="AA40" t="b">
        <v>1</v>
      </c>
      <c r="AB40" t="b">
        <v>1</v>
      </c>
      <c r="AC40" t="b">
        <v>0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0</v>
      </c>
      <c r="AR40" t="b">
        <v>0</v>
      </c>
      <c r="AS40" t="b">
        <v>1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1</v>
      </c>
      <c r="BA40" t="b">
        <v>0</v>
      </c>
      <c r="BB40" t="b">
        <v>0</v>
      </c>
      <c r="BC40" t="b">
        <v>0</v>
      </c>
      <c r="BD40" t="b">
        <v>1</v>
      </c>
      <c r="BE40" t="b">
        <v>0</v>
      </c>
      <c r="BF40" t="b">
        <v>0</v>
      </c>
      <c r="BG40" t="b">
        <v>1</v>
      </c>
      <c r="BH40" t="b">
        <v>1</v>
      </c>
      <c r="BI40">
        <f t="shared" si="0"/>
        <v>40</v>
      </c>
      <c r="BJ40">
        <f t="shared" si="1"/>
        <v>59</v>
      </c>
      <c r="BK40" s="4">
        <f t="shared" si="2"/>
        <v>0.67796610169491522</v>
      </c>
    </row>
    <row r="41" spans="1:63" x14ac:dyDescent="0.35">
      <c r="A41" t="s">
        <v>60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0</v>
      </c>
      <c r="M41" t="b">
        <v>1</v>
      </c>
      <c r="N41" t="b">
        <v>0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0</v>
      </c>
      <c r="AS41" t="b">
        <v>1</v>
      </c>
      <c r="AT41" t="b">
        <v>1</v>
      </c>
      <c r="AU41" t="b">
        <v>1</v>
      </c>
      <c r="AV41" t="b">
        <v>0</v>
      </c>
      <c r="AW41" t="b">
        <v>1</v>
      </c>
      <c r="AX41" t="b">
        <v>1</v>
      </c>
      <c r="AY41" t="b">
        <v>1</v>
      </c>
      <c r="AZ41" t="b">
        <v>1</v>
      </c>
      <c r="BA41" t="b">
        <v>0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s">
        <v>112</v>
      </c>
      <c r="BI41">
        <f t="shared" si="0"/>
        <v>53</v>
      </c>
      <c r="BJ41">
        <f t="shared" si="1"/>
        <v>58</v>
      </c>
      <c r="BK41" s="4">
        <f t="shared" si="2"/>
        <v>0.91379310344827591</v>
      </c>
    </row>
    <row r="42" spans="1:63" x14ac:dyDescent="0.3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1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1</v>
      </c>
      <c r="AN42" t="b">
        <v>1</v>
      </c>
      <c r="AO42" t="s">
        <v>112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0</v>
      </c>
      <c r="BB42" t="b">
        <v>0</v>
      </c>
      <c r="BC42" t="b">
        <v>0</v>
      </c>
      <c r="BD42" t="b">
        <v>1</v>
      </c>
      <c r="BE42" t="b">
        <v>0</v>
      </c>
      <c r="BF42" t="b">
        <v>0</v>
      </c>
      <c r="BG42" t="b">
        <v>1</v>
      </c>
      <c r="BH42" t="b">
        <v>1</v>
      </c>
      <c r="BI42">
        <f t="shared" si="0"/>
        <v>17</v>
      </c>
      <c r="BJ42">
        <f t="shared" si="1"/>
        <v>58</v>
      </c>
      <c r="BK42" s="4">
        <f t="shared" si="2"/>
        <v>0.29310344827586204</v>
      </c>
    </row>
    <row r="43" spans="1:63" x14ac:dyDescent="0.35">
      <c r="A43" t="s">
        <v>64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1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0</v>
      </c>
      <c r="Z43" t="b">
        <v>1</v>
      </c>
      <c r="AA43" t="b">
        <v>1</v>
      </c>
      <c r="AB43" t="b">
        <v>1</v>
      </c>
      <c r="AC43" t="b">
        <v>0</v>
      </c>
      <c r="AD43" t="b">
        <v>1</v>
      </c>
      <c r="AE43" t="b">
        <v>1</v>
      </c>
      <c r="AF43" t="b">
        <v>1</v>
      </c>
      <c r="AG43" t="b">
        <v>0</v>
      </c>
      <c r="AH43" t="b">
        <v>1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 t="s">
        <v>112</v>
      </c>
      <c r="BI43">
        <f t="shared" si="0"/>
        <v>14</v>
      </c>
      <c r="BJ43">
        <f t="shared" si="1"/>
        <v>33</v>
      </c>
      <c r="BK43" s="4">
        <f t="shared" si="2"/>
        <v>0.42424242424242425</v>
      </c>
    </row>
    <row r="44" spans="1:63" x14ac:dyDescent="0.35">
      <c r="A44" t="s">
        <v>65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0</v>
      </c>
      <c r="K44" t="b">
        <v>1</v>
      </c>
      <c r="L44" t="b">
        <v>1</v>
      </c>
      <c r="M44" t="b">
        <v>1</v>
      </c>
      <c r="N44" t="b">
        <v>0</v>
      </c>
      <c r="O44" t="b">
        <v>0</v>
      </c>
      <c r="P44" t="b">
        <v>1</v>
      </c>
      <c r="Q44" t="b">
        <v>0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1</v>
      </c>
      <c r="AO44" t="b">
        <v>1</v>
      </c>
      <c r="AP44" t="b">
        <v>0</v>
      </c>
      <c r="AQ44" t="b">
        <v>0</v>
      </c>
      <c r="AR44" t="b">
        <v>1</v>
      </c>
      <c r="AS44" t="b">
        <v>1</v>
      </c>
      <c r="AT44" t="b">
        <v>1</v>
      </c>
      <c r="AU44" t="b">
        <v>1</v>
      </c>
      <c r="AV44" t="b">
        <v>0</v>
      </c>
      <c r="AW44" t="b">
        <v>0</v>
      </c>
      <c r="AX44" t="b">
        <v>0</v>
      </c>
      <c r="AY44" t="b">
        <v>0</v>
      </c>
      <c r="AZ44" t="b">
        <v>1</v>
      </c>
      <c r="BA44" t="b">
        <v>0</v>
      </c>
      <c r="BB44" t="b">
        <v>0</v>
      </c>
      <c r="BC44" t="b">
        <v>0</v>
      </c>
      <c r="BD44" t="b">
        <v>1</v>
      </c>
      <c r="BE44" t="b">
        <v>0</v>
      </c>
      <c r="BF44" t="b">
        <v>0</v>
      </c>
      <c r="BG44" t="s">
        <v>112</v>
      </c>
      <c r="BH44" t="s">
        <v>112</v>
      </c>
      <c r="BI44">
        <f t="shared" si="0"/>
        <v>23</v>
      </c>
      <c r="BJ44">
        <f t="shared" si="1"/>
        <v>57</v>
      </c>
      <c r="BK44" s="4">
        <f t="shared" si="2"/>
        <v>0.40350877192982454</v>
      </c>
    </row>
    <row r="45" spans="1:63" x14ac:dyDescent="0.35">
      <c r="A45" t="s">
        <v>66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1</v>
      </c>
      <c r="M45" t="b">
        <v>1</v>
      </c>
      <c r="N45" t="b">
        <v>0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s">
        <v>112</v>
      </c>
      <c r="AO45" t="s">
        <v>112</v>
      </c>
      <c r="AP45" t="b">
        <v>0</v>
      </c>
      <c r="AQ45" t="b">
        <v>0</v>
      </c>
      <c r="AR45" t="b">
        <v>0</v>
      </c>
      <c r="AS45" t="b">
        <v>0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 t="s">
        <v>112</v>
      </c>
      <c r="BI45">
        <f t="shared" si="0"/>
        <v>14</v>
      </c>
      <c r="BJ45">
        <f t="shared" si="1"/>
        <v>42</v>
      </c>
      <c r="BK45" s="4">
        <f t="shared" si="2"/>
        <v>0.33333333333333331</v>
      </c>
    </row>
    <row r="46" spans="1:63" x14ac:dyDescent="0.35">
      <c r="A46" t="s">
        <v>67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b">
        <v>1</v>
      </c>
      <c r="AA46" t="b">
        <v>1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 t="s">
        <v>112</v>
      </c>
      <c r="BI46">
        <f t="shared" si="0"/>
        <v>15</v>
      </c>
      <c r="BJ46">
        <f t="shared" si="1"/>
        <v>32</v>
      </c>
      <c r="BK46" s="4">
        <f t="shared" si="2"/>
        <v>0.46875</v>
      </c>
    </row>
    <row r="47" spans="1:63" x14ac:dyDescent="0.35">
      <c r="A47" t="s">
        <v>68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1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1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0</v>
      </c>
      <c r="AW47" t="b">
        <v>0</v>
      </c>
      <c r="AX47" t="b">
        <v>1</v>
      </c>
      <c r="AY47" t="b">
        <v>1</v>
      </c>
      <c r="AZ47" t="b">
        <v>1</v>
      </c>
      <c r="BA47" t="b">
        <v>0</v>
      </c>
      <c r="BB47" t="b">
        <v>0</v>
      </c>
      <c r="BC47" t="b">
        <v>0</v>
      </c>
      <c r="BD47" t="b">
        <v>1</v>
      </c>
      <c r="BE47" t="b">
        <v>1</v>
      </c>
      <c r="BF47" t="b">
        <v>1</v>
      </c>
      <c r="BG47" t="b">
        <v>1</v>
      </c>
      <c r="BH47" t="s">
        <v>112</v>
      </c>
      <c r="BI47">
        <f t="shared" si="0"/>
        <v>41</v>
      </c>
      <c r="BJ47">
        <f t="shared" si="1"/>
        <v>58</v>
      </c>
      <c r="BK47" s="4">
        <f t="shared" si="2"/>
        <v>0.7068965517241379</v>
      </c>
    </row>
    <row r="48" spans="1:63" x14ac:dyDescent="0.35">
      <c r="A48" t="s">
        <v>70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1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s">
        <v>112</v>
      </c>
      <c r="AO48" t="s">
        <v>112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1</v>
      </c>
      <c r="BA48" t="b">
        <v>0</v>
      </c>
      <c r="BB48" t="b">
        <v>0</v>
      </c>
      <c r="BC48" t="b">
        <v>0</v>
      </c>
      <c r="BD48" t="b">
        <v>1</v>
      </c>
      <c r="BE48" t="b">
        <v>0</v>
      </c>
      <c r="BF48" t="b">
        <v>0</v>
      </c>
      <c r="BG48" t="b">
        <v>1</v>
      </c>
      <c r="BH48" t="b">
        <v>1</v>
      </c>
      <c r="BI48">
        <f t="shared" si="0"/>
        <v>20</v>
      </c>
      <c r="BJ48">
        <f t="shared" si="1"/>
        <v>57</v>
      </c>
      <c r="BK48" s="4">
        <f t="shared" si="2"/>
        <v>0.35087719298245612</v>
      </c>
    </row>
    <row r="49" spans="1:63" x14ac:dyDescent="0.35">
      <c r="A49" t="s">
        <v>71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 t="b">
        <v>0</v>
      </c>
      <c r="O49" t="b">
        <v>1</v>
      </c>
      <c r="P49" t="b">
        <v>1</v>
      </c>
      <c r="Q49" t="b">
        <v>0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b">
        <v>1</v>
      </c>
      <c r="AA49" t="b">
        <v>1</v>
      </c>
      <c r="AB49" t="b">
        <v>0</v>
      </c>
      <c r="AC49" t="b">
        <v>0</v>
      </c>
      <c r="AD49" t="b">
        <v>1</v>
      </c>
      <c r="AE49" t="b">
        <v>1</v>
      </c>
      <c r="AF49" t="b">
        <v>1</v>
      </c>
      <c r="AG49" t="b">
        <v>0</v>
      </c>
      <c r="AH49" t="b">
        <v>1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 t="s">
        <v>112</v>
      </c>
      <c r="BI49">
        <f t="shared" si="0"/>
        <v>26</v>
      </c>
      <c r="BJ49">
        <f t="shared" si="1"/>
        <v>33</v>
      </c>
      <c r="BK49" s="4">
        <f t="shared" si="2"/>
        <v>0.78787878787878785</v>
      </c>
    </row>
    <row r="50" spans="1:63" x14ac:dyDescent="0.35">
      <c r="A50" t="s">
        <v>72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 t="b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1</v>
      </c>
      <c r="AO50" t="b">
        <v>1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 t="s">
        <v>112</v>
      </c>
      <c r="BI50">
        <f t="shared" si="0"/>
        <v>25</v>
      </c>
      <c r="BJ50">
        <f t="shared" si="1"/>
        <v>40</v>
      </c>
      <c r="BK50" s="4">
        <f t="shared" si="2"/>
        <v>0.625</v>
      </c>
    </row>
    <row r="51" spans="1:63" x14ac:dyDescent="0.35">
      <c r="A51" t="s">
        <v>73</v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0</v>
      </c>
      <c r="O51" t="b">
        <v>0</v>
      </c>
      <c r="P51" t="b">
        <v>1</v>
      </c>
      <c r="Q51" t="b">
        <v>0</v>
      </c>
      <c r="R51" t="b">
        <v>1</v>
      </c>
      <c r="S51" t="b">
        <v>1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0</v>
      </c>
      <c r="Z51" t="b">
        <v>0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0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0</v>
      </c>
      <c r="AS51" t="b">
        <v>0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 t="s">
        <v>112</v>
      </c>
      <c r="BI51">
        <f t="shared" si="0"/>
        <v>34</v>
      </c>
      <c r="BJ51">
        <f t="shared" si="1"/>
        <v>44</v>
      </c>
      <c r="BK51" s="4">
        <f t="shared" si="2"/>
        <v>0.77272727272727271</v>
      </c>
    </row>
    <row r="52" spans="1:63" x14ac:dyDescent="0.35">
      <c r="A52" t="s">
        <v>75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1</v>
      </c>
      <c r="S52" t="b">
        <v>1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0</v>
      </c>
      <c r="Z52" t="b">
        <v>1</v>
      </c>
      <c r="AA52" t="b">
        <v>1</v>
      </c>
      <c r="AB52" t="b">
        <v>0</v>
      </c>
      <c r="AC52" t="b">
        <v>1</v>
      </c>
      <c r="AD52" t="b">
        <v>1</v>
      </c>
      <c r="AE52" t="b">
        <v>1</v>
      </c>
      <c r="AF52" t="b">
        <v>1</v>
      </c>
      <c r="AG52" t="b">
        <v>0</v>
      </c>
      <c r="AH52" t="b">
        <v>1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 t="s">
        <v>112</v>
      </c>
      <c r="BI52">
        <f t="shared" si="0"/>
        <v>16</v>
      </c>
      <c r="BJ52">
        <f t="shared" si="1"/>
        <v>33</v>
      </c>
      <c r="BK52" s="4">
        <f t="shared" si="2"/>
        <v>0.48484848484848486</v>
      </c>
    </row>
  </sheetData>
  <conditionalFormatting sqref="B2:BL2 B24:BI52 BI23 B3:BI22 BJ3:BL52">
    <cfRule type="containsText" dxfId="59" priority="2" operator="containsText" text="true">
      <formula>NOT(ISERROR(SEARCH("true",B2)))</formula>
    </cfRule>
    <cfRule type="containsText" dxfId="58" priority="3" operator="containsText" text="false">
      <formula>NOT(ISERROR(SEARCH("false",B2)))</formula>
    </cfRule>
  </conditionalFormatting>
  <conditionalFormatting sqref="BK2:BK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1EB3-5CFA-4775-B277-A3626864B5F3}">
  <dimension ref="A1:AY52"/>
  <sheetViews>
    <sheetView topLeftCell="AH1" workbookViewId="0">
      <selection activeCell="BK34" sqref="BK34"/>
    </sheetView>
  </sheetViews>
  <sheetFormatPr defaultRowHeight="14.5" x14ac:dyDescent="0.35"/>
  <cols>
    <col min="49" max="49" width="9.81640625" bestFit="1" customWidth="1"/>
    <col min="50" max="50" width="12.90625" bestFit="1" customWidth="1"/>
    <col min="51" max="51" width="12.08984375" bestFit="1" customWidth="1"/>
  </cols>
  <sheetData>
    <row r="1" spans="1:51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 t="s">
        <v>113</v>
      </c>
      <c r="AX1" t="s">
        <v>105</v>
      </c>
      <c r="AY1" t="s">
        <v>114</v>
      </c>
    </row>
    <row r="2" spans="1:51" x14ac:dyDescent="0.35">
      <c r="A2" t="s">
        <v>0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1</v>
      </c>
      <c r="AO2" t="s">
        <v>112</v>
      </c>
      <c r="AP2" t="b">
        <v>0</v>
      </c>
      <c r="AQ2" t="b">
        <v>0</v>
      </c>
      <c r="AR2" t="b">
        <v>1</v>
      </c>
      <c r="AS2" t="b">
        <v>1</v>
      </c>
      <c r="AT2" t="b">
        <v>1</v>
      </c>
      <c r="AU2" t="b">
        <v>0</v>
      </c>
      <c r="AV2" t="b">
        <v>1</v>
      </c>
      <c r="AW2">
        <f t="shared" ref="AW2:AW33" si="0">COUNTIF(B2:AV2,TRUE)</f>
        <v>14</v>
      </c>
      <c r="AX2">
        <f>$AW$24-COUNTIF(B2:AV2,"")</f>
        <v>46</v>
      </c>
      <c r="AY2" s="4">
        <f>AW2/AX2</f>
        <v>0.30434782608695654</v>
      </c>
    </row>
    <row r="3" spans="1:51" x14ac:dyDescent="0.35">
      <c r="A3" t="s">
        <v>8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0</v>
      </c>
      <c r="P3" t="b">
        <v>1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>
        <f t="shared" si="0"/>
        <v>7</v>
      </c>
      <c r="AX3">
        <f t="shared" ref="AX3:AX52" si="1">$AW$24-COUNTIF(B3:AV3,"")</f>
        <v>16</v>
      </c>
      <c r="AY3" s="4">
        <f t="shared" ref="AY3:AY52" si="2">AW3/AX3</f>
        <v>0.4375</v>
      </c>
    </row>
    <row r="4" spans="1:51" x14ac:dyDescent="0.35">
      <c r="A4" t="s">
        <v>9</v>
      </c>
      <c r="B4" t="b">
        <v>1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0</v>
      </c>
      <c r="AC4" t="b">
        <v>0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>
        <f t="shared" si="0"/>
        <v>16</v>
      </c>
      <c r="AX4">
        <f t="shared" si="1"/>
        <v>28</v>
      </c>
      <c r="AY4" s="4">
        <f t="shared" si="2"/>
        <v>0.5714285714285714</v>
      </c>
    </row>
    <row r="5" spans="1:51" x14ac:dyDescent="0.35">
      <c r="A5" t="s">
        <v>10</v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1</v>
      </c>
      <c r="AO5" t="s">
        <v>112</v>
      </c>
      <c r="AP5" t="b">
        <v>0</v>
      </c>
      <c r="AQ5" t="b">
        <v>0</v>
      </c>
      <c r="AR5" t="b">
        <v>1</v>
      </c>
      <c r="AS5" t="b">
        <v>1</v>
      </c>
      <c r="AT5" t="b">
        <v>1</v>
      </c>
      <c r="AU5" t="b">
        <v>0</v>
      </c>
      <c r="AV5" t="b">
        <v>1</v>
      </c>
      <c r="AW5">
        <f t="shared" si="0"/>
        <v>18</v>
      </c>
      <c r="AX5">
        <f t="shared" si="1"/>
        <v>46</v>
      </c>
      <c r="AY5" s="4">
        <f t="shared" si="2"/>
        <v>0.39130434782608697</v>
      </c>
    </row>
    <row r="6" spans="1:51" x14ac:dyDescent="0.35">
      <c r="A6" t="s">
        <v>11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0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 t="b">
        <v>1</v>
      </c>
      <c r="AJ6" t="b">
        <v>1</v>
      </c>
      <c r="AK6" t="b">
        <v>0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0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>
        <f t="shared" si="0"/>
        <v>34</v>
      </c>
      <c r="AX6">
        <f t="shared" si="1"/>
        <v>43</v>
      </c>
      <c r="AY6" s="4">
        <f t="shared" si="2"/>
        <v>0.79069767441860461</v>
      </c>
    </row>
    <row r="7" spans="1:51" x14ac:dyDescent="0.35">
      <c r="A7" t="s">
        <v>13</v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1</v>
      </c>
      <c r="AJ7" t="b">
        <v>1</v>
      </c>
      <c r="AK7" t="b">
        <v>1</v>
      </c>
      <c r="AL7" t="b">
        <v>1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>
        <f t="shared" si="0"/>
        <v>23</v>
      </c>
      <c r="AX7">
        <f t="shared" si="1"/>
        <v>37</v>
      </c>
      <c r="AY7" s="4">
        <f t="shared" si="2"/>
        <v>0.6216216216216216</v>
      </c>
    </row>
    <row r="8" spans="1:51" x14ac:dyDescent="0.35">
      <c r="A8" t="s">
        <v>15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1</v>
      </c>
      <c r="AC8" t="b">
        <v>0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0</v>
      </c>
      <c r="AT8" t="b">
        <v>0</v>
      </c>
      <c r="AU8" t="b">
        <v>1</v>
      </c>
      <c r="AV8" t="b">
        <v>1</v>
      </c>
      <c r="AW8">
        <f t="shared" si="0"/>
        <v>37</v>
      </c>
      <c r="AX8">
        <f t="shared" si="1"/>
        <v>47</v>
      </c>
      <c r="AY8" s="4">
        <f t="shared" si="2"/>
        <v>0.78723404255319152</v>
      </c>
    </row>
    <row r="9" spans="1:51" x14ac:dyDescent="0.35">
      <c r="A9" t="s">
        <v>20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>
        <f t="shared" si="0"/>
        <v>9</v>
      </c>
      <c r="AX9">
        <f t="shared" si="1"/>
        <v>15</v>
      </c>
      <c r="AY9" s="4">
        <f t="shared" si="2"/>
        <v>0.6</v>
      </c>
    </row>
    <row r="10" spans="1:51" x14ac:dyDescent="0.35">
      <c r="A10" t="s">
        <v>21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1</v>
      </c>
      <c r="AC10" t="b">
        <v>0</v>
      </c>
      <c r="AD10" t="b">
        <v>1</v>
      </c>
      <c r="AE10" t="b">
        <v>1</v>
      </c>
      <c r="AF10" t="b">
        <v>1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1</v>
      </c>
      <c r="AV10" t="b">
        <v>0</v>
      </c>
      <c r="AW10">
        <f t="shared" si="0"/>
        <v>29</v>
      </c>
      <c r="AX10">
        <f t="shared" si="1"/>
        <v>47</v>
      </c>
      <c r="AY10" s="4">
        <f t="shared" si="2"/>
        <v>0.61702127659574468</v>
      </c>
    </row>
    <row r="11" spans="1:51" x14ac:dyDescent="0.35">
      <c r="A11" t="s">
        <v>23</v>
      </c>
      <c r="B11" t="b">
        <v>0</v>
      </c>
      <c r="C11" t="b">
        <v>1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1</v>
      </c>
      <c r="T11" t="b">
        <v>0</v>
      </c>
      <c r="U11" t="b">
        <v>1</v>
      </c>
      <c r="V11" t="b">
        <v>0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1</v>
      </c>
      <c r="AN11" t="b">
        <v>1</v>
      </c>
      <c r="AO11" t="s">
        <v>112</v>
      </c>
      <c r="AP11" t="b">
        <v>0</v>
      </c>
      <c r="AQ11" t="b">
        <v>0</v>
      </c>
      <c r="AR11" t="b">
        <v>1</v>
      </c>
      <c r="AS11" t="b">
        <v>0</v>
      </c>
      <c r="AT11" t="s">
        <v>112</v>
      </c>
      <c r="AU11" t="s">
        <v>112</v>
      </c>
      <c r="AV11" t="s">
        <v>112</v>
      </c>
      <c r="AW11">
        <f t="shared" si="0"/>
        <v>19</v>
      </c>
      <c r="AX11">
        <f t="shared" si="1"/>
        <v>43</v>
      </c>
      <c r="AY11" s="4">
        <f t="shared" si="2"/>
        <v>0.44186046511627908</v>
      </c>
    </row>
    <row r="12" spans="1:51" x14ac:dyDescent="0.35">
      <c r="A12" t="s">
        <v>24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s">
        <v>112</v>
      </c>
      <c r="AP12" t="b">
        <v>0</v>
      </c>
      <c r="AQ12" t="b">
        <v>0</v>
      </c>
      <c r="AR12" t="b">
        <v>1</v>
      </c>
      <c r="AS12" t="b">
        <v>0</v>
      </c>
      <c r="AT12" t="b">
        <v>1</v>
      </c>
      <c r="AU12" t="b">
        <v>1</v>
      </c>
      <c r="AV12" t="b">
        <v>0</v>
      </c>
      <c r="AW12">
        <f t="shared" si="0"/>
        <v>14</v>
      </c>
      <c r="AX12">
        <f t="shared" si="1"/>
        <v>46</v>
      </c>
      <c r="AY12" s="4">
        <f t="shared" si="2"/>
        <v>0.30434782608695654</v>
      </c>
    </row>
    <row r="13" spans="1:51" x14ac:dyDescent="0.35">
      <c r="A13" t="s">
        <v>28</v>
      </c>
      <c r="B13" t="b">
        <v>1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1</v>
      </c>
      <c r="P13" t="b">
        <v>1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>
        <f t="shared" si="0"/>
        <v>12</v>
      </c>
      <c r="AX13">
        <f t="shared" si="1"/>
        <v>16</v>
      </c>
      <c r="AY13" s="4">
        <f t="shared" si="2"/>
        <v>0.75</v>
      </c>
    </row>
    <row r="14" spans="1:51" x14ac:dyDescent="0.35">
      <c r="A14" t="s">
        <v>29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 t="b">
        <v>0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  <c r="AC14" t="b">
        <v>0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>
        <f t="shared" si="0"/>
        <v>17</v>
      </c>
      <c r="AX14">
        <f t="shared" si="1"/>
        <v>33</v>
      </c>
      <c r="AY14" s="4">
        <f t="shared" si="2"/>
        <v>0.51515151515151514</v>
      </c>
    </row>
    <row r="15" spans="1:51" x14ac:dyDescent="0.35">
      <c r="A15" t="s">
        <v>30</v>
      </c>
      <c r="B15" t="b">
        <v>0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1</v>
      </c>
      <c r="T15" t="b">
        <v>0</v>
      </c>
      <c r="U15" t="b">
        <v>0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0</v>
      </c>
      <c r="AD15" t="b">
        <v>1</v>
      </c>
      <c r="AE15" t="b">
        <v>1</v>
      </c>
      <c r="AF15" t="b">
        <v>1</v>
      </c>
      <c r="AG15" t="b">
        <v>1</v>
      </c>
      <c r="AH15" t="b">
        <v>0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s">
        <v>112</v>
      </c>
      <c r="AU15" t="s">
        <v>112</v>
      </c>
      <c r="AV15" t="s">
        <v>112</v>
      </c>
      <c r="AW15">
        <f t="shared" si="0"/>
        <v>35</v>
      </c>
      <c r="AX15">
        <f t="shared" si="1"/>
        <v>44</v>
      </c>
      <c r="AY15" s="4">
        <f t="shared" si="2"/>
        <v>0.79545454545454541</v>
      </c>
    </row>
    <row r="16" spans="1:51" x14ac:dyDescent="0.35">
      <c r="A16" t="s">
        <v>31</v>
      </c>
      <c r="B16" t="b">
        <v>1</v>
      </c>
      <c r="C16" t="b">
        <v>0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1</v>
      </c>
      <c r="Q16" t="b">
        <v>1</v>
      </c>
      <c r="R16" t="b">
        <v>1</v>
      </c>
      <c r="S16" t="b">
        <v>1</v>
      </c>
      <c r="T16" t="b">
        <v>0</v>
      </c>
      <c r="U16" t="b">
        <v>1</v>
      </c>
      <c r="V16" t="b">
        <v>0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0</v>
      </c>
      <c r="AD16" t="b">
        <v>1</v>
      </c>
      <c r="AE16" t="b">
        <v>1</v>
      </c>
      <c r="AF16" t="b">
        <v>1</v>
      </c>
      <c r="AG16" t="b">
        <v>1</v>
      </c>
      <c r="AH16" t="b">
        <v>0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0</v>
      </c>
      <c r="AR16" t="b">
        <v>1</v>
      </c>
      <c r="AS16" t="b">
        <v>1</v>
      </c>
      <c r="AT16" t="b">
        <v>1</v>
      </c>
      <c r="AU16" t="b">
        <v>0</v>
      </c>
      <c r="AV16" t="b">
        <v>1</v>
      </c>
      <c r="AW16">
        <f t="shared" si="0"/>
        <v>39</v>
      </c>
      <c r="AX16">
        <f t="shared" si="1"/>
        <v>47</v>
      </c>
      <c r="AY16" s="4">
        <f t="shared" si="2"/>
        <v>0.82978723404255317</v>
      </c>
    </row>
    <row r="17" spans="1:51" x14ac:dyDescent="0.35">
      <c r="A17" t="s">
        <v>32</v>
      </c>
      <c r="B17" t="b">
        <v>0</v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1</v>
      </c>
      <c r="T17" t="b">
        <v>1</v>
      </c>
      <c r="U17" t="b">
        <v>0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0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1</v>
      </c>
      <c r="AJ17" t="b">
        <v>0</v>
      </c>
      <c r="AK17" t="b">
        <v>1</v>
      </c>
      <c r="AL17" t="b">
        <v>0</v>
      </c>
      <c r="AM17" t="b">
        <v>1</v>
      </c>
      <c r="AN17" t="b">
        <v>1</v>
      </c>
      <c r="AO17" t="b">
        <v>1</v>
      </c>
      <c r="AP17" t="b">
        <v>1</v>
      </c>
      <c r="AQ17" t="b">
        <v>0</v>
      </c>
      <c r="AR17" t="b">
        <v>1</v>
      </c>
      <c r="AS17" t="b">
        <v>1</v>
      </c>
      <c r="AT17" t="b">
        <v>1</v>
      </c>
      <c r="AU17" t="b">
        <v>1</v>
      </c>
      <c r="AV17" t="b">
        <v>0</v>
      </c>
      <c r="AW17">
        <f t="shared" si="0"/>
        <v>32</v>
      </c>
      <c r="AX17">
        <f t="shared" si="1"/>
        <v>47</v>
      </c>
      <c r="AY17" s="4">
        <f t="shared" si="2"/>
        <v>0.68085106382978722</v>
      </c>
    </row>
    <row r="18" spans="1:51" x14ac:dyDescent="0.35">
      <c r="A18" t="s">
        <v>33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  <c r="AC18" t="b">
        <v>0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>
        <f t="shared" si="0"/>
        <v>26</v>
      </c>
      <c r="AX18">
        <f t="shared" si="1"/>
        <v>40</v>
      </c>
      <c r="AY18" s="4">
        <f t="shared" si="2"/>
        <v>0.65</v>
      </c>
    </row>
    <row r="19" spans="1:51" x14ac:dyDescent="0.35">
      <c r="A19" t="s">
        <v>34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b">
        <v>0</v>
      </c>
      <c r="U19" t="b">
        <v>1</v>
      </c>
      <c r="V19" t="b">
        <v>0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>
        <f t="shared" si="0"/>
        <v>16</v>
      </c>
      <c r="AX19">
        <f t="shared" si="1"/>
        <v>47</v>
      </c>
      <c r="AY19" s="4">
        <f t="shared" si="2"/>
        <v>0.34042553191489361</v>
      </c>
    </row>
    <row r="20" spans="1:51" x14ac:dyDescent="0.35">
      <c r="A20" t="s">
        <v>37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0</v>
      </c>
      <c r="U20" t="b">
        <v>1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1</v>
      </c>
      <c r="AN20" t="b">
        <v>0</v>
      </c>
      <c r="AO20" t="b">
        <v>1</v>
      </c>
      <c r="AP20" t="b">
        <v>0</v>
      </c>
      <c r="AQ20" t="b">
        <v>0</v>
      </c>
      <c r="AR20" t="b">
        <v>1</v>
      </c>
      <c r="AS20" t="b">
        <v>0</v>
      </c>
      <c r="AT20" t="b">
        <v>1</v>
      </c>
      <c r="AU20" t="b">
        <v>1</v>
      </c>
      <c r="AV20" t="b">
        <v>1</v>
      </c>
      <c r="AW20">
        <f t="shared" si="0"/>
        <v>19</v>
      </c>
      <c r="AX20">
        <f t="shared" si="1"/>
        <v>47</v>
      </c>
      <c r="AY20" s="4">
        <f t="shared" si="2"/>
        <v>0.40425531914893614</v>
      </c>
    </row>
    <row r="21" spans="1:51" x14ac:dyDescent="0.35">
      <c r="A21" t="s">
        <v>38</v>
      </c>
      <c r="B21" t="b">
        <v>1</v>
      </c>
      <c r="C21" t="b">
        <v>0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0</v>
      </c>
      <c r="R21" t="b">
        <v>1</v>
      </c>
      <c r="S21" t="b">
        <v>1</v>
      </c>
      <c r="T21" t="b">
        <v>1</v>
      </c>
      <c r="U21" t="b">
        <v>0</v>
      </c>
      <c r="V21" t="b">
        <v>1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0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>
        <f t="shared" si="0"/>
        <v>41</v>
      </c>
      <c r="AX21">
        <f t="shared" si="1"/>
        <v>47</v>
      </c>
      <c r="AY21" s="4">
        <f t="shared" si="2"/>
        <v>0.87234042553191493</v>
      </c>
    </row>
    <row r="22" spans="1:51" x14ac:dyDescent="0.35">
      <c r="A22" t="s">
        <v>39</v>
      </c>
      <c r="B22" t="b">
        <v>1</v>
      </c>
      <c r="C22" t="b">
        <v>0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0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1</v>
      </c>
      <c r="AV22" t="b">
        <v>0</v>
      </c>
      <c r="AW22">
        <f t="shared" si="0"/>
        <v>27</v>
      </c>
      <c r="AX22">
        <f t="shared" si="1"/>
        <v>47</v>
      </c>
      <c r="AY22" s="4">
        <f t="shared" si="2"/>
        <v>0.57446808510638303</v>
      </c>
    </row>
    <row r="23" spans="1:51" x14ac:dyDescent="0.35">
      <c r="A23" t="s">
        <v>41</v>
      </c>
      <c r="B23" t="b">
        <v>1</v>
      </c>
      <c r="C23" t="b">
        <v>0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1</v>
      </c>
      <c r="V23" t="b">
        <v>0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0</v>
      </c>
      <c r="AS23" t="b">
        <v>0</v>
      </c>
      <c r="AT23" t="b">
        <v>0</v>
      </c>
      <c r="AU23" t="b">
        <v>1</v>
      </c>
      <c r="AV23" t="b">
        <v>0</v>
      </c>
      <c r="AW23">
        <f t="shared" si="0"/>
        <v>35</v>
      </c>
      <c r="AX23">
        <f t="shared" si="1"/>
        <v>47</v>
      </c>
      <c r="AY23" s="4">
        <f t="shared" si="2"/>
        <v>0.74468085106382975</v>
      </c>
    </row>
    <row r="24" spans="1:51" x14ac:dyDescent="0.35">
      <c r="A24" t="s">
        <v>43</v>
      </c>
      <c r="B24" s="8" t="b">
        <f>IF(Data!B24="","",IF(Data!B$24="","",Data!B24=Data!B$24))</f>
        <v>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  <c r="L24" s="6" t="b">
        <v>1</v>
      </c>
      <c r="M24" s="6" t="b">
        <v>1</v>
      </c>
      <c r="N24" s="6" t="b">
        <v>1</v>
      </c>
      <c r="O24" s="6" t="b">
        <v>1</v>
      </c>
      <c r="P24" s="6" t="b">
        <v>1</v>
      </c>
      <c r="Q24" s="6" t="b">
        <v>1</v>
      </c>
      <c r="R24" s="6" t="b">
        <v>1</v>
      </c>
      <c r="S24" s="6" t="b">
        <v>1</v>
      </c>
      <c r="T24" s="6" t="b">
        <v>1</v>
      </c>
      <c r="U24" s="6" t="b">
        <v>1</v>
      </c>
      <c r="V24" s="6" t="b">
        <v>1</v>
      </c>
      <c r="W24" s="6" t="b">
        <v>1</v>
      </c>
      <c r="X24" s="6" t="b">
        <v>1</v>
      </c>
      <c r="Y24" s="6" t="b">
        <v>1</v>
      </c>
      <c r="Z24" s="6" t="b">
        <v>1</v>
      </c>
      <c r="AA24" s="6" t="b">
        <v>1</v>
      </c>
      <c r="AB24" s="6" t="b">
        <v>1</v>
      </c>
      <c r="AC24" s="6" t="b">
        <v>1</v>
      </c>
      <c r="AD24" s="6" t="b">
        <v>1</v>
      </c>
      <c r="AE24" s="6" t="b">
        <v>1</v>
      </c>
      <c r="AF24" s="6" t="b">
        <v>1</v>
      </c>
      <c r="AG24" s="6" t="b">
        <v>1</v>
      </c>
      <c r="AH24" s="6" t="b">
        <v>1</v>
      </c>
      <c r="AI24" s="6" t="b">
        <v>1</v>
      </c>
      <c r="AJ24" s="6" t="b">
        <v>1</v>
      </c>
      <c r="AK24" s="6" t="b">
        <v>1</v>
      </c>
      <c r="AL24" s="6" t="b">
        <v>1</v>
      </c>
      <c r="AM24" s="6" t="b">
        <v>1</v>
      </c>
      <c r="AN24" s="6" t="b">
        <v>1</v>
      </c>
      <c r="AO24" s="6" t="b">
        <v>1</v>
      </c>
      <c r="AP24" s="6" t="b">
        <v>1</v>
      </c>
      <c r="AQ24" s="6" t="b">
        <v>1</v>
      </c>
      <c r="AR24" s="6" t="b">
        <v>1</v>
      </c>
      <c r="AS24" s="6" t="b">
        <v>1</v>
      </c>
      <c r="AT24" s="6" t="b">
        <v>1</v>
      </c>
      <c r="AU24" s="6" t="b">
        <v>1</v>
      </c>
      <c r="AV24" s="6" t="b">
        <v>1</v>
      </c>
      <c r="AW24">
        <f t="shared" si="0"/>
        <v>47</v>
      </c>
      <c r="AX24">
        <f t="shared" si="1"/>
        <v>47</v>
      </c>
      <c r="AY24" s="4">
        <f t="shared" si="2"/>
        <v>1</v>
      </c>
    </row>
    <row r="25" spans="1:51" x14ac:dyDescent="0.35">
      <c r="A25" t="s">
        <v>44</v>
      </c>
      <c r="B25" t="b">
        <v>1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0</v>
      </c>
      <c r="U25" t="b">
        <v>1</v>
      </c>
      <c r="V25" t="b">
        <v>0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>
        <f t="shared" si="0"/>
        <v>34</v>
      </c>
      <c r="AX25">
        <f t="shared" si="1"/>
        <v>41</v>
      </c>
      <c r="AY25" s="4">
        <f t="shared" si="2"/>
        <v>0.82926829268292679</v>
      </c>
    </row>
    <row r="26" spans="1:51" x14ac:dyDescent="0.35">
      <c r="A26" t="s">
        <v>45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s">
        <v>112</v>
      </c>
      <c r="AO26" t="s">
        <v>112</v>
      </c>
      <c r="AP26" t="b">
        <v>0</v>
      </c>
      <c r="AQ26" t="b">
        <v>0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>
        <f t="shared" si="0"/>
        <v>14</v>
      </c>
      <c r="AX26">
        <f t="shared" si="1"/>
        <v>45</v>
      </c>
      <c r="AY26" s="4">
        <f t="shared" si="2"/>
        <v>0.31111111111111112</v>
      </c>
    </row>
    <row r="27" spans="1:51" x14ac:dyDescent="0.35">
      <c r="A27" t="s">
        <v>46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0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  <c r="AC27" t="b">
        <v>0</v>
      </c>
      <c r="AD27" t="b">
        <v>1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1</v>
      </c>
      <c r="AP27" t="b">
        <v>0</v>
      </c>
      <c r="AQ27" t="b">
        <v>0</v>
      </c>
      <c r="AR27" t="b">
        <v>1</v>
      </c>
      <c r="AS27" t="b">
        <v>1</v>
      </c>
      <c r="AT27" t="b">
        <v>1</v>
      </c>
      <c r="AU27" t="b">
        <v>0</v>
      </c>
      <c r="AV27" t="b">
        <v>1</v>
      </c>
      <c r="AW27">
        <f t="shared" si="0"/>
        <v>24</v>
      </c>
      <c r="AX27">
        <f t="shared" si="1"/>
        <v>47</v>
      </c>
      <c r="AY27" s="4">
        <f t="shared" si="2"/>
        <v>0.51063829787234039</v>
      </c>
    </row>
    <row r="28" spans="1:51" x14ac:dyDescent="0.35">
      <c r="A28" t="s">
        <v>47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1</v>
      </c>
      <c r="T28" t="b">
        <v>0</v>
      </c>
      <c r="U28" t="b">
        <v>1</v>
      </c>
      <c r="V28" t="b">
        <v>0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  <c r="AC28" t="b">
        <v>0</v>
      </c>
      <c r="AD28" t="b">
        <v>1</v>
      </c>
      <c r="AE28" t="b">
        <v>1</v>
      </c>
      <c r="AF28" t="b">
        <v>0</v>
      </c>
      <c r="AG28" t="b">
        <v>0</v>
      </c>
      <c r="AH28" t="b">
        <v>1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>
        <f t="shared" si="0"/>
        <v>19</v>
      </c>
      <c r="AX28">
        <f t="shared" si="1"/>
        <v>33</v>
      </c>
      <c r="AY28" s="4">
        <f t="shared" si="2"/>
        <v>0.5757575757575758</v>
      </c>
    </row>
    <row r="29" spans="1:51" x14ac:dyDescent="0.35">
      <c r="A29" t="s">
        <v>48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  <c r="AC29" t="b">
        <v>0</v>
      </c>
      <c r="AD29" t="b">
        <v>0</v>
      </c>
      <c r="AE29" t="b">
        <v>1</v>
      </c>
      <c r="AF29" t="b">
        <v>1</v>
      </c>
      <c r="AG29" t="b">
        <v>0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>
        <f t="shared" si="0"/>
        <v>25</v>
      </c>
      <c r="AX29">
        <f t="shared" si="1"/>
        <v>39</v>
      </c>
      <c r="AY29" s="4">
        <f t="shared" si="2"/>
        <v>0.64102564102564108</v>
      </c>
    </row>
    <row r="30" spans="1:51" x14ac:dyDescent="0.35">
      <c r="A30" t="s">
        <v>49</v>
      </c>
      <c r="B30" t="b">
        <v>1</v>
      </c>
      <c r="C30" t="b">
        <v>0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0</v>
      </c>
      <c r="P30" t="b">
        <v>1</v>
      </c>
      <c r="Q30" t="b">
        <v>1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1</v>
      </c>
      <c r="AJ30" t="b">
        <v>1</v>
      </c>
      <c r="AK30" t="b">
        <v>0</v>
      </c>
      <c r="AL30" t="b">
        <v>1</v>
      </c>
      <c r="AM30" t="b">
        <v>1</v>
      </c>
      <c r="AN30" t="b">
        <v>1</v>
      </c>
      <c r="AO30" t="b">
        <v>1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>
        <f t="shared" si="0"/>
        <v>27</v>
      </c>
      <c r="AX30">
        <f t="shared" si="1"/>
        <v>40</v>
      </c>
      <c r="AY30" s="4">
        <f t="shared" si="2"/>
        <v>0.67500000000000004</v>
      </c>
    </row>
    <row r="31" spans="1:51" x14ac:dyDescent="0.35">
      <c r="A31" t="s">
        <v>50</v>
      </c>
      <c r="B31" t="b">
        <v>0</v>
      </c>
      <c r="C31" t="b">
        <v>1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1</v>
      </c>
      <c r="AO31" t="s">
        <v>112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1</v>
      </c>
      <c r="AV31" t="b">
        <v>1</v>
      </c>
      <c r="AW31">
        <f t="shared" si="0"/>
        <v>17</v>
      </c>
      <c r="AX31">
        <f t="shared" si="1"/>
        <v>46</v>
      </c>
      <c r="AY31" s="4">
        <f t="shared" si="2"/>
        <v>0.36956521739130432</v>
      </c>
    </row>
    <row r="32" spans="1:51" x14ac:dyDescent="0.35">
      <c r="A32" t="s">
        <v>51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1</v>
      </c>
      <c r="T32" t="b">
        <v>1</v>
      </c>
      <c r="U32" t="b">
        <v>0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0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>
        <f t="shared" si="0"/>
        <v>20</v>
      </c>
      <c r="AX32">
        <f t="shared" si="1"/>
        <v>33</v>
      </c>
      <c r="AY32" s="4">
        <f t="shared" si="2"/>
        <v>0.60606060606060608</v>
      </c>
    </row>
    <row r="33" spans="1:51" x14ac:dyDescent="0.35">
      <c r="A33" t="s">
        <v>52</v>
      </c>
      <c r="B33" t="b">
        <v>1</v>
      </c>
      <c r="C33" t="b">
        <v>0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1</v>
      </c>
      <c r="T33" t="b">
        <v>1</v>
      </c>
      <c r="U33" t="b">
        <v>1</v>
      </c>
      <c r="V33" t="b">
        <v>0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0</v>
      </c>
      <c r="AC33" t="b">
        <v>0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0</v>
      </c>
      <c r="AV33" t="b">
        <v>1</v>
      </c>
      <c r="AW33">
        <f t="shared" si="0"/>
        <v>38</v>
      </c>
      <c r="AX33">
        <f t="shared" si="1"/>
        <v>47</v>
      </c>
      <c r="AY33" s="4">
        <f t="shared" si="2"/>
        <v>0.80851063829787229</v>
      </c>
    </row>
    <row r="34" spans="1:51" x14ac:dyDescent="0.35">
      <c r="A34" t="s">
        <v>53</v>
      </c>
      <c r="B34" t="b">
        <v>1</v>
      </c>
      <c r="C34" t="b">
        <v>0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0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0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0</v>
      </c>
      <c r="AD34" t="b">
        <v>1</v>
      </c>
      <c r="AE34" t="b">
        <v>1</v>
      </c>
      <c r="AF34" t="b">
        <v>1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1</v>
      </c>
      <c r="AS34" t="b">
        <v>0</v>
      </c>
      <c r="AT34" t="b">
        <v>0</v>
      </c>
      <c r="AU34" t="b">
        <v>1</v>
      </c>
      <c r="AV34" t="b">
        <v>0</v>
      </c>
      <c r="AW34">
        <f t="shared" ref="AW34:AW52" si="3">COUNTIF(B34:AV34,TRUE)</f>
        <v>32</v>
      </c>
      <c r="AX34">
        <f t="shared" si="1"/>
        <v>47</v>
      </c>
      <c r="AY34" s="4">
        <f t="shared" si="2"/>
        <v>0.68085106382978722</v>
      </c>
    </row>
    <row r="35" spans="1:51" x14ac:dyDescent="0.35">
      <c r="A35" t="s">
        <v>54</v>
      </c>
      <c r="B35" t="b">
        <v>1</v>
      </c>
      <c r="C35" t="b">
        <v>0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0</v>
      </c>
      <c r="P35" t="b">
        <v>1</v>
      </c>
      <c r="Q35" t="b">
        <v>1</v>
      </c>
      <c r="R35" t="b">
        <v>1</v>
      </c>
      <c r="S35" t="b">
        <v>1</v>
      </c>
      <c r="T35" t="b">
        <v>0</v>
      </c>
      <c r="U35" t="b">
        <v>1</v>
      </c>
      <c r="V35" t="b">
        <v>0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  <c r="AC35" t="b">
        <v>0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>
        <f t="shared" si="3"/>
        <v>21</v>
      </c>
      <c r="AX35">
        <f t="shared" si="1"/>
        <v>28</v>
      </c>
      <c r="AY35" s="4">
        <f t="shared" si="2"/>
        <v>0.75</v>
      </c>
    </row>
    <row r="36" spans="1:51" x14ac:dyDescent="0.35">
      <c r="A36" t="s">
        <v>55</v>
      </c>
      <c r="B36" t="b">
        <v>1</v>
      </c>
      <c r="C36" t="b">
        <v>0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0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0</v>
      </c>
      <c r="AD36" t="b">
        <v>1</v>
      </c>
      <c r="AE36" t="b">
        <v>1</v>
      </c>
      <c r="AF36" t="b">
        <v>1</v>
      </c>
      <c r="AG36" t="b">
        <v>1</v>
      </c>
      <c r="AH36" t="b">
        <v>0</v>
      </c>
      <c r="AI36" t="b">
        <v>1</v>
      </c>
      <c r="AJ36" t="b">
        <v>0</v>
      </c>
      <c r="AK36" t="b">
        <v>1</v>
      </c>
      <c r="AL36" t="b">
        <v>0</v>
      </c>
      <c r="AM36" t="b">
        <v>1</v>
      </c>
      <c r="AN36" t="b">
        <v>0</v>
      </c>
      <c r="AO36" t="b">
        <v>1</v>
      </c>
      <c r="AP36" t="b">
        <v>1</v>
      </c>
      <c r="AQ36" t="b">
        <v>1</v>
      </c>
      <c r="AR36" t="b">
        <v>1</v>
      </c>
      <c r="AS36" t="b">
        <v>0</v>
      </c>
      <c r="AT36" t="b">
        <v>1</v>
      </c>
      <c r="AU36" t="b">
        <v>1</v>
      </c>
      <c r="AV36" t="b">
        <v>1</v>
      </c>
      <c r="AW36">
        <f t="shared" si="3"/>
        <v>37</v>
      </c>
      <c r="AX36">
        <f t="shared" si="1"/>
        <v>47</v>
      </c>
      <c r="AY36" s="4">
        <f t="shared" si="2"/>
        <v>0.78723404255319152</v>
      </c>
    </row>
    <row r="37" spans="1:51" x14ac:dyDescent="0.35">
      <c r="A37" t="s">
        <v>56</v>
      </c>
      <c r="B37" t="b">
        <v>0</v>
      </c>
      <c r="C37" t="b">
        <v>1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1</v>
      </c>
      <c r="T37" t="b">
        <v>0</v>
      </c>
      <c r="U37" t="b">
        <v>0</v>
      </c>
      <c r="V37" t="b">
        <v>0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  <c r="AC37" t="b">
        <v>0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0</v>
      </c>
      <c r="AU37" t="b">
        <v>1</v>
      </c>
      <c r="AV37" t="b">
        <v>0</v>
      </c>
      <c r="AW37">
        <f t="shared" si="3"/>
        <v>34</v>
      </c>
      <c r="AX37">
        <f t="shared" si="1"/>
        <v>47</v>
      </c>
      <c r="AY37" s="4">
        <f t="shared" si="2"/>
        <v>0.72340425531914898</v>
      </c>
    </row>
    <row r="38" spans="1:51" x14ac:dyDescent="0.35">
      <c r="A38" t="s">
        <v>57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1</v>
      </c>
      <c r="T38" t="b">
        <v>0</v>
      </c>
      <c r="U38" t="b">
        <v>1</v>
      </c>
      <c r="V38" t="b">
        <v>0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>
        <f t="shared" si="3"/>
        <v>14</v>
      </c>
      <c r="AX38">
        <f t="shared" si="1"/>
        <v>29</v>
      </c>
      <c r="AY38" s="4">
        <f t="shared" si="2"/>
        <v>0.48275862068965519</v>
      </c>
    </row>
    <row r="39" spans="1:51" x14ac:dyDescent="0.35">
      <c r="A39" t="s">
        <v>58</v>
      </c>
      <c r="B39" t="b">
        <v>1</v>
      </c>
      <c r="C39" t="b">
        <v>0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1</v>
      </c>
      <c r="T39" t="b">
        <v>1</v>
      </c>
      <c r="U39" t="b">
        <v>1</v>
      </c>
      <c r="V39" t="b">
        <v>0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0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0</v>
      </c>
      <c r="AO39" t="b">
        <v>1</v>
      </c>
      <c r="AP39" t="b">
        <v>1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>
        <f t="shared" si="3"/>
        <v>34</v>
      </c>
      <c r="AX39">
        <f t="shared" si="1"/>
        <v>41</v>
      </c>
      <c r="AY39" s="4">
        <f t="shared" si="2"/>
        <v>0.82926829268292679</v>
      </c>
    </row>
    <row r="40" spans="1:51" x14ac:dyDescent="0.35">
      <c r="A40" t="s">
        <v>59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0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0</v>
      </c>
      <c r="AR40" t="b">
        <v>1</v>
      </c>
      <c r="AS40" t="b">
        <v>0</v>
      </c>
      <c r="AT40" t="b">
        <v>1</v>
      </c>
      <c r="AU40" t="b">
        <v>1</v>
      </c>
      <c r="AV40" t="b">
        <v>1</v>
      </c>
      <c r="AW40">
        <f t="shared" si="3"/>
        <v>42</v>
      </c>
      <c r="AX40">
        <f t="shared" si="1"/>
        <v>47</v>
      </c>
      <c r="AY40" s="4">
        <f t="shared" si="2"/>
        <v>0.8936170212765957</v>
      </c>
    </row>
    <row r="41" spans="1:51" x14ac:dyDescent="0.35">
      <c r="A41" t="s">
        <v>60</v>
      </c>
      <c r="B41" t="b">
        <v>1</v>
      </c>
      <c r="C41" t="b">
        <v>0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0</v>
      </c>
      <c r="U41" t="b">
        <v>1</v>
      </c>
      <c r="V41" t="b">
        <v>0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1</v>
      </c>
      <c r="AC41" t="b">
        <v>0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0</v>
      </c>
      <c r="AT41" t="b">
        <v>0</v>
      </c>
      <c r="AU41" t="b">
        <v>1</v>
      </c>
      <c r="AV41" t="b">
        <v>1</v>
      </c>
      <c r="AW41">
        <f t="shared" si="3"/>
        <v>37</v>
      </c>
      <c r="AX41">
        <f t="shared" si="1"/>
        <v>47</v>
      </c>
      <c r="AY41" s="4">
        <f t="shared" si="2"/>
        <v>0.78723404255319152</v>
      </c>
    </row>
    <row r="42" spans="1:51" x14ac:dyDescent="0.35">
      <c r="A42" t="s">
        <v>61</v>
      </c>
      <c r="B42" t="b">
        <v>0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1</v>
      </c>
      <c r="AN42" t="b">
        <v>1</v>
      </c>
      <c r="AO42" t="s">
        <v>112</v>
      </c>
      <c r="AP42" t="b">
        <v>0</v>
      </c>
      <c r="AQ42" t="b">
        <v>0</v>
      </c>
      <c r="AR42" t="b">
        <v>1</v>
      </c>
      <c r="AS42" t="b">
        <v>1</v>
      </c>
      <c r="AT42" t="b">
        <v>1</v>
      </c>
      <c r="AU42" t="b">
        <v>0</v>
      </c>
      <c r="AV42" t="b">
        <v>0</v>
      </c>
      <c r="AW42">
        <f t="shared" si="3"/>
        <v>15</v>
      </c>
      <c r="AX42">
        <f t="shared" si="1"/>
        <v>46</v>
      </c>
      <c r="AY42" s="4">
        <f t="shared" si="2"/>
        <v>0.32608695652173914</v>
      </c>
    </row>
    <row r="43" spans="1:51" x14ac:dyDescent="0.35">
      <c r="A43" t="s">
        <v>64</v>
      </c>
      <c r="B43" t="b">
        <v>0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1</v>
      </c>
      <c r="T43" t="b">
        <v>1</v>
      </c>
      <c r="U43" t="b">
        <v>0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0</v>
      </c>
      <c r="AH43" t="b">
        <v>1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>
        <f t="shared" si="3"/>
        <v>22</v>
      </c>
      <c r="AX43">
        <f t="shared" si="1"/>
        <v>33</v>
      </c>
      <c r="AY43" s="4">
        <f t="shared" si="2"/>
        <v>0.66666666666666663</v>
      </c>
    </row>
    <row r="44" spans="1:51" x14ac:dyDescent="0.35">
      <c r="A44" t="s">
        <v>65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1</v>
      </c>
      <c r="V44" t="b">
        <v>0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1</v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0</v>
      </c>
      <c r="AW44">
        <f t="shared" si="3"/>
        <v>18</v>
      </c>
      <c r="AX44">
        <f t="shared" si="1"/>
        <v>47</v>
      </c>
      <c r="AY44" s="4">
        <f t="shared" si="2"/>
        <v>0.38297872340425532</v>
      </c>
    </row>
    <row r="45" spans="1:51" x14ac:dyDescent="0.35">
      <c r="A45" t="s">
        <v>66</v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0</v>
      </c>
      <c r="U45" t="b">
        <v>1</v>
      </c>
      <c r="V45" t="b">
        <v>0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s">
        <v>112</v>
      </c>
      <c r="AO45" t="s">
        <v>112</v>
      </c>
      <c r="AP45" t="b">
        <v>0</v>
      </c>
      <c r="AQ45" t="b">
        <v>0</v>
      </c>
      <c r="AR45" t="b">
        <v>1</v>
      </c>
      <c r="AS45" t="b">
        <v>1</v>
      </c>
      <c r="AT45" t="s">
        <v>112</v>
      </c>
      <c r="AU45" t="s">
        <v>112</v>
      </c>
      <c r="AV45" t="s">
        <v>112</v>
      </c>
      <c r="AW45">
        <f t="shared" si="3"/>
        <v>16</v>
      </c>
      <c r="AX45">
        <f t="shared" si="1"/>
        <v>42</v>
      </c>
      <c r="AY45" s="4">
        <f t="shared" si="2"/>
        <v>0.38095238095238093</v>
      </c>
    </row>
    <row r="46" spans="1:51" x14ac:dyDescent="0.35">
      <c r="A46" t="s">
        <v>67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1</v>
      </c>
      <c r="T46" t="b">
        <v>0</v>
      </c>
      <c r="U46" t="b">
        <v>1</v>
      </c>
      <c r="V46" t="b">
        <v>0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>
        <f t="shared" si="3"/>
        <v>18</v>
      </c>
      <c r="AX46">
        <f t="shared" si="1"/>
        <v>32</v>
      </c>
      <c r="AY46" s="4">
        <f t="shared" si="2"/>
        <v>0.5625</v>
      </c>
    </row>
    <row r="47" spans="1:51" x14ac:dyDescent="0.35">
      <c r="A47" t="s">
        <v>68</v>
      </c>
      <c r="B47" t="b">
        <v>1</v>
      </c>
      <c r="C47" t="b">
        <v>0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0</v>
      </c>
      <c r="P47" t="b">
        <v>1</v>
      </c>
      <c r="Q47" t="b">
        <v>0</v>
      </c>
      <c r="R47" t="b">
        <v>1</v>
      </c>
      <c r="S47" t="b">
        <v>1</v>
      </c>
      <c r="T47" t="b">
        <v>1</v>
      </c>
      <c r="U47" t="b">
        <v>0</v>
      </c>
      <c r="V47" t="b">
        <v>1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0</v>
      </c>
      <c r="AS47" t="b">
        <v>0</v>
      </c>
      <c r="AT47" t="b">
        <v>0</v>
      </c>
      <c r="AU47" t="b">
        <v>1</v>
      </c>
      <c r="AV47" t="b">
        <v>0</v>
      </c>
      <c r="AW47">
        <f t="shared" si="3"/>
        <v>36</v>
      </c>
      <c r="AX47">
        <f t="shared" si="1"/>
        <v>47</v>
      </c>
      <c r="AY47" s="4">
        <f t="shared" si="2"/>
        <v>0.76595744680851063</v>
      </c>
    </row>
    <row r="48" spans="1:51" x14ac:dyDescent="0.35">
      <c r="A48" t="s">
        <v>70</v>
      </c>
      <c r="B48" t="b">
        <v>1</v>
      </c>
      <c r="C48" t="b">
        <v>0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0</v>
      </c>
      <c r="P48" t="b">
        <v>1</v>
      </c>
      <c r="Q48" t="b">
        <v>0</v>
      </c>
      <c r="R48" t="b">
        <v>1</v>
      </c>
      <c r="S48" t="b">
        <v>1</v>
      </c>
      <c r="T48" t="b">
        <v>0</v>
      </c>
      <c r="U48" t="b">
        <v>1</v>
      </c>
      <c r="V48" t="b">
        <v>0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s">
        <v>112</v>
      </c>
      <c r="AO48" t="s">
        <v>112</v>
      </c>
      <c r="AP48" t="b">
        <v>0</v>
      </c>
      <c r="AQ48" t="b">
        <v>0</v>
      </c>
      <c r="AR48" t="b">
        <v>1</v>
      </c>
      <c r="AS48" t="b">
        <v>1</v>
      </c>
      <c r="AT48" t="b">
        <v>1</v>
      </c>
      <c r="AU48" t="b">
        <v>0</v>
      </c>
      <c r="AV48" t="b">
        <v>1</v>
      </c>
      <c r="AW48">
        <f t="shared" si="3"/>
        <v>20</v>
      </c>
      <c r="AX48">
        <f t="shared" si="1"/>
        <v>45</v>
      </c>
      <c r="AY48" s="4">
        <f t="shared" si="2"/>
        <v>0.44444444444444442</v>
      </c>
    </row>
    <row r="49" spans="1:51" x14ac:dyDescent="0.35">
      <c r="A49" t="s">
        <v>71</v>
      </c>
      <c r="B49" t="b">
        <v>1</v>
      </c>
      <c r="C49" t="b">
        <v>0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0</v>
      </c>
      <c r="R49" t="b">
        <v>1</v>
      </c>
      <c r="S49" t="b">
        <v>1</v>
      </c>
      <c r="T49" t="b">
        <v>0</v>
      </c>
      <c r="U49" t="b">
        <v>1</v>
      </c>
      <c r="V49" t="b">
        <v>0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  <c r="AC49" t="b">
        <v>1</v>
      </c>
      <c r="AD49" t="b">
        <v>1</v>
      </c>
      <c r="AE49" t="b">
        <v>1</v>
      </c>
      <c r="AF49" t="b">
        <v>1</v>
      </c>
      <c r="AG49" t="b">
        <v>0</v>
      </c>
      <c r="AH49" t="b">
        <v>1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>
        <f t="shared" si="3"/>
        <v>26</v>
      </c>
      <c r="AX49">
        <f t="shared" si="1"/>
        <v>33</v>
      </c>
      <c r="AY49" s="4">
        <f t="shared" si="2"/>
        <v>0.78787878787878785</v>
      </c>
    </row>
    <row r="50" spans="1:51" x14ac:dyDescent="0.35">
      <c r="A50" t="s">
        <v>72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0</v>
      </c>
      <c r="T50" t="b">
        <v>0</v>
      </c>
      <c r="U50" t="b">
        <v>1</v>
      </c>
      <c r="V50" t="b">
        <v>0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0</v>
      </c>
      <c r="AD50" t="b">
        <v>1</v>
      </c>
      <c r="AE50" t="b">
        <v>1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1</v>
      </c>
      <c r="AO50" t="b">
        <v>1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>
        <f t="shared" si="3"/>
        <v>23</v>
      </c>
      <c r="AX50">
        <f t="shared" si="1"/>
        <v>40</v>
      </c>
      <c r="AY50" s="4">
        <f t="shared" si="2"/>
        <v>0.57499999999999996</v>
      </c>
    </row>
    <row r="51" spans="1:51" x14ac:dyDescent="0.35">
      <c r="A51" t="s">
        <v>73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1</v>
      </c>
      <c r="AC51" t="b">
        <v>0</v>
      </c>
      <c r="AD51" t="b">
        <v>1</v>
      </c>
      <c r="AE51" t="b">
        <v>1</v>
      </c>
      <c r="AF51" t="b">
        <v>1</v>
      </c>
      <c r="AG51" t="b">
        <v>1</v>
      </c>
      <c r="AH51" t="b">
        <v>0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s">
        <v>112</v>
      </c>
      <c r="AU51" t="s">
        <v>112</v>
      </c>
      <c r="AV51" t="s">
        <v>112</v>
      </c>
      <c r="AW51">
        <f t="shared" si="3"/>
        <v>34</v>
      </c>
      <c r="AX51">
        <f t="shared" si="1"/>
        <v>44</v>
      </c>
      <c r="AY51" s="4">
        <f t="shared" si="2"/>
        <v>0.77272727272727271</v>
      </c>
    </row>
    <row r="52" spans="1:51" x14ac:dyDescent="0.35">
      <c r="A52" t="s">
        <v>75</v>
      </c>
      <c r="B52" t="b">
        <v>0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0</v>
      </c>
      <c r="P52" t="b">
        <v>1</v>
      </c>
      <c r="Q52" t="b">
        <v>0</v>
      </c>
      <c r="R52" t="b">
        <v>1</v>
      </c>
      <c r="S52" t="b">
        <v>1</v>
      </c>
      <c r="T52" t="b">
        <v>0</v>
      </c>
      <c r="U52" t="b">
        <v>0</v>
      </c>
      <c r="V52" t="b">
        <v>0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  <c r="AC52" t="b">
        <v>0</v>
      </c>
      <c r="AD52" t="b">
        <v>1</v>
      </c>
      <c r="AE52" t="b">
        <v>1</v>
      </c>
      <c r="AF52" t="b">
        <v>1</v>
      </c>
      <c r="AG52" t="b">
        <v>0</v>
      </c>
      <c r="AH52" t="b">
        <v>1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>
        <f t="shared" si="3"/>
        <v>18</v>
      </c>
      <c r="AX52">
        <f t="shared" si="1"/>
        <v>33</v>
      </c>
      <c r="AY52" s="4">
        <f t="shared" si="2"/>
        <v>0.54545454545454541</v>
      </c>
    </row>
  </sheetData>
  <conditionalFormatting sqref="AW24 B2:AZ2 B25:AW52 B3:AW23 AX3:AZ52">
    <cfRule type="containsText" dxfId="57" priority="2" operator="containsText" text="true">
      <formula>NOT(ISERROR(SEARCH("true",B2)))</formula>
    </cfRule>
    <cfRule type="containsText" dxfId="56" priority="3" operator="containsText" text="false">
      <formula>NOT(ISERROR(SEARCH("false",B2)))</formula>
    </cfRule>
  </conditionalFormatting>
  <conditionalFormatting sqref="AY2:AY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6A27-BAC1-44AB-9B69-E69B02B3BB70}">
  <dimension ref="A1:AS52"/>
  <sheetViews>
    <sheetView topLeftCell="AB7" workbookViewId="0">
      <selection activeCell="BK34" sqref="BK34"/>
    </sheetView>
  </sheetViews>
  <sheetFormatPr defaultRowHeight="14.5" x14ac:dyDescent="0.35"/>
  <cols>
    <col min="43" max="43" width="9.81640625" bestFit="1" customWidth="1"/>
    <col min="44" max="44" width="12.90625" bestFit="1" customWidth="1"/>
    <col min="45" max="45" width="12.08984375" bestFit="1" customWidth="1"/>
  </cols>
  <sheetData>
    <row r="1" spans="1:45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 t="s">
        <v>113</v>
      </c>
      <c r="AR1" t="s">
        <v>105</v>
      </c>
      <c r="AS1" t="s">
        <v>114</v>
      </c>
    </row>
    <row r="2" spans="1:45" x14ac:dyDescent="0.3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1</v>
      </c>
      <c r="AO2" t="s">
        <v>112</v>
      </c>
      <c r="AP2" t="b">
        <v>0</v>
      </c>
      <c r="AQ2">
        <f t="shared" ref="AQ2:AQ33" si="0">COUNTIF(B2:AP2,TRUE)</f>
        <v>8</v>
      </c>
      <c r="AR2">
        <f>$AQ$25-COUNTIF(B2:AP2,"")</f>
        <v>40</v>
      </c>
      <c r="AS2" s="4">
        <f>AQ2/AR2</f>
        <v>0.2</v>
      </c>
    </row>
    <row r="3" spans="1:45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>
        <f t="shared" si="0"/>
        <v>2</v>
      </c>
      <c r="AR3">
        <f t="shared" ref="AR3:AR52" si="1">$AQ$25-COUNTIF(B3:AP3,"")</f>
        <v>16</v>
      </c>
      <c r="AS3" s="4">
        <f t="shared" ref="AS3:AS52" si="2">AQ3/AR3</f>
        <v>0.125</v>
      </c>
    </row>
    <row r="4" spans="1:45" x14ac:dyDescent="0.3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0</v>
      </c>
      <c r="AC4" t="b">
        <v>0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>
        <f t="shared" si="0"/>
        <v>13</v>
      </c>
      <c r="AR4">
        <f t="shared" si="1"/>
        <v>28</v>
      </c>
      <c r="AS4" s="4">
        <f t="shared" si="2"/>
        <v>0.4642857142857143</v>
      </c>
    </row>
    <row r="5" spans="1:45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1</v>
      </c>
      <c r="AO5" t="s">
        <v>112</v>
      </c>
      <c r="AP5" t="b">
        <v>0</v>
      </c>
      <c r="AQ5">
        <f t="shared" si="0"/>
        <v>13</v>
      </c>
      <c r="AR5">
        <f t="shared" si="1"/>
        <v>40</v>
      </c>
      <c r="AS5" s="4">
        <f t="shared" si="2"/>
        <v>0.32500000000000001</v>
      </c>
    </row>
    <row r="6" spans="1:45" x14ac:dyDescent="0.35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0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 t="b">
        <v>1</v>
      </c>
      <c r="AJ6" t="b">
        <v>1</v>
      </c>
      <c r="AK6" t="b">
        <v>0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>
        <f t="shared" si="0"/>
        <v>32</v>
      </c>
      <c r="AR6">
        <f t="shared" si="1"/>
        <v>41</v>
      </c>
      <c r="AS6" s="4">
        <f t="shared" si="2"/>
        <v>0.78048780487804881</v>
      </c>
    </row>
    <row r="7" spans="1:45" x14ac:dyDescent="0.35">
      <c r="A7" t="s">
        <v>13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1</v>
      </c>
      <c r="AJ7" t="b">
        <v>1</v>
      </c>
      <c r="AK7" t="b">
        <v>1</v>
      </c>
      <c r="AL7" t="b">
        <v>1</v>
      </c>
      <c r="AM7" t="s">
        <v>112</v>
      </c>
      <c r="AN7" t="s">
        <v>112</v>
      </c>
      <c r="AO7" t="s">
        <v>112</v>
      </c>
      <c r="AP7" t="s">
        <v>112</v>
      </c>
      <c r="AQ7">
        <f t="shared" si="0"/>
        <v>20</v>
      </c>
      <c r="AR7">
        <f t="shared" si="1"/>
        <v>37</v>
      </c>
      <c r="AS7" s="4">
        <f t="shared" si="2"/>
        <v>0.54054054054054057</v>
      </c>
    </row>
    <row r="8" spans="1:45" x14ac:dyDescent="0.35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1</v>
      </c>
      <c r="AC8" t="b">
        <v>0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1</v>
      </c>
      <c r="AO8" t="b">
        <v>1</v>
      </c>
      <c r="AP8" t="b">
        <v>1</v>
      </c>
      <c r="AQ8">
        <f t="shared" si="0"/>
        <v>30</v>
      </c>
      <c r="AR8">
        <f t="shared" si="1"/>
        <v>41</v>
      </c>
      <c r="AS8" s="4">
        <f t="shared" si="2"/>
        <v>0.73170731707317072</v>
      </c>
    </row>
    <row r="9" spans="1:45" x14ac:dyDescent="0.35">
      <c r="A9" t="s">
        <v>20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>
        <f t="shared" si="0"/>
        <v>14</v>
      </c>
      <c r="AR9">
        <f t="shared" si="1"/>
        <v>15</v>
      </c>
      <c r="AS9" s="4">
        <f t="shared" si="2"/>
        <v>0.93333333333333335</v>
      </c>
    </row>
    <row r="10" spans="1:45" x14ac:dyDescent="0.35">
      <c r="A10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1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1</v>
      </c>
      <c r="AC10" t="b">
        <v>0</v>
      </c>
      <c r="AD10" t="b">
        <v>1</v>
      </c>
      <c r="AE10" t="b">
        <v>1</v>
      </c>
      <c r="AF10" t="b">
        <v>1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>
        <f t="shared" si="0"/>
        <v>26</v>
      </c>
      <c r="AR10">
        <f t="shared" si="1"/>
        <v>41</v>
      </c>
      <c r="AS10" s="4">
        <f t="shared" si="2"/>
        <v>0.63414634146341464</v>
      </c>
    </row>
    <row r="11" spans="1:45" x14ac:dyDescent="0.35">
      <c r="A11" t="s">
        <v>23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1</v>
      </c>
      <c r="AN11" t="b">
        <v>1</v>
      </c>
      <c r="AO11" t="s">
        <v>112</v>
      </c>
      <c r="AP11" t="b">
        <v>0</v>
      </c>
      <c r="AQ11">
        <f t="shared" si="0"/>
        <v>17</v>
      </c>
      <c r="AR11">
        <f t="shared" si="1"/>
        <v>40</v>
      </c>
      <c r="AS11" s="4">
        <f t="shared" si="2"/>
        <v>0.42499999999999999</v>
      </c>
    </row>
    <row r="12" spans="1:45" x14ac:dyDescent="0.35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s">
        <v>112</v>
      </c>
      <c r="AP12" t="b">
        <v>0</v>
      </c>
      <c r="AQ12">
        <f t="shared" si="0"/>
        <v>12</v>
      </c>
      <c r="AR12">
        <f t="shared" si="1"/>
        <v>40</v>
      </c>
      <c r="AS12" s="4">
        <f t="shared" si="2"/>
        <v>0.3</v>
      </c>
    </row>
    <row r="13" spans="1:45" x14ac:dyDescent="0.35">
      <c r="A13" t="s">
        <v>28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>
        <f t="shared" si="0"/>
        <v>15</v>
      </c>
      <c r="AR13">
        <f t="shared" si="1"/>
        <v>16</v>
      </c>
      <c r="AS13" s="4">
        <f t="shared" si="2"/>
        <v>0.9375</v>
      </c>
    </row>
    <row r="14" spans="1:45" x14ac:dyDescent="0.35">
      <c r="A14" t="s">
        <v>29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  <c r="AC14" t="b">
        <v>0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>
        <f t="shared" si="0"/>
        <v>14</v>
      </c>
      <c r="AR14">
        <f t="shared" si="1"/>
        <v>33</v>
      </c>
      <c r="AS14" s="4">
        <f t="shared" si="2"/>
        <v>0.42424242424242425</v>
      </c>
    </row>
    <row r="15" spans="1:45" x14ac:dyDescent="0.35">
      <c r="A15" t="s">
        <v>30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0</v>
      </c>
      <c r="AD15" t="b">
        <v>1</v>
      </c>
      <c r="AE15" t="b">
        <v>1</v>
      </c>
      <c r="AF15" t="b">
        <v>1</v>
      </c>
      <c r="AG15" t="b">
        <v>1</v>
      </c>
      <c r="AH15" t="b">
        <v>0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>
        <f t="shared" si="0"/>
        <v>29</v>
      </c>
      <c r="AR15">
        <f t="shared" si="1"/>
        <v>41</v>
      </c>
      <c r="AS15" s="4">
        <f t="shared" si="2"/>
        <v>0.70731707317073167</v>
      </c>
    </row>
    <row r="16" spans="1:45" x14ac:dyDescent="0.35">
      <c r="A16" t="s">
        <v>31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0</v>
      </c>
      <c r="AD16" t="b">
        <v>1</v>
      </c>
      <c r="AE16" t="b">
        <v>1</v>
      </c>
      <c r="AF16" t="b">
        <v>1</v>
      </c>
      <c r="AG16" t="b">
        <v>1</v>
      </c>
      <c r="AH16" t="b">
        <v>0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>
        <f t="shared" si="0"/>
        <v>34</v>
      </c>
      <c r="AR16">
        <f t="shared" si="1"/>
        <v>41</v>
      </c>
      <c r="AS16" s="4">
        <f t="shared" si="2"/>
        <v>0.82926829268292679</v>
      </c>
    </row>
    <row r="17" spans="1:45" x14ac:dyDescent="0.35">
      <c r="A17" t="s">
        <v>32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0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1</v>
      </c>
      <c r="AJ17" t="b">
        <v>0</v>
      </c>
      <c r="AK17" t="b">
        <v>1</v>
      </c>
      <c r="AL17" t="b">
        <v>0</v>
      </c>
      <c r="AM17" t="b">
        <v>1</v>
      </c>
      <c r="AN17" t="b">
        <v>1</v>
      </c>
      <c r="AO17" t="b">
        <v>1</v>
      </c>
      <c r="AP17" t="b">
        <v>1</v>
      </c>
      <c r="AQ17">
        <f t="shared" si="0"/>
        <v>21</v>
      </c>
      <c r="AR17">
        <f t="shared" si="1"/>
        <v>41</v>
      </c>
      <c r="AS17" s="4">
        <f t="shared" si="2"/>
        <v>0.51219512195121952</v>
      </c>
    </row>
    <row r="18" spans="1:45" x14ac:dyDescent="0.35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  <c r="AC18" t="b">
        <v>0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s">
        <v>112</v>
      </c>
      <c r="AQ18">
        <f t="shared" si="0"/>
        <v>19</v>
      </c>
      <c r="AR18">
        <f t="shared" si="1"/>
        <v>40</v>
      </c>
      <c r="AS18" s="4">
        <f t="shared" si="2"/>
        <v>0.47499999999999998</v>
      </c>
    </row>
    <row r="19" spans="1:45" x14ac:dyDescent="0.35">
      <c r="A19" t="s">
        <v>34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>
        <f t="shared" si="0"/>
        <v>14</v>
      </c>
      <c r="AR19">
        <f t="shared" si="1"/>
        <v>41</v>
      </c>
      <c r="AS19" s="4">
        <f t="shared" si="2"/>
        <v>0.34146341463414637</v>
      </c>
    </row>
    <row r="20" spans="1:45" x14ac:dyDescent="0.35">
      <c r="A20" t="s">
        <v>37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1</v>
      </c>
      <c r="AN20" t="b">
        <v>0</v>
      </c>
      <c r="AO20" t="b">
        <v>1</v>
      </c>
      <c r="AP20" t="b">
        <v>0</v>
      </c>
      <c r="AQ20">
        <f t="shared" si="0"/>
        <v>13</v>
      </c>
      <c r="AR20">
        <f t="shared" si="1"/>
        <v>41</v>
      </c>
      <c r="AS20" s="4">
        <f t="shared" si="2"/>
        <v>0.31707317073170732</v>
      </c>
    </row>
    <row r="21" spans="1:45" x14ac:dyDescent="0.35">
      <c r="A21" t="s">
        <v>38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1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0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>
        <f t="shared" si="0"/>
        <v>30</v>
      </c>
      <c r="AR21">
        <f t="shared" si="1"/>
        <v>41</v>
      </c>
      <c r="AS21" s="4">
        <f t="shared" si="2"/>
        <v>0.73170731707317072</v>
      </c>
    </row>
    <row r="22" spans="1:45" x14ac:dyDescent="0.35">
      <c r="A22" t="s">
        <v>39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>
        <f t="shared" si="0"/>
        <v>26</v>
      </c>
      <c r="AR22">
        <f t="shared" si="1"/>
        <v>41</v>
      </c>
      <c r="AS22" s="4">
        <f t="shared" si="2"/>
        <v>0.63414634146341464</v>
      </c>
    </row>
    <row r="23" spans="1:45" x14ac:dyDescent="0.35">
      <c r="A23" t="s">
        <v>41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0</v>
      </c>
      <c r="L23" t="b">
        <v>0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>
        <f t="shared" si="0"/>
        <v>36</v>
      </c>
      <c r="AR23">
        <f t="shared" si="1"/>
        <v>41</v>
      </c>
      <c r="AS23" s="4">
        <f t="shared" si="2"/>
        <v>0.87804878048780488</v>
      </c>
    </row>
    <row r="24" spans="1:45" x14ac:dyDescent="0.35">
      <c r="A24" t="s">
        <v>43</v>
      </c>
      <c r="B24" t="b">
        <v>1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>
        <f t="shared" si="0"/>
        <v>34</v>
      </c>
      <c r="AR24">
        <f t="shared" si="1"/>
        <v>41</v>
      </c>
      <c r="AS24" s="4">
        <f t="shared" si="2"/>
        <v>0.82926829268292679</v>
      </c>
    </row>
    <row r="25" spans="1:45" x14ac:dyDescent="0.35">
      <c r="A25" t="s">
        <v>44</v>
      </c>
      <c r="B25" s="8" t="b">
        <f>IF(Data!B25="","",IF(Data!B$25="","",Data!B25=Data!B$25))</f>
        <v>1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  <c r="L25" s="6" t="b">
        <v>1</v>
      </c>
      <c r="M25" s="6" t="b">
        <v>1</v>
      </c>
      <c r="N25" s="6" t="b">
        <v>1</v>
      </c>
      <c r="O25" s="6" t="b">
        <v>1</v>
      </c>
      <c r="P25" s="6" t="b">
        <v>1</v>
      </c>
      <c r="Q25" s="6" t="b">
        <v>1</v>
      </c>
      <c r="R25" s="6" t="b">
        <v>1</v>
      </c>
      <c r="S25" s="6" t="b">
        <v>1</v>
      </c>
      <c r="T25" s="6" t="b">
        <v>1</v>
      </c>
      <c r="U25" s="6" t="b">
        <v>1</v>
      </c>
      <c r="V25" s="6" t="b">
        <v>1</v>
      </c>
      <c r="W25" s="6" t="b">
        <v>1</v>
      </c>
      <c r="X25" s="6" t="b">
        <v>1</v>
      </c>
      <c r="Y25" s="6" t="b">
        <v>1</v>
      </c>
      <c r="Z25" s="6" t="b">
        <v>1</v>
      </c>
      <c r="AA25" s="6" t="b">
        <v>1</v>
      </c>
      <c r="AB25" s="6" t="b">
        <v>1</v>
      </c>
      <c r="AC25" s="6" t="b">
        <v>1</v>
      </c>
      <c r="AD25" s="6" t="b">
        <v>1</v>
      </c>
      <c r="AE25" s="6" t="b">
        <v>1</v>
      </c>
      <c r="AF25" s="6" t="b">
        <v>1</v>
      </c>
      <c r="AG25" s="6" t="b">
        <v>1</v>
      </c>
      <c r="AH25" s="6" t="b">
        <v>1</v>
      </c>
      <c r="AI25" s="6" t="b">
        <v>1</v>
      </c>
      <c r="AJ25" s="6" t="b">
        <v>1</v>
      </c>
      <c r="AK25" s="6" t="b">
        <v>1</v>
      </c>
      <c r="AL25" s="6" t="b">
        <v>1</v>
      </c>
      <c r="AM25" s="6" t="b">
        <v>1</v>
      </c>
      <c r="AN25" s="6" t="b">
        <v>1</v>
      </c>
      <c r="AO25" s="6" t="b">
        <v>1</v>
      </c>
      <c r="AP25" s="6" t="b">
        <v>1</v>
      </c>
      <c r="AQ25">
        <f t="shared" si="0"/>
        <v>41</v>
      </c>
      <c r="AR25">
        <f t="shared" si="1"/>
        <v>41</v>
      </c>
      <c r="AS25" s="4">
        <f t="shared" si="2"/>
        <v>1</v>
      </c>
    </row>
    <row r="26" spans="1:45" x14ac:dyDescent="0.3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s">
        <v>112</v>
      </c>
      <c r="AO26" t="s">
        <v>112</v>
      </c>
      <c r="AP26" t="b">
        <v>0</v>
      </c>
      <c r="AQ26">
        <f t="shared" si="0"/>
        <v>7</v>
      </c>
      <c r="AR26">
        <f t="shared" si="1"/>
        <v>39</v>
      </c>
      <c r="AS26" s="4">
        <f t="shared" si="2"/>
        <v>0.17948717948717949</v>
      </c>
    </row>
    <row r="27" spans="1:45" x14ac:dyDescent="0.3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 t="b">
        <v>1</v>
      </c>
      <c r="Q27" t="b">
        <v>1</v>
      </c>
      <c r="R27" t="b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  <c r="AC27" t="b">
        <v>0</v>
      </c>
      <c r="AD27" t="b">
        <v>1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1</v>
      </c>
      <c r="AP27" t="b">
        <v>0</v>
      </c>
      <c r="AQ27">
        <f t="shared" si="0"/>
        <v>19</v>
      </c>
      <c r="AR27">
        <f t="shared" si="1"/>
        <v>41</v>
      </c>
      <c r="AS27" s="4">
        <f t="shared" si="2"/>
        <v>0.46341463414634149</v>
      </c>
    </row>
    <row r="28" spans="1:45" x14ac:dyDescent="0.3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  <c r="AC28" t="b">
        <v>0</v>
      </c>
      <c r="AD28" t="b">
        <v>1</v>
      </c>
      <c r="AE28" t="b">
        <v>1</v>
      </c>
      <c r="AF28" t="b">
        <v>0</v>
      </c>
      <c r="AG28" t="b">
        <v>0</v>
      </c>
      <c r="AH28" t="b">
        <v>1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>
        <f t="shared" si="0"/>
        <v>16</v>
      </c>
      <c r="AR28">
        <f t="shared" si="1"/>
        <v>33</v>
      </c>
      <c r="AS28" s="4">
        <f t="shared" si="2"/>
        <v>0.48484848484848486</v>
      </c>
    </row>
    <row r="29" spans="1:45" x14ac:dyDescent="0.3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  <c r="AC29" t="b">
        <v>0</v>
      </c>
      <c r="AD29" t="b">
        <v>0</v>
      </c>
      <c r="AE29" t="b">
        <v>1</v>
      </c>
      <c r="AF29" t="b">
        <v>1</v>
      </c>
      <c r="AG29" t="b">
        <v>0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s">
        <v>112</v>
      </c>
      <c r="AP29" t="s">
        <v>112</v>
      </c>
      <c r="AQ29">
        <f t="shared" si="0"/>
        <v>18</v>
      </c>
      <c r="AR29">
        <f t="shared" si="1"/>
        <v>39</v>
      </c>
      <c r="AS29" s="4">
        <f t="shared" si="2"/>
        <v>0.46153846153846156</v>
      </c>
    </row>
    <row r="30" spans="1:45" x14ac:dyDescent="0.35">
      <c r="A30" t="s">
        <v>49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1</v>
      </c>
      <c r="AJ30" t="b">
        <v>1</v>
      </c>
      <c r="AK30" t="b">
        <v>0</v>
      </c>
      <c r="AL30" t="b">
        <v>1</v>
      </c>
      <c r="AM30" t="b">
        <v>1</v>
      </c>
      <c r="AN30" t="b">
        <v>1</v>
      </c>
      <c r="AO30" t="b">
        <v>1</v>
      </c>
      <c r="AP30" t="s">
        <v>112</v>
      </c>
      <c r="AQ30">
        <f t="shared" si="0"/>
        <v>26</v>
      </c>
      <c r="AR30">
        <f t="shared" si="1"/>
        <v>40</v>
      </c>
      <c r="AS30" s="4">
        <f t="shared" si="2"/>
        <v>0.65</v>
      </c>
    </row>
    <row r="31" spans="1:45" x14ac:dyDescent="0.35">
      <c r="A31" t="s">
        <v>50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1</v>
      </c>
      <c r="O31" t="b">
        <v>0</v>
      </c>
      <c r="P31" t="b">
        <v>1</v>
      </c>
      <c r="Q31" t="b">
        <v>1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1</v>
      </c>
      <c r="AO31" t="s">
        <v>112</v>
      </c>
      <c r="AP31" t="b">
        <v>0</v>
      </c>
      <c r="AQ31">
        <f t="shared" si="0"/>
        <v>13</v>
      </c>
      <c r="AR31">
        <f t="shared" si="1"/>
        <v>40</v>
      </c>
      <c r="AS31" s="4">
        <f t="shared" si="2"/>
        <v>0.32500000000000001</v>
      </c>
    </row>
    <row r="32" spans="1:45" x14ac:dyDescent="0.3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0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>
        <f t="shared" si="0"/>
        <v>13</v>
      </c>
      <c r="AR32">
        <f t="shared" si="1"/>
        <v>33</v>
      </c>
      <c r="AS32" s="4">
        <f t="shared" si="2"/>
        <v>0.39393939393939392</v>
      </c>
    </row>
    <row r="33" spans="1:45" x14ac:dyDescent="0.35">
      <c r="A33" t="s">
        <v>52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1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0</v>
      </c>
      <c r="AC33" t="b">
        <v>0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>
        <f t="shared" si="0"/>
        <v>30</v>
      </c>
      <c r="AR33">
        <f t="shared" si="1"/>
        <v>41</v>
      </c>
      <c r="AS33" s="4">
        <f t="shared" si="2"/>
        <v>0.73170731707317072</v>
      </c>
    </row>
    <row r="34" spans="1:45" x14ac:dyDescent="0.35">
      <c r="A34" t="s">
        <v>53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1</v>
      </c>
      <c r="Q34" t="b">
        <v>1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0</v>
      </c>
      <c r="AD34" t="b">
        <v>1</v>
      </c>
      <c r="AE34" t="b">
        <v>1</v>
      </c>
      <c r="AF34" t="b">
        <v>1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>
        <f t="shared" ref="AQ34:AQ52" si="3">COUNTIF(B34:AP34,TRUE)</f>
        <v>27</v>
      </c>
      <c r="AR34">
        <f t="shared" si="1"/>
        <v>41</v>
      </c>
      <c r="AS34" s="4">
        <f t="shared" si="2"/>
        <v>0.65853658536585369</v>
      </c>
    </row>
    <row r="35" spans="1:45" x14ac:dyDescent="0.35">
      <c r="A35" t="s">
        <v>54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  <c r="AC35" t="b">
        <v>0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>
        <f t="shared" si="3"/>
        <v>20</v>
      </c>
      <c r="AR35">
        <f t="shared" si="1"/>
        <v>28</v>
      </c>
      <c r="AS35" s="4">
        <f t="shared" si="2"/>
        <v>0.7142857142857143</v>
      </c>
    </row>
    <row r="36" spans="1:45" x14ac:dyDescent="0.35">
      <c r="A36" t="s">
        <v>55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0</v>
      </c>
      <c r="L36" t="b">
        <v>0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0</v>
      </c>
      <c r="AD36" t="b">
        <v>1</v>
      </c>
      <c r="AE36" t="b">
        <v>1</v>
      </c>
      <c r="AF36" t="b">
        <v>1</v>
      </c>
      <c r="AG36" t="b">
        <v>1</v>
      </c>
      <c r="AH36" t="b">
        <v>0</v>
      </c>
      <c r="AI36" t="b">
        <v>1</v>
      </c>
      <c r="AJ36" t="b">
        <v>0</v>
      </c>
      <c r="AK36" t="b">
        <v>1</v>
      </c>
      <c r="AL36" t="b">
        <v>0</v>
      </c>
      <c r="AM36" t="b">
        <v>1</v>
      </c>
      <c r="AN36" t="b">
        <v>0</v>
      </c>
      <c r="AO36" t="b">
        <v>1</v>
      </c>
      <c r="AP36" t="b">
        <v>1</v>
      </c>
      <c r="AQ36">
        <f t="shared" si="3"/>
        <v>33</v>
      </c>
      <c r="AR36">
        <f t="shared" si="1"/>
        <v>41</v>
      </c>
      <c r="AS36" s="4">
        <f t="shared" si="2"/>
        <v>0.80487804878048785</v>
      </c>
    </row>
    <row r="37" spans="1:45" x14ac:dyDescent="0.35">
      <c r="A37" t="s">
        <v>56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0</v>
      </c>
      <c r="K37" t="b">
        <v>0</v>
      </c>
      <c r="L37" t="b">
        <v>0</v>
      </c>
      <c r="M37" t="b">
        <v>1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  <c r="AC37" t="b">
        <v>0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>
        <f t="shared" si="3"/>
        <v>29</v>
      </c>
      <c r="AR37">
        <f t="shared" si="1"/>
        <v>41</v>
      </c>
      <c r="AS37" s="4">
        <f t="shared" si="2"/>
        <v>0.70731707317073167</v>
      </c>
    </row>
    <row r="38" spans="1:45" x14ac:dyDescent="0.3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>
        <f t="shared" si="3"/>
        <v>11</v>
      </c>
      <c r="AR38">
        <f t="shared" si="1"/>
        <v>29</v>
      </c>
      <c r="AS38" s="4">
        <f t="shared" si="2"/>
        <v>0.37931034482758619</v>
      </c>
    </row>
    <row r="39" spans="1:45" x14ac:dyDescent="0.35">
      <c r="A39" t="s">
        <v>58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0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0</v>
      </c>
      <c r="AO39" t="b">
        <v>1</v>
      </c>
      <c r="AP39" t="b">
        <v>1</v>
      </c>
      <c r="AQ39">
        <f t="shared" si="3"/>
        <v>33</v>
      </c>
      <c r="AR39">
        <f t="shared" si="1"/>
        <v>41</v>
      </c>
      <c r="AS39" s="4">
        <f t="shared" si="2"/>
        <v>0.80487804878048785</v>
      </c>
    </row>
    <row r="40" spans="1:45" x14ac:dyDescent="0.35">
      <c r="A40" t="s">
        <v>59</v>
      </c>
      <c r="B40" t="b">
        <v>1</v>
      </c>
      <c r="C40" t="b">
        <v>0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b">
        <v>0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>
        <f t="shared" si="3"/>
        <v>35</v>
      </c>
      <c r="AR40">
        <f t="shared" si="1"/>
        <v>41</v>
      </c>
      <c r="AS40" s="4">
        <f t="shared" si="2"/>
        <v>0.85365853658536583</v>
      </c>
    </row>
    <row r="41" spans="1:45" x14ac:dyDescent="0.35">
      <c r="A41" t="s">
        <v>60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1</v>
      </c>
      <c r="AC41" t="b">
        <v>0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>
        <f t="shared" si="3"/>
        <v>38</v>
      </c>
      <c r="AR41">
        <f t="shared" si="1"/>
        <v>41</v>
      </c>
      <c r="AS41" s="4">
        <f t="shared" si="2"/>
        <v>0.92682926829268297</v>
      </c>
    </row>
    <row r="42" spans="1:45" x14ac:dyDescent="0.3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1</v>
      </c>
      <c r="AN42" t="b">
        <v>1</v>
      </c>
      <c r="AO42" t="s">
        <v>112</v>
      </c>
      <c r="AP42" t="b">
        <v>0</v>
      </c>
      <c r="AQ42">
        <f t="shared" si="3"/>
        <v>10</v>
      </c>
      <c r="AR42">
        <f t="shared" si="1"/>
        <v>40</v>
      </c>
      <c r="AS42" s="4">
        <f t="shared" si="2"/>
        <v>0.25</v>
      </c>
    </row>
    <row r="43" spans="1:45" x14ac:dyDescent="0.35">
      <c r="A43" t="s">
        <v>64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0</v>
      </c>
      <c r="AH43" t="b">
        <v>1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>
        <f t="shared" si="3"/>
        <v>15</v>
      </c>
      <c r="AR43">
        <f t="shared" si="1"/>
        <v>33</v>
      </c>
      <c r="AS43" s="4">
        <f t="shared" si="2"/>
        <v>0.45454545454545453</v>
      </c>
    </row>
    <row r="44" spans="1:45" x14ac:dyDescent="0.35">
      <c r="A44" t="s">
        <v>65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0</v>
      </c>
      <c r="K44" t="b">
        <v>0</v>
      </c>
      <c r="L44" t="b">
        <v>0</v>
      </c>
      <c r="M44" t="b">
        <v>1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1</v>
      </c>
      <c r="AO44" t="b">
        <v>1</v>
      </c>
      <c r="AP44" t="b">
        <v>0</v>
      </c>
      <c r="AQ44">
        <f t="shared" si="3"/>
        <v>16</v>
      </c>
      <c r="AR44">
        <f t="shared" si="1"/>
        <v>41</v>
      </c>
      <c r="AS44" s="4">
        <f t="shared" si="2"/>
        <v>0.3902439024390244</v>
      </c>
    </row>
    <row r="45" spans="1:45" x14ac:dyDescent="0.35">
      <c r="A45" t="s">
        <v>66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s">
        <v>112</v>
      </c>
      <c r="AO45" t="s">
        <v>112</v>
      </c>
      <c r="AP45" t="b">
        <v>0</v>
      </c>
      <c r="AQ45">
        <f t="shared" si="3"/>
        <v>13</v>
      </c>
      <c r="AR45">
        <f t="shared" si="1"/>
        <v>39</v>
      </c>
      <c r="AS45" s="4">
        <f t="shared" si="2"/>
        <v>0.33333333333333331</v>
      </c>
    </row>
    <row r="46" spans="1:45" x14ac:dyDescent="0.35">
      <c r="A46" t="s">
        <v>67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>
        <f t="shared" si="3"/>
        <v>15</v>
      </c>
      <c r="AR46">
        <f t="shared" si="1"/>
        <v>32</v>
      </c>
      <c r="AS46" s="4">
        <f t="shared" si="2"/>
        <v>0.46875</v>
      </c>
    </row>
    <row r="47" spans="1:45" x14ac:dyDescent="0.35">
      <c r="A47" t="s">
        <v>68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>
        <f t="shared" si="3"/>
        <v>29</v>
      </c>
      <c r="AR47">
        <f t="shared" si="1"/>
        <v>41</v>
      </c>
      <c r="AS47" s="4">
        <f t="shared" si="2"/>
        <v>0.70731707317073167</v>
      </c>
    </row>
    <row r="48" spans="1:45" x14ac:dyDescent="0.35">
      <c r="A48" t="s">
        <v>70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s">
        <v>112</v>
      </c>
      <c r="AO48" t="s">
        <v>112</v>
      </c>
      <c r="AP48" t="b">
        <v>0</v>
      </c>
      <c r="AQ48">
        <f t="shared" si="3"/>
        <v>15</v>
      </c>
      <c r="AR48">
        <f t="shared" si="1"/>
        <v>39</v>
      </c>
      <c r="AS48" s="4">
        <f t="shared" si="2"/>
        <v>0.38461538461538464</v>
      </c>
    </row>
    <row r="49" spans="1:45" x14ac:dyDescent="0.35">
      <c r="A49" t="s">
        <v>71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0</v>
      </c>
      <c r="L49" t="b">
        <v>0</v>
      </c>
      <c r="M49" t="b">
        <v>0</v>
      </c>
      <c r="N49" t="b">
        <v>1</v>
      </c>
      <c r="O49" t="b">
        <v>1</v>
      </c>
      <c r="P49" t="b">
        <v>1</v>
      </c>
      <c r="Q49" t="b">
        <v>0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  <c r="AC49" t="b">
        <v>1</v>
      </c>
      <c r="AD49" t="b">
        <v>1</v>
      </c>
      <c r="AE49" t="b">
        <v>1</v>
      </c>
      <c r="AF49" t="b">
        <v>1</v>
      </c>
      <c r="AG49" t="b">
        <v>0</v>
      </c>
      <c r="AH49" t="b">
        <v>1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>
        <f t="shared" si="3"/>
        <v>27</v>
      </c>
      <c r="AR49">
        <f t="shared" si="1"/>
        <v>33</v>
      </c>
      <c r="AS49" s="4">
        <f t="shared" si="2"/>
        <v>0.81818181818181823</v>
      </c>
    </row>
    <row r="50" spans="1:45" x14ac:dyDescent="0.35">
      <c r="A50" t="s">
        <v>72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1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0</v>
      </c>
      <c r="AD50" t="b">
        <v>1</v>
      </c>
      <c r="AE50" t="b">
        <v>1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1</v>
      </c>
      <c r="AO50" t="b">
        <v>1</v>
      </c>
      <c r="AP50" t="s">
        <v>112</v>
      </c>
      <c r="AQ50">
        <f t="shared" si="3"/>
        <v>26</v>
      </c>
      <c r="AR50">
        <f t="shared" si="1"/>
        <v>40</v>
      </c>
      <c r="AS50" s="4">
        <f t="shared" si="2"/>
        <v>0.65</v>
      </c>
    </row>
    <row r="51" spans="1:45" x14ac:dyDescent="0.35">
      <c r="A51" t="s">
        <v>73</v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0</v>
      </c>
      <c r="L51" t="b">
        <v>0</v>
      </c>
      <c r="M51" t="b">
        <v>1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1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1</v>
      </c>
      <c r="AC51" t="b">
        <v>0</v>
      </c>
      <c r="AD51" t="b">
        <v>1</v>
      </c>
      <c r="AE51" t="b">
        <v>1</v>
      </c>
      <c r="AF51" t="b">
        <v>1</v>
      </c>
      <c r="AG51" t="b">
        <v>1</v>
      </c>
      <c r="AH51" t="b">
        <v>0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>
        <f t="shared" si="3"/>
        <v>32</v>
      </c>
      <c r="AR51">
        <f t="shared" si="1"/>
        <v>41</v>
      </c>
      <c r="AS51" s="4">
        <f t="shared" si="2"/>
        <v>0.78048780487804881</v>
      </c>
    </row>
    <row r="52" spans="1:45" x14ac:dyDescent="0.35">
      <c r="A52" t="s">
        <v>75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1</v>
      </c>
      <c r="S52" t="b">
        <v>1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  <c r="AC52" t="b">
        <v>0</v>
      </c>
      <c r="AD52" t="b">
        <v>1</v>
      </c>
      <c r="AE52" t="b">
        <v>1</v>
      </c>
      <c r="AF52" t="b">
        <v>1</v>
      </c>
      <c r="AG52" t="b">
        <v>0</v>
      </c>
      <c r="AH52" t="b">
        <v>1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>
        <f t="shared" si="3"/>
        <v>15</v>
      </c>
      <c r="AR52">
        <f t="shared" si="1"/>
        <v>33</v>
      </c>
      <c r="AS52" s="4">
        <f t="shared" si="2"/>
        <v>0.45454545454545453</v>
      </c>
    </row>
  </sheetData>
  <conditionalFormatting sqref="AQ25 B2:AT2 B26:AQ52 B3:AQ24 AR3:AT52">
    <cfRule type="containsText" dxfId="55" priority="2" operator="containsText" text="true">
      <formula>NOT(ISERROR(SEARCH("true",B2)))</formula>
    </cfRule>
    <cfRule type="containsText" dxfId="54" priority="3" operator="containsText" text="false">
      <formula>NOT(ISERROR(SEARCH("false",B2)))</formula>
    </cfRule>
  </conditionalFormatting>
  <conditionalFormatting sqref="AS2:AS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A712-3EDD-4078-8762-0771CEFBB6DA}">
  <dimension ref="A1:BC52"/>
  <sheetViews>
    <sheetView topLeftCell="AL1" workbookViewId="0">
      <selection activeCell="G7" sqref="G7"/>
    </sheetView>
  </sheetViews>
  <sheetFormatPr defaultRowHeight="14.5" x14ac:dyDescent="0.35"/>
  <cols>
    <col min="53" max="53" width="9.81640625" bestFit="1" customWidth="1"/>
    <col min="54" max="54" width="12.90625" bestFit="1" customWidth="1"/>
    <col min="55" max="55" width="12.08984375" bestFit="1" customWidth="1"/>
  </cols>
  <sheetData>
    <row r="1" spans="1:55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 t="s">
        <v>113</v>
      </c>
      <c r="BB1" t="s">
        <v>105</v>
      </c>
      <c r="BC1" t="s">
        <v>114</v>
      </c>
    </row>
    <row r="2" spans="1:55" x14ac:dyDescent="0.35">
      <c r="A2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s">
        <v>112</v>
      </c>
      <c r="AO2" t="s">
        <v>112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0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>
        <f t="shared" ref="BA2:BA33" si="0">COUNTIF(B2:AZ2,TRUE)</f>
        <v>48</v>
      </c>
      <c r="BB2">
        <f>51-COUNTIF(B2:AZ2,"")</f>
        <v>49</v>
      </c>
      <c r="BC2" s="4">
        <f>BA2/BB2</f>
        <v>0.97959183673469385</v>
      </c>
    </row>
    <row r="3" spans="1:55" x14ac:dyDescent="0.35">
      <c r="A3" t="s">
        <v>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>
        <f t="shared" si="0"/>
        <v>12</v>
      </c>
      <c r="BB3">
        <f t="shared" ref="BB3:BB52" si="1">51-COUNTIF(B3:AZ3,"")</f>
        <v>16</v>
      </c>
      <c r="BC3" s="4">
        <f t="shared" ref="BC3:BC52" si="2">BA3/BB3</f>
        <v>0.75</v>
      </c>
    </row>
    <row r="4" spans="1:55" x14ac:dyDescent="0.35">
      <c r="A4" t="s">
        <v>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>
        <f t="shared" si="0"/>
        <v>17</v>
      </c>
      <c r="BB4">
        <f t="shared" si="1"/>
        <v>28</v>
      </c>
      <c r="BC4" s="4">
        <f t="shared" si="2"/>
        <v>0.6071428571428571</v>
      </c>
    </row>
    <row r="5" spans="1:55" x14ac:dyDescent="0.35">
      <c r="A5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0</v>
      </c>
      <c r="R5" t="b">
        <v>1</v>
      </c>
      <c r="S5" t="b">
        <v>1</v>
      </c>
      <c r="T5" t="b">
        <v>0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s">
        <v>112</v>
      </c>
      <c r="AO5" t="s">
        <v>112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0</v>
      </c>
      <c r="AV5" t="b">
        <v>1</v>
      </c>
      <c r="AW5" t="s">
        <v>112</v>
      </c>
      <c r="AX5" t="s">
        <v>112</v>
      </c>
      <c r="AY5" t="s">
        <v>112</v>
      </c>
      <c r="AZ5" t="s">
        <v>112</v>
      </c>
      <c r="BA5">
        <f t="shared" si="0"/>
        <v>39</v>
      </c>
      <c r="BB5">
        <f t="shared" si="1"/>
        <v>45</v>
      </c>
      <c r="BC5" s="4">
        <f t="shared" si="2"/>
        <v>0.8666666666666667</v>
      </c>
    </row>
    <row r="6" spans="1:55" x14ac:dyDescent="0.3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1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1</v>
      </c>
      <c r="AL6" t="b">
        <v>0</v>
      </c>
      <c r="AM6" t="b">
        <v>1</v>
      </c>
      <c r="AN6" t="s">
        <v>112</v>
      </c>
      <c r="AO6" t="s">
        <v>112</v>
      </c>
      <c r="AP6" t="b">
        <v>0</v>
      </c>
      <c r="AQ6" t="b">
        <v>1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>
        <f t="shared" si="0"/>
        <v>14</v>
      </c>
      <c r="BB6">
        <f t="shared" si="1"/>
        <v>41</v>
      </c>
      <c r="BC6" s="4">
        <f t="shared" si="2"/>
        <v>0.34146341463414637</v>
      </c>
    </row>
    <row r="7" spans="1:55" x14ac:dyDescent="0.35">
      <c r="A7" t="s">
        <v>13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1</v>
      </c>
      <c r="Y7" t="b">
        <v>0</v>
      </c>
      <c r="Z7" t="b">
        <v>0</v>
      </c>
      <c r="AA7" t="b">
        <v>0</v>
      </c>
      <c r="AB7" t="b">
        <v>1</v>
      </c>
      <c r="AC7" t="b">
        <v>1</v>
      </c>
      <c r="AD7" t="b">
        <v>1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>
        <f t="shared" si="0"/>
        <v>14</v>
      </c>
      <c r="BB7">
        <f t="shared" si="1"/>
        <v>37</v>
      </c>
      <c r="BC7" s="4">
        <f t="shared" si="2"/>
        <v>0.3783783783783784</v>
      </c>
    </row>
    <row r="8" spans="1:55" x14ac:dyDescent="0.35">
      <c r="A8" t="s">
        <v>15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1</v>
      </c>
      <c r="AJ8" t="b">
        <v>1</v>
      </c>
      <c r="AK8" t="b">
        <v>0</v>
      </c>
      <c r="AL8" t="b">
        <v>1</v>
      </c>
      <c r="AM8" t="b">
        <v>1</v>
      </c>
      <c r="AN8" t="s">
        <v>112</v>
      </c>
      <c r="AO8" t="s">
        <v>112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1</v>
      </c>
      <c r="AV8" t="b">
        <v>1</v>
      </c>
      <c r="AW8" t="b">
        <v>0</v>
      </c>
      <c r="AX8" t="b">
        <v>0</v>
      </c>
      <c r="AY8" t="b">
        <v>0</v>
      </c>
      <c r="AZ8" t="b">
        <v>1</v>
      </c>
      <c r="BA8">
        <f t="shared" si="0"/>
        <v>17</v>
      </c>
      <c r="BB8">
        <f t="shared" si="1"/>
        <v>49</v>
      </c>
      <c r="BC8" s="4">
        <f t="shared" si="2"/>
        <v>0.34693877551020408</v>
      </c>
    </row>
    <row r="9" spans="1:55" x14ac:dyDescent="0.35">
      <c r="A9" t="s">
        <v>20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>
        <f t="shared" si="0"/>
        <v>1</v>
      </c>
      <c r="BB9">
        <f t="shared" si="1"/>
        <v>15</v>
      </c>
      <c r="BC9" s="4">
        <f t="shared" si="2"/>
        <v>6.6666666666666666E-2</v>
      </c>
    </row>
    <row r="10" spans="1:55" x14ac:dyDescent="0.35">
      <c r="A10" t="s">
        <v>21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s">
        <v>112</v>
      </c>
      <c r="AO10" t="s">
        <v>112</v>
      </c>
      <c r="AP10" t="b">
        <v>1</v>
      </c>
      <c r="AQ10" t="b">
        <v>1</v>
      </c>
      <c r="AR10" t="b">
        <v>1</v>
      </c>
      <c r="AS10" t="b">
        <v>0</v>
      </c>
      <c r="AT10" t="b">
        <v>0</v>
      </c>
      <c r="AU10" t="b">
        <v>1</v>
      </c>
      <c r="AV10" t="b">
        <v>0</v>
      </c>
      <c r="AW10" t="b">
        <v>0</v>
      </c>
      <c r="AX10" t="b">
        <v>0</v>
      </c>
      <c r="AY10" t="b">
        <v>1</v>
      </c>
      <c r="AZ10" t="b">
        <v>1</v>
      </c>
      <c r="BA10">
        <f t="shared" si="0"/>
        <v>21</v>
      </c>
      <c r="BB10">
        <f t="shared" si="1"/>
        <v>49</v>
      </c>
      <c r="BC10" s="4">
        <f t="shared" si="2"/>
        <v>0.42857142857142855</v>
      </c>
    </row>
    <row r="11" spans="1:55" x14ac:dyDescent="0.35">
      <c r="A11" t="s">
        <v>23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0</v>
      </c>
      <c r="AM11" t="b">
        <v>1</v>
      </c>
      <c r="AN11" t="s">
        <v>112</v>
      </c>
      <c r="AO11" t="s">
        <v>112</v>
      </c>
      <c r="AP11" t="b">
        <v>1</v>
      </c>
      <c r="AQ11" t="b">
        <v>1</v>
      </c>
      <c r="AR11" t="b">
        <v>1</v>
      </c>
      <c r="AS11" t="b">
        <v>0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>
        <f t="shared" si="0"/>
        <v>30</v>
      </c>
      <c r="BB11">
        <f t="shared" si="1"/>
        <v>42</v>
      </c>
      <c r="BC11" s="4">
        <f t="shared" si="2"/>
        <v>0.7142857142857143</v>
      </c>
    </row>
    <row r="12" spans="1:55" x14ac:dyDescent="0.35">
      <c r="A12" t="s">
        <v>24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1</v>
      </c>
      <c r="N12" t="b">
        <v>1</v>
      </c>
      <c r="O12" t="b">
        <v>1</v>
      </c>
      <c r="P12" t="b">
        <v>1</v>
      </c>
      <c r="Q12" t="b">
        <v>0</v>
      </c>
      <c r="R12" t="b">
        <v>1</v>
      </c>
      <c r="S12" t="b">
        <v>1</v>
      </c>
      <c r="T12" t="b">
        <v>0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0</v>
      </c>
      <c r="AI12" t="b">
        <v>1</v>
      </c>
      <c r="AJ12" t="b">
        <v>1</v>
      </c>
      <c r="AK12" t="b">
        <v>1</v>
      </c>
      <c r="AL12" t="b">
        <v>1</v>
      </c>
      <c r="AM12" t="b">
        <v>0</v>
      </c>
      <c r="AN12" t="s">
        <v>112</v>
      </c>
      <c r="AO12" t="s">
        <v>112</v>
      </c>
      <c r="AP12" t="b">
        <v>1</v>
      </c>
      <c r="AQ12" t="b">
        <v>1</v>
      </c>
      <c r="AR12" t="b">
        <v>1</v>
      </c>
      <c r="AS12" t="b">
        <v>0</v>
      </c>
      <c r="AT12" t="b">
        <v>1</v>
      </c>
      <c r="AU12" t="b">
        <v>1</v>
      </c>
      <c r="AV12" t="b">
        <v>0</v>
      </c>
      <c r="AW12" t="b">
        <v>1</v>
      </c>
      <c r="AX12" t="b">
        <v>1</v>
      </c>
      <c r="AY12" t="b">
        <v>0</v>
      </c>
      <c r="AZ12" t="b">
        <v>1</v>
      </c>
      <c r="BA12">
        <f t="shared" si="0"/>
        <v>39</v>
      </c>
      <c r="BB12">
        <f t="shared" si="1"/>
        <v>49</v>
      </c>
      <c r="BC12" s="4">
        <f t="shared" si="2"/>
        <v>0.79591836734693877</v>
      </c>
    </row>
    <row r="13" spans="1:55" x14ac:dyDescent="0.35">
      <c r="A13" t="s">
        <v>28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>
        <f t="shared" si="0"/>
        <v>3</v>
      </c>
      <c r="BB13">
        <f t="shared" si="1"/>
        <v>16</v>
      </c>
      <c r="BC13" s="4">
        <f t="shared" si="2"/>
        <v>0.1875</v>
      </c>
    </row>
    <row r="14" spans="1:55" x14ac:dyDescent="0.35">
      <c r="A14" t="s">
        <v>29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b">
        <v>0</v>
      </c>
      <c r="AA14" t="b">
        <v>0</v>
      </c>
      <c r="AB14" t="b">
        <v>1</v>
      </c>
      <c r="AC14" t="b">
        <v>1</v>
      </c>
      <c r="AD14" t="b">
        <v>0</v>
      </c>
      <c r="AE14" t="b">
        <v>0</v>
      </c>
      <c r="AF14" t="b">
        <v>1</v>
      </c>
      <c r="AG14" t="b">
        <v>1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>
        <f t="shared" si="0"/>
        <v>20</v>
      </c>
      <c r="BB14">
        <f t="shared" si="1"/>
        <v>33</v>
      </c>
      <c r="BC14" s="4">
        <f t="shared" si="2"/>
        <v>0.60606060606060608</v>
      </c>
    </row>
    <row r="15" spans="1:55" x14ac:dyDescent="0.35">
      <c r="A15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s">
        <v>112</v>
      </c>
      <c r="AO15" t="s">
        <v>112</v>
      </c>
      <c r="AP15" t="b">
        <v>0</v>
      </c>
      <c r="AQ15" t="b">
        <v>0</v>
      </c>
      <c r="AR15" t="b">
        <v>1</v>
      </c>
      <c r="AS15" t="b">
        <v>1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>
        <f t="shared" si="0"/>
        <v>13</v>
      </c>
      <c r="BB15">
        <f t="shared" si="1"/>
        <v>42</v>
      </c>
      <c r="BC15" s="4">
        <f t="shared" si="2"/>
        <v>0.30952380952380953</v>
      </c>
    </row>
    <row r="16" spans="1:55" x14ac:dyDescent="0.35">
      <c r="A16" t="s">
        <v>31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s">
        <v>112</v>
      </c>
      <c r="AO16" t="s">
        <v>112</v>
      </c>
      <c r="AP16" t="b">
        <v>0</v>
      </c>
      <c r="AQ16" t="b">
        <v>1</v>
      </c>
      <c r="AR16" t="b">
        <v>1</v>
      </c>
      <c r="AS16" t="b">
        <v>1</v>
      </c>
      <c r="AT16" t="b">
        <v>1</v>
      </c>
      <c r="AU16" t="b">
        <v>0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>
        <f t="shared" si="0"/>
        <v>20</v>
      </c>
      <c r="BB16">
        <f t="shared" si="1"/>
        <v>49</v>
      </c>
      <c r="BC16" s="4">
        <f t="shared" si="2"/>
        <v>0.40816326530612246</v>
      </c>
    </row>
    <row r="17" spans="1:55" x14ac:dyDescent="0.35">
      <c r="A17" t="s">
        <v>32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1</v>
      </c>
      <c r="AM17" t="b">
        <v>1</v>
      </c>
      <c r="AN17" t="s">
        <v>112</v>
      </c>
      <c r="AO17" t="s">
        <v>112</v>
      </c>
      <c r="AP17" t="b">
        <v>0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0</v>
      </c>
      <c r="AW17" t="b">
        <v>1</v>
      </c>
      <c r="AX17" t="b">
        <v>1</v>
      </c>
      <c r="AY17" t="b">
        <v>1</v>
      </c>
      <c r="AZ17" t="b">
        <v>1</v>
      </c>
      <c r="BA17">
        <f t="shared" si="0"/>
        <v>27</v>
      </c>
      <c r="BB17">
        <f t="shared" si="1"/>
        <v>49</v>
      </c>
      <c r="BC17" s="4">
        <f t="shared" si="2"/>
        <v>0.55102040816326525</v>
      </c>
    </row>
    <row r="18" spans="1:55" x14ac:dyDescent="0.35">
      <c r="A18" t="s">
        <v>33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0</v>
      </c>
      <c r="AA18" t="b">
        <v>0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s">
        <v>112</v>
      </c>
      <c r="AO18" t="s">
        <v>112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>
        <f t="shared" si="0"/>
        <v>18</v>
      </c>
      <c r="BB18">
        <f t="shared" si="1"/>
        <v>38</v>
      </c>
      <c r="BC18" s="4">
        <f t="shared" si="2"/>
        <v>0.47368421052631576</v>
      </c>
    </row>
    <row r="19" spans="1:55" x14ac:dyDescent="0.35">
      <c r="A19" t="s">
        <v>34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b">
        <v>0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0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0</v>
      </c>
      <c r="AN19" t="s">
        <v>112</v>
      </c>
      <c r="AO19" t="s">
        <v>112</v>
      </c>
      <c r="AP19" t="b">
        <v>0</v>
      </c>
      <c r="AQ19" t="b">
        <v>1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1</v>
      </c>
      <c r="AY19" t="b">
        <v>0</v>
      </c>
      <c r="AZ19" t="b">
        <v>1</v>
      </c>
      <c r="BA19">
        <f t="shared" si="0"/>
        <v>31</v>
      </c>
      <c r="BB19">
        <f t="shared" si="1"/>
        <v>49</v>
      </c>
      <c r="BC19" s="4">
        <f t="shared" si="2"/>
        <v>0.63265306122448983</v>
      </c>
    </row>
    <row r="20" spans="1:55" x14ac:dyDescent="0.35">
      <c r="A20" t="s">
        <v>37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0</v>
      </c>
      <c r="R20" t="b">
        <v>0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0</v>
      </c>
      <c r="AM20" t="b">
        <v>1</v>
      </c>
      <c r="AN20" t="s">
        <v>112</v>
      </c>
      <c r="AO20" t="s">
        <v>112</v>
      </c>
      <c r="AP20" t="b">
        <v>1</v>
      </c>
      <c r="AQ20" t="b">
        <v>1</v>
      </c>
      <c r="AR20" t="b">
        <v>1</v>
      </c>
      <c r="AS20" t="b">
        <v>0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>
        <f t="shared" si="0"/>
        <v>43</v>
      </c>
      <c r="BB20">
        <f t="shared" si="1"/>
        <v>49</v>
      </c>
      <c r="BC20" s="4">
        <f t="shared" si="2"/>
        <v>0.87755102040816324</v>
      </c>
    </row>
    <row r="21" spans="1:55" x14ac:dyDescent="0.35">
      <c r="A2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s">
        <v>112</v>
      </c>
      <c r="AO21" t="s">
        <v>112</v>
      </c>
      <c r="AP21" t="b">
        <v>0</v>
      </c>
      <c r="AQ21" t="b">
        <v>0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0</v>
      </c>
      <c r="AY21" t="b">
        <v>0</v>
      </c>
      <c r="AZ21" t="b">
        <v>1</v>
      </c>
      <c r="BA21">
        <f t="shared" si="0"/>
        <v>13</v>
      </c>
      <c r="BB21">
        <f t="shared" si="1"/>
        <v>49</v>
      </c>
      <c r="BC21" s="4">
        <f t="shared" si="2"/>
        <v>0.26530612244897961</v>
      </c>
    </row>
    <row r="22" spans="1:55" x14ac:dyDescent="0.35">
      <c r="A22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b">
        <v>0</v>
      </c>
      <c r="AA22" t="b">
        <v>0</v>
      </c>
      <c r="AB22" t="b">
        <v>1</v>
      </c>
      <c r="AC22" t="b">
        <v>1</v>
      </c>
      <c r="AD22" t="b">
        <v>1</v>
      </c>
      <c r="AE22" t="b">
        <v>1</v>
      </c>
      <c r="AF22" t="b">
        <v>0</v>
      </c>
      <c r="AG22" t="b">
        <v>0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0</v>
      </c>
      <c r="AN22" t="s">
        <v>112</v>
      </c>
      <c r="AO22" t="s">
        <v>112</v>
      </c>
      <c r="AP22" t="b">
        <v>1</v>
      </c>
      <c r="AQ22" t="b">
        <v>0</v>
      </c>
      <c r="AR22" t="b">
        <v>1</v>
      </c>
      <c r="AS22" t="b">
        <v>0</v>
      </c>
      <c r="AT22" t="b">
        <v>0</v>
      </c>
      <c r="AU22" t="b">
        <v>1</v>
      </c>
      <c r="AV22" t="b">
        <v>0</v>
      </c>
      <c r="AW22" t="b">
        <v>0</v>
      </c>
      <c r="AX22" t="b">
        <v>0</v>
      </c>
      <c r="AY22" t="b">
        <v>1</v>
      </c>
      <c r="AZ22" t="b">
        <v>1</v>
      </c>
      <c r="BA22">
        <f t="shared" si="0"/>
        <v>22</v>
      </c>
      <c r="BB22">
        <f t="shared" si="1"/>
        <v>49</v>
      </c>
      <c r="BC22" s="4">
        <f t="shared" si="2"/>
        <v>0.44897959183673469</v>
      </c>
    </row>
    <row r="23" spans="1:55" x14ac:dyDescent="0.35">
      <c r="A23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s">
        <v>112</v>
      </c>
      <c r="AO23" t="s">
        <v>112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1</v>
      </c>
      <c r="BA23">
        <f t="shared" si="0"/>
        <v>12</v>
      </c>
      <c r="BB23">
        <f t="shared" si="1"/>
        <v>49</v>
      </c>
      <c r="BC23" s="4">
        <f t="shared" si="2"/>
        <v>0.24489795918367346</v>
      </c>
    </row>
    <row r="24" spans="1:55" x14ac:dyDescent="0.35">
      <c r="A24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s">
        <v>112</v>
      </c>
      <c r="AO24" t="s">
        <v>112</v>
      </c>
      <c r="AP24" t="b">
        <v>0</v>
      </c>
      <c r="AQ24" t="b">
        <v>0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s">
        <v>112</v>
      </c>
      <c r="AX24" t="s">
        <v>112</v>
      </c>
      <c r="AY24" t="s">
        <v>112</v>
      </c>
      <c r="AZ24" t="s">
        <v>112</v>
      </c>
      <c r="BA24">
        <f t="shared" si="0"/>
        <v>14</v>
      </c>
      <c r="BB24">
        <f t="shared" si="1"/>
        <v>45</v>
      </c>
      <c r="BC24" s="4">
        <f t="shared" si="2"/>
        <v>0.31111111111111112</v>
      </c>
    </row>
    <row r="25" spans="1:55" x14ac:dyDescent="0.35">
      <c r="A25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s">
        <v>112</v>
      </c>
      <c r="AO25" t="s">
        <v>112</v>
      </c>
      <c r="AP25" t="b">
        <v>0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>
        <f t="shared" si="0"/>
        <v>7</v>
      </c>
      <c r="BB25">
        <f t="shared" si="1"/>
        <v>39</v>
      </c>
      <c r="BC25" s="4">
        <f t="shared" si="2"/>
        <v>0.17948717948717949</v>
      </c>
    </row>
    <row r="26" spans="1:55" x14ac:dyDescent="0.35">
      <c r="A26" t="s">
        <v>45</v>
      </c>
      <c r="B26" s="8" t="b">
        <f>IF(Data!B26="","",IF(Data!B$26="","",Data!B26=Data!B$26))</f>
        <v>1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  <c r="L26" s="6" t="b">
        <v>1</v>
      </c>
      <c r="M26" s="6" t="b">
        <v>1</v>
      </c>
      <c r="N26" s="6" t="b">
        <v>1</v>
      </c>
      <c r="O26" s="6" t="b">
        <v>1</v>
      </c>
      <c r="P26" s="6" t="b">
        <v>1</v>
      </c>
      <c r="Q26" s="6" t="b">
        <v>1</v>
      </c>
      <c r="R26" s="6" t="b">
        <v>1</v>
      </c>
      <c r="S26" s="6" t="b">
        <v>1</v>
      </c>
      <c r="T26" s="6" t="b">
        <v>1</v>
      </c>
      <c r="U26" s="6" t="b">
        <v>1</v>
      </c>
      <c r="V26" s="6" t="b">
        <v>1</v>
      </c>
      <c r="W26" s="6" t="b">
        <v>1</v>
      </c>
      <c r="X26" s="6" t="b">
        <v>1</v>
      </c>
      <c r="Y26" s="6" t="b">
        <v>1</v>
      </c>
      <c r="Z26" s="6" t="b">
        <v>1</v>
      </c>
      <c r="AA26" s="6" t="b">
        <v>1</v>
      </c>
      <c r="AB26" s="6" t="b">
        <v>1</v>
      </c>
      <c r="AC26" s="6" t="b">
        <v>1</v>
      </c>
      <c r="AD26" s="6" t="b">
        <v>1</v>
      </c>
      <c r="AE26" s="6" t="b">
        <v>1</v>
      </c>
      <c r="AF26" s="6" t="b">
        <v>1</v>
      </c>
      <c r="AG26" s="6" t="b">
        <v>1</v>
      </c>
      <c r="AH26" s="6" t="b">
        <v>1</v>
      </c>
      <c r="AI26" s="6" t="b">
        <v>1</v>
      </c>
      <c r="AJ26" s="6" t="b">
        <v>1</v>
      </c>
      <c r="AK26" s="6" t="b">
        <v>1</v>
      </c>
      <c r="AL26" s="6" t="b">
        <v>1</v>
      </c>
      <c r="AM26" s="6" t="b">
        <v>1</v>
      </c>
      <c r="AN26" s="6" t="s">
        <v>112</v>
      </c>
      <c r="AO26" s="6" t="s">
        <v>112</v>
      </c>
      <c r="AP26" s="6" t="b">
        <v>1</v>
      </c>
      <c r="AQ26" s="6" t="b">
        <v>1</v>
      </c>
      <c r="AR26" s="6" t="b">
        <v>1</v>
      </c>
      <c r="AS26" s="6" t="b">
        <v>1</v>
      </c>
      <c r="AT26" s="6" t="b">
        <v>1</v>
      </c>
      <c r="AU26" s="6" t="b">
        <v>1</v>
      </c>
      <c r="AV26" s="6" t="b">
        <v>1</v>
      </c>
      <c r="AW26" s="6" t="b">
        <v>1</v>
      </c>
      <c r="AX26" s="6" t="b">
        <v>1</v>
      </c>
      <c r="AY26" s="6" t="b">
        <v>1</v>
      </c>
      <c r="AZ26" s="6" t="b">
        <v>1</v>
      </c>
      <c r="BA26">
        <f t="shared" si="0"/>
        <v>49</v>
      </c>
      <c r="BB26">
        <f t="shared" si="1"/>
        <v>49</v>
      </c>
      <c r="BC26" s="4">
        <f t="shared" si="2"/>
        <v>1</v>
      </c>
    </row>
    <row r="27" spans="1:55" x14ac:dyDescent="0.35">
      <c r="A27" t="s">
        <v>46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b">
        <v>0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0</v>
      </c>
      <c r="AN27" t="s">
        <v>112</v>
      </c>
      <c r="AO27" t="s">
        <v>112</v>
      </c>
      <c r="AP27" t="b">
        <v>0</v>
      </c>
      <c r="AQ27" t="b">
        <v>1</v>
      </c>
      <c r="AR27" t="b">
        <v>1</v>
      </c>
      <c r="AS27" t="b">
        <v>1</v>
      </c>
      <c r="AT27" t="b">
        <v>1</v>
      </c>
      <c r="AU27" t="b">
        <v>0</v>
      </c>
      <c r="AV27" t="b">
        <v>1</v>
      </c>
      <c r="AW27" t="b">
        <v>1</v>
      </c>
      <c r="AX27" t="b">
        <v>1</v>
      </c>
      <c r="AY27" t="b">
        <v>0</v>
      </c>
      <c r="AZ27" t="b">
        <v>1</v>
      </c>
      <c r="BA27">
        <f t="shared" si="0"/>
        <v>33</v>
      </c>
      <c r="BB27">
        <f t="shared" si="1"/>
        <v>49</v>
      </c>
      <c r="BC27" s="4">
        <f t="shared" si="2"/>
        <v>0.67346938775510201</v>
      </c>
    </row>
    <row r="28" spans="1:55" x14ac:dyDescent="0.35">
      <c r="A28" t="s">
        <v>47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b">
        <v>0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>
        <f t="shared" si="0"/>
        <v>19</v>
      </c>
      <c r="BB28">
        <f t="shared" si="1"/>
        <v>33</v>
      </c>
      <c r="BC28" s="4">
        <f t="shared" si="2"/>
        <v>0.5757575757575758</v>
      </c>
    </row>
    <row r="29" spans="1:55" x14ac:dyDescent="0.35">
      <c r="A29" t="s">
        <v>48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0</v>
      </c>
      <c r="Z29" t="b">
        <v>0</v>
      </c>
      <c r="AA29" t="b">
        <v>0</v>
      </c>
      <c r="AB29" t="b">
        <v>1</v>
      </c>
      <c r="AC29" t="b">
        <v>1</v>
      </c>
      <c r="AD29" t="b">
        <v>1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s">
        <v>112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>
        <f t="shared" si="0"/>
        <v>19</v>
      </c>
      <c r="BB29">
        <f t="shared" si="1"/>
        <v>38</v>
      </c>
      <c r="BC29" s="4">
        <f t="shared" si="2"/>
        <v>0.5</v>
      </c>
    </row>
    <row r="30" spans="1:55" x14ac:dyDescent="0.35">
      <c r="A30" t="s">
        <v>49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b">
        <v>0</v>
      </c>
      <c r="AA30" t="b">
        <v>0</v>
      </c>
      <c r="AB30" t="b">
        <v>1</v>
      </c>
      <c r="AC30" t="b">
        <v>1</v>
      </c>
      <c r="AD30" t="b">
        <v>1</v>
      </c>
      <c r="AE30" t="b">
        <v>0</v>
      </c>
      <c r="AF30" t="b">
        <v>1</v>
      </c>
      <c r="AG30" t="b">
        <v>1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1</v>
      </c>
      <c r="AN30" t="s">
        <v>112</v>
      </c>
      <c r="AO30" t="s">
        <v>112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>
        <f t="shared" si="0"/>
        <v>17</v>
      </c>
      <c r="BB30">
        <f t="shared" si="1"/>
        <v>38</v>
      </c>
      <c r="BC30" s="4">
        <f t="shared" si="2"/>
        <v>0.44736842105263158</v>
      </c>
    </row>
    <row r="31" spans="1:55" x14ac:dyDescent="0.35">
      <c r="A31" t="s">
        <v>50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1</v>
      </c>
      <c r="S31" t="b">
        <v>1</v>
      </c>
      <c r="T31" t="b">
        <v>0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s">
        <v>112</v>
      </c>
      <c r="AO31" t="s">
        <v>112</v>
      </c>
      <c r="AP31" t="b">
        <v>1</v>
      </c>
      <c r="AQ31" t="b">
        <v>1</v>
      </c>
      <c r="AR31" t="b">
        <v>1</v>
      </c>
      <c r="AS31" t="b">
        <v>0</v>
      </c>
      <c r="AT31" t="b">
        <v>0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>
        <f t="shared" si="0"/>
        <v>41</v>
      </c>
      <c r="BB31">
        <f t="shared" si="1"/>
        <v>49</v>
      </c>
      <c r="BC31" s="4">
        <f t="shared" si="2"/>
        <v>0.83673469387755106</v>
      </c>
    </row>
    <row r="32" spans="1:55" x14ac:dyDescent="0.35">
      <c r="A32" t="s">
        <v>51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>
        <f t="shared" si="0"/>
        <v>16</v>
      </c>
      <c r="BB32">
        <f t="shared" si="1"/>
        <v>33</v>
      </c>
      <c r="BC32" s="4">
        <f t="shared" si="2"/>
        <v>0.48484848484848486</v>
      </c>
    </row>
    <row r="33" spans="1:55" x14ac:dyDescent="0.35">
      <c r="A33" t="s">
        <v>52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1</v>
      </c>
      <c r="L33" t="b">
        <v>1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s">
        <v>112</v>
      </c>
      <c r="AO33" t="s">
        <v>112</v>
      </c>
      <c r="AP33" t="b">
        <v>0</v>
      </c>
      <c r="AQ33" t="b">
        <v>0</v>
      </c>
      <c r="AR33" t="b">
        <v>1</v>
      </c>
      <c r="AS33" t="b">
        <v>1</v>
      </c>
      <c r="AT33" t="b">
        <v>1</v>
      </c>
      <c r="AU33" t="b">
        <v>0</v>
      </c>
      <c r="AV33" t="b">
        <v>1</v>
      </c>
      <c r="AW33" t="b">
        <v>1</v>
      </c>
      <c r="AX33" t="b">
        <v>0</v>
      </c>
      <c r="AY33" t="b">
        <v>0</v>
      </c>
      <c r="AZ33" t="b">
        <v>1</v>
      </c>
      <c r="BA33">
        <f t="shared" si="0"/>
        <v>17</v>
      </c>
      <c r="BB33">
        <f t="shared" si="1"/>
        <v>49</v>
      </c>
      <c r="BC33" s="4">
        <f t="shared" si="2"/>
        <v>0.34693877551020408</v>
      </c>
    </row>
    <row r="34" spans="1:55" x14ac:dyDescent="0.35">
      <c r="A34" t="s">
        <v>53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s">
        <v>112</v>
      </c>
      <c r="AO34" t="s">
        <v>112</v>
      </c>
      <c r="AP34" t="b">
        <v>0</v>
      </c>
      <c r="AQ34" t="b">
        <v>1</v>
      </c>
      <c r="AR34" t="b">
        <v>1</v>
      </c>
      <c r="AS34" t="b">
        <v>0</v>
      </c>
      <c r="AT34" t="b">
        <v>0</v>
      </c>
      <c r="AU34" t="b">
        <v>1</v>
      </c>
      <c r="AV34" t="b">
        <v>0</v>
      </c>
      <c r="AW34" t="b">
        <v>1</v>
      </c>
      <c r="AX34" t="b">
        <v>0</v>
      </c>
      <c r="AY34" t="b">
        <v>1</v>
      </c>
      <c r="AZ34" t="b">
        <v>1</v>
      </c>
      <c r="BA34">
        <f t="shared" ref="BA34:BA52" si="3">COUNTIF(B34:AZ34,TRUE)</f>
        <v>21</v>
      </c>
      <c r="BB34">
        <f t="shared" si="1"/>
        <v>49</v>
      </c>
      <c r="BC34" s="4">
        <f t="shared" si="2"/>
        <v>0.42857142857142855</v>
      </c>
    </row>
    <row r="35" spans="1:55" x14ac:dyDescent="0.35">
      <c r="A35" t="s">
        <v>54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b">
        <v>0</v>
      </c>
      <c r="AA35" t="b">
        <v>0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>
        <f t="shared" si="3"/>
        <v>11</v>
      </c>
      <c r="BB35">
        <f t="shared" si="1"/>
        <v>28</v>
      </c>
      <c r="BC35" s="4">
        <f t="shared" si="2"/>
        <v>0.39285714285714285</v>
      </c>
    </row>
    <row r="36" spans="1:55" x14ac:dyDescent="0.35">
      <c r="A36" t="s">
        <v>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1</v>
      </c>
      <c r="AK36" t="b">
        <v>0</v>
      </c>
      <c r="AL36" t="b">
        <v>1</v>
      </c>
      <c r="AM36" t="b">
        <v>1</v>
      </c>
      <c r="AN36" t="s">
        <v>112</v>
      </c>
      <c r="AO36" t="s">
        <v>112</v>
      </c>
      <c r="AP36" t="b">
        <v>0</v>
      </c>
      <c r="AQ36" t="b">
        <v>0</v>
      </c>
      <c r="AR36" t="b">
        <v>1</v>
      </c>
      <c r="AS36" t="b">
        <v>0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0</v>
      </c>
      <c r="AZ36" t="b">
        <v>1</v>
      </c>
      <c r="BA36">
        <f t="shared" si="3"/>
        <v>20</v>
      </c>
      <c r="BB36">
        <f t="shared" si="1"/>
        <v>49</v>
      </c>
      <c r="BC36" s="4">
        <f t="shared" si="2"/>
        <v>0.40816326530612246</v>
      </c>
    </row>
    <row r="37" spans="1:55" x14ac:dyDescent="0.35">
      <c r="A37" t="s">
        <v>56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1</v>
      </c>
      <c r="X37" t="b">
        <v>1</v>
      </c>
      <c r="Y37" t="b">
        <v>0</v>
      </c>
      <c r="Z37" t="b">
        <v>0</v>
      </c>
      <c r="AA37" t="b">
        <v>0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s">
        <v>112</v>
      </c>
      <c r="AO37" t="s">
        <v>112</v>
      </c>
      <c r="AP37" t="b">
        <v>0</v>
      </c>
      <c r="AQ37" t="b">
        <v>0</v>
      </c>
      <c r="AR37" t="b">
        <v>1</v>
      </c>
      <c r="AS37" t="b">
        <v>1</v>
      </c>
      <c r="AT37" t="b">
        <v>0</v>
      </c>
      <c r="AU37" t="b">
        <v>1</v>
      </c>
      <c r="AV37" t="b">
        <v>0</v>
      </c>
      <c r="AW37" t="b">
        <v>1</v>
      </c>
      <c r="AX37" t="b">
        <v>1</v>
      </c>
      <c r="AY37" t="b">
        <v>0</v>
      </c>
      <c r="AZ37" t="b">
        <v>1</v>
      </c>
      <c r="BA37">
        <f t="shared" si="3"/>
        <v>21</v>
      </c>
      <c r="BB37">
        <f t="shared" si="1"/>
        <v>49</v>
      </c>
      <c r="BC37" s="4">
        <f t="shared" si="2"/>
        <v>0.42857142857142855</v>
      </c>
    </row>
    <row r="38" spans="1:55" x14ac:dyDescent="0.35">
      <c r="A38" t="s">
        <v>57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b">
        <v>1</v>
      </c>
      <c r="AA38" t="b">
        <v>0</v>
      </c>
      <c r="AB38" t="b">
        <v>1</v>
      </c>
      <c r="AC38" t="b">
        <v>1</v>
      </c>
      <c r="AD38" t="b">
        <v>1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>
        <f t="shared" si="3"/>
        <v>20</v>
      </c>
      <c r="BB38">
        <f t="shared" si="1"/>
        <v>29</v>
      </c>
      <c r="BC38" s="4">
        <f t="shared" si="2"/>
        <v>0.68965517241379315</v>
      </c>
    </row>
    <row r="39" spans="1:55" x14ac:dyDescent="0.35">
      <c r="A39" t="s">
        <v>58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s">
        <v>112</v>
      </c>
      <c r="AO39" t="s">
        <v>112</v>
      </c>
      <c r="AP39" t="b">
        <v>0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>
        <f t="shared" si="3"/>
        <v>9</v>
      </c>
      <c r="BB39">
        <f t="shared" si="1"/>
        <v>39</v>
      </c>
      <c r="BC39" s="4">
        <f t="shared" si="2"/>
        <v>0.23076923076923078</v>
      </c>
    </row>
    <row r="40" spans="1:55" x14ac:dyDescent="0.35">
      <c r="A40" t="s">
        <v>59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s">
        <v>112</v>
      </c>
      <c r="AO40" t="s">
        <v>112</v>
      </c>
      <c r="AP40" t="b">
        <v>0</v>
      </c>
      <c r="AQ40" t="b">
        <v>1</v>
      </c>
      <c r="AR40" t="b">
        <v>1</v>
      </c>
      <c r="AS40" t="b">
        <v>0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>
        <f t="shared" si="3"/>
        <v>19</v>
      </c>
      <c r="BB40">
        <f t="shared" si="1"/>
        <v>49</v>
      </c>
      <c r="BC40" s="4">
        <f t="shared" si="2"/>
        <v>0.38775510204081631</v>
      </c>
    </row>
    <row r="41" spans="1:55" x14ac:dyDescent="0.35">
      <c r="A41" t="s">
        <v>60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1</v>
      </c>
      <c r="AN41" t="s">
        <v>112</v>
      </c>
      <c r="AO41" t="s">
        <v>112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1</v>
      </c>
      <c r="AV41" t="b">
        <v>1</v>
      </c>
      <c r="AW41" t="b">
        <v>0</v>
      </c>
      <c r="AX41" t="b">
        <v>0</v>
      </c>
      <c r="AY41" t="b">
        <v>0</v>
      </c>
      <c r="AZ41" t="b">
        <v>1</v>
      </c>
      <c r="BA41">
        <f t="shared" si="3"/>
        <v>14</v>
      </c>
      <c r="BB41">
        <f t="shared" si="1"/>
        <v>49</v>
      </c>
      <c r="BC41" s="4">
        <f t="shared" si="2"/>
        <v>0.2857142857142857</v>
      </c>
    </row>
    <row r="42" spans="1:55" x14ac:dyDescent="0.35">
      <c r="A42" t="s">
        <v>61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0</v>
      </c>
      <c r="P42" t="b">
        <v>1</v>
      </c>
      <c r="Q42" t="b">
        <v>0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0</v>
      </c>
      <c r="AM42" t="b">
        <v>1</v>
      </c>
      <c r="AN42" t="s">
        <v>112</v>
      </c>
      <c r="AO42" t="s">
        <v>112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0</v>
      </c>
      <c r="AV42" t="b">
        <v>0</v>
      </c>
      <c r="AW42" t="b">
        <v>0</v>
      </c>
      <c r="AX42" t="b">
        <v>1</v>
      </c>
      <c r="AY42" t="b">
        <v>1</v>
      </c>
      <c r="AZ42" t="b">
        <v>1</v>
      </c>
      <c r="BA42">
        <f t="shared" si="3"/>
        <v>43</v>
      </c>
      <c r="BB42">
        <f t="shared" si="1"/>
        <v>49</v>
      </c>
      <c r="BC42" s="4">
        <f t="shared" si="2"/>
        <v>0.87755102040816324</v>
      </c>
    </row>
    <row r="43" spans="1:55" x14ac:dyDescent="0.35">
      <c r="A43" t="s">
        <v>64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>
        <f t="shared" si="3"/>
        <v>15</v>
      </c>
      <c r="BB43">
        <f t="shared" si="1"/>
        <v>33</v>
      </c>
      <c r="BC43" s="4">
        <f t="shared" si="2"/>
        <v>0.45454545454545453</v>
      </c>
    </row>
    <row r="44" spans="1:55" x14ac:dyDescent="0.35">
      <c r="A44" t="s">
        <v>65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b">
        <v>1</v>
      </c>
      <c r="AA44" t="b">
        <v>0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0</v>
      </c>
      <c r="AN44" t="s">
        <v>112</v>
      </c>
      <c r="AO44" t="s">
        <v>112</v>
      </c>
      <c r="AP44" t="b">
        <v>0</v>
      </c>
      <c r="AQ44" t="b">
        <v>1</v>
      </c>
      <c r="AR44" t="b">
        <v>0</v>
      </c>
      <c r="AS44" t="b">
        <v>0</v>
      </c>
      <c r="AT44" t="b">
        <v>0</v>
      </c>
      <c r="AU44" t="b">
        <v>1</v>
      </c>
      <c r="AV44" t="b">
        <v>0</v>
      </c>
      <c r="AW44" t="b">
        <v>1</v>
      </c>
      <c r="AX44" t="b">
        <v>1</v>
      </c>
      <c r="AY44" t="b">
        <v>1</v>
      </c>
      <c r="AZ44" t="b">
        <v>1</v>
      </c>
      <c r="BA44">
        <f t="shared" si="3"/>
        <v>33</v>
      </c>
      <c r="BB44">
        <f t="shared" si="1"/>
        <v>49</v>
      </c>
      <c r="BC44" s="4">
        <f t="shared" si="2"/>
        <v>0.67346938775510201</v>
      </c>
    </row>
    <row r="45" spans="1:55" x14ac:dyDescent="0.35">
      <c r="A45" t="s">
        <v>66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0</v>
      </c>
      <c r="AN45" t="s">
        <v>112</v>
      </c>
      <c r="AO45" t="s">
        <v>112</v>
      </c>
      <c r="AP45" t="b">
        <v>1</v>
      </c>
      <c r="AQ45" t="b">
        <v>1</v>
      </c>
      <c r="AR45" t="b">
        <v>1</v>
      </c>
      <c r="AS45" t="b">
        <v>1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>
        <f t="shared" si="3"/>
        <v>34</v>
      </c>
      <c r="BB45">
        <f t="shared" si="1"/>
        <v>42</v>
      </c>
      <c r="BC45" s="4">
        <f t="shared" si="2"/>
        <v>0.80952380952380953</v>
      </c>
    </row>
    <row r="46" spans="1:55" x14ac:dyDescent="0.35">
      <c r="A46" t="s">
        <v>67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>
        <f t="shared" si="3"/>
        <v>18</v>
      </c>
      <c r="BB46">
        <f t="shared" si="1"/>
        <v>32</v>
      </c>
      <c r="BC46" s="4">
        <f t="shared" si="2"/>
        <v>0.5625</v>
      </c>
    </row>
    <row r="47" spans="1:55" x14ac:dyDescent="0.35">
      <c r="A47" t="s">
        <v>68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s">
        <v>112</v>
      </c>
      <c r="AO47" t="s">
        <v>112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0</v>
      </c>
      <c r="AW47" t="b">
        <v>0</v>
      </c>
      <c r="AX47" t="b">
        <v>0</v>
      </c>
      <c r="AY47" t="b">
        <v>0</v>
      </c>
      <c r="AZ47" t="b">
        <v>1</v>
      </c>
      <c r="BA47">
        <f t="shared" si="3"/>
        <v>7</v>
      </c>
      <c r="BB47">
        <f t="shared" si="1"/>
        <v>49</v>
      </c>
      <c r="BC47" s="4">
        <f t="shared" si="2"/>
        <v>0.14285714285714285</v>
      </c>
    </row>
    <row r="48" spans="1:55" x14ac:dyDescent="0.35">
      <c r="A48" t="s">
        <v>70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s">
        <v>112</v>
      </c>
      <c r="AO48" t="s">
        <v>112</v>
      </c>
      <c r="AP48" t="b">
        <v>0</v>
      </c>
      <c r="AQ48" t="b">
        <v>1</v>
      </c>
      <c r="AR48" t="b">
        <v>1</v>
      </c>
      <c r="AS48" t="b">
        <v>1</v>
      </c>
      <c r="AT48" t="b">
        <v>1</v>
      </c>
      <c r="AU48" t="b">
        <v>0</v>
      </c>
      <c r="AV48" t="b">
        <v>1</v>
      </c>
      <c r="AW48" t="b">
        <v>1</v>
      </c>
      <c r="AX48" t="b">
        <v>1</v>
      </c>
      <c r="AY48" t="b">
        <v>0</v>
      </c>
      <c r="AZ48" t="b">
        <v>1</v>
      </c>
      <c r="BA48">
        <f t="shared" si="3"/>
        <v>34</v>
      </c>
      <c r="BB48">
        <f t="shared" si="1"/>
        <v>49</v>
      </c>
      <c r="BC48" s="4">
        <f t="shared" si="2"/>
        <v>0.69387755102040816</v>
      </c>
    </row>
    <row r="49" spans="1:55" x14ac:dyDescent="0.35">
      <c r="A49" t="s">
        <v>71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>
        <f t="shared" si="3"/>
        <v>9</v>
      </c>
      <c r="BB49">
        <f t="shared" si="1"/>
        <v>33</v>
      </c>
      <c r="BC49" s="4">
        <f t="shared" si="2"/>
        <v>0.27272727272727271</v>
      </c>
    </row>
    <row r="50" spans="1:55" x14ac:dyDescent="0.35">
      <c r="A50" t="s">
        <v>72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s">
        <v>112</v>
      </c>
      <c r="AO50" t="s">
        <v>112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>
        <f t="shared" si="3"/>
        <v>21</v>
      </c>
      <c r="BB50">
        <f t="shared" si="1"/>
        <v>38</v>
      </c>
      <c r="BC50" s="4">
        <f t="shared" si="2"/>
        <v>0.55263157894736847</v>
      </c>
    </row>
    <row r="51" spans="1:55" x14ac:dyDescent="0.35">
      <c r="A51" t="s">
        <v>73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1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s">
        <v>112</v>
      </c>
      <c r="AO51" t="s">
        <v>112</v>
      </c>
      <c r="AP51" t="b">
        <v>0</v>
      </c>
      <c r="AQ51" t="b">
        <v>0</v>
      </c>
      <c r="AR51" t="b">
        <v>1</v>
      </c>
      <c r="AS51" t="b">
        <v>1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>
        <f t="shared" si="3"/>
        <v>13</v>
      </c>
      <c r="BB51">
        <f t="shared" si="1"/>
        <v>42</v>
      </c>
      <c r="BC51" s="4">
        <f t="shared" si="2"/>
        <v>0.30952380952380953</v>
      </c>
    </row>
    <row r="52" spans="1:55" x14ac:dyDescent="0.35">
      <c r="A52" t="s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1</v>
      </c>
      <c r="X52" t="b">
        <v>1</v>
      </c>
      <c r="Y52" t="b">
        <v>0</v>
      </c>
      <c r="Z52" t="b">
        <v>0</v>
      </c>
      <c r="AA52" t="b">
        <v>0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 t="b">
        <v>1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>
        <f t="shared" si="3"/>
        <v>18</v>
      </c>
      <c r="BB52">
        <f t="shared" si="1"/>
        <v>33</v>
      </c>
      <c r="BC52" s="4">
        <f t="shared" si="2"/>
        <v>0.54545454545454541</v>
      </c>
    </row>
  </sheetData>
  <conditionalFormatting sqref="B2:BD2 B27:BA52 BA26 B3:BA25 BB3:BD52">
    <cfRule type="containsText" dxfId="53" priority="3" operator="containsText" text="true">
      <formula>NOT(ISERROR(SEARCH("true",B2)))</formula>
    </cfRule>
    <cfRule type="containsText" dxfId="52" priority="4" operator="containsText" text="false">
      <formula>NOT(ISERROR(SEARCH("false",B2)))</formula>
    </cfRule>
  </conditionalFormatting>
  <conditionalFormatting sqref="BC2:BC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2E47-71DF-4A4F-B624-1FD45064547D}">
  <dimension ref="A1:BC52"/>
  <sheetViews>
    <sheetView topLeftCell="AL37" workbookViewId="0">
      <selection activeCell="BC47" sqref="BC47"/>
    </sheetView>
  </sheetViews>
  <sheetFormatPr defaultRowHeight="14.5" x14ac:dyDescent="0.35"/>
  <cols>
    <col min="53" max="53" width="9.81640625" bestFit="1" customWidth="1"/>
    <col min="54" max="54" width="12.90625" bestFit="1" customWidth="1"/>
    <col min="55" max="55" width="12.08984375" bestFit="1" customWidth="1"/>
  </cols>
  <sheetData>
    <row r="1" spans="1:55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 t="s">
        <v>113</v>
      </c>
      <c r="BB1" t="s">
        <v>105</v>
      </c>
      <c r="BC1" t="s">
        <v>114</v>
      </c>
    </row>
    <row r="2" spans="1:55" x14ac:dyDescent="0.35">
      <c r="A2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 t="b">
        <v>0</v>
      </c>
      <c r="AE2" t="b">
        <v>0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0</v>
      </c>
      <c r="AN2" t="b">
        <v>1</v>
      </c>
      <c r="AO2" t="s">
        <v>112</v>
      </c>
      <c r="AP2" t="b">
        <v>0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0</v>
      </c>
      <c r="AZ2" t="b">
        <v>1</v>
      </c>
      <c r="BA2">
        <f t="shared" ref="BA2:BA33" si="0">COUNTIF(B2:AZ2,TRUE)</f>
        <v>35</v>
      </c>
      <c r="BB2">
        <f>$BA$27-COUNTIF(B2:AZ2,"")</f>
        <v>50</v>
      </c>
      <c r="BC2" s="4">
        <f>BA2/BB2</f>
        <v>0.7</v>
      </c>
    </row>
    <row r="3" spans="1:55" x14ac:dyDescent="0.35">
      <c r="A3" t="s">
        <v>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0</v>
      </c>
      <c r="N3" t="b">
        <v>1</v>
      </c>
      <c r="O3" t="b">
        <v>1</v>
      </c>
      <c r="P3" t="b">
        <v>1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>
        <f t="shared" si="0"/>
        <v>12</v>
      </c>
      <c r="BB3">
        <f t="shared" ref="BB3:BB52" si="1">$BA$27-COUNTIF(B3:AZ3,"")</f>
        <v>16</v>
      </c>
      <c r="BC3" s="4">
        <f t="shared" ref="BC3:BC52" si="2">BA3/BB3</f>
        <v>0.75</v>
      </c>
    </row>
    <row r="4" spans="1:55" x14ac:dyDescent="0.35">
      <c r="A4" t="s">
        <v>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0</v>
      </c>
      <c r="N4" t="b">
        <v>1</v>
      </c>
      <c r="O4" t="b">
        <v>1</v>
      </c>
      <c r="P4" t="b">
        <v>0</v>
      </c>
      <c r="Q4" t="b">
        <v>0</v>
      </c>
      <c r="R4" t="b">
        <v>0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>
        <f t="shared" si="0"/>
        <v>22</v>
      </c>
      <c r="BB4">
        <f t="shared" si="1"/>
        <v>28</v>
      </c>
      <c r="BC4" s="4">
        <f t="shared" si="2"/>
        <v>0.7857142857142857</v>
      </c>
    </row>
    <row r="5" spans="1:55" x14ac:dyDescent="0.35">
      <c r="A5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b">
        <v>1</v>
      </c>
      <c r="R5" t="b">
        <v>1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1</v>
      </c>
      <c r="AD5" t="b">
        <v>0</v>
      </c>
      <c r="AE5" t="b">
        <v>0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0</v>
      </c>
      <c r="AN5" t="b">
        <v>1</v>
      </c>
      <c r="AO5" t="s">
        <v>112</v>
      </c>
      <c r="AP5" t="b">
        <v>0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s">
        <v>112</v>
      </c>
      <c r="AX5" t="s">
        <v>112</v>
      </c>
      <c r="AY5" t="s">
        <v>112</v>
      </c>
      <c r="AZ5" t="s">
        <v>112</v>
      </c>
      <c r="BA5">
        <f t="shared" si="0"/>
        <v>37</v>
      </c>
      <c r="BB5">
        <f t="shared" si="1"/>
        <v>46</v>
      </c>
      <c r="BC5" s="4">
        <f t="shared" si="2"/>
        <v>0.80434782608695654</v>
      </c>
    </row>
    <row r="6" spans="1:55" x14ac:dyDescent="0.3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1</v>
      </c>
      <c r="AE6" t="b">
        <v>1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1</v>
      </c>
      <c r="AO6" t="b">
        <v>1</v>
      </c>
      <c r="AP6" t="b">
        <v>0</v>
      </c>
      <c r="AQ6" t="b">
        <v>1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>
        <f t="shared" si="0"/>
        <v>26</v>
      </c>
      <c r="BB6">
        <f t="shared" si="1"/>
        <v>43</v>
      </c>
      <c r="BC6" s="4">
        <f t="shared" si="2"/>
        <v>0.60465116279069764</v>
      </c>
    </row>
    <row r="7" spans="1:55" x14ac:dyDescent="0.35">
      <c r="A7" t="s">
        <v>13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0</v>
      </c>
      <c r="AE7" t="b">
        <v>1</v>
      </c>
      <c r="AF7" t="b">
        <v>1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>
        <f t="shared" si="0"/>
        <v>21</v>
      </c>
      <c r="BB7">
        <f t="shared" si="1"/>
        <v>37</v>
      </c>
      <c r="BC7" s="4">
        <f t="shared" si="2"/>
        <v>0.56756756756756754</v>
      </c>
    </row>
    <row r="8" spans="1:55" x14ac:dyDescent="0.35">
      <c r="A8" t="s">
        <v>15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0</v>
      </c>
      <c r="AC8" t="b">
        <v>1</v>
      </c>
      <c r="AD8" t="b">
        <v>1</v>
      </c>
      <c r="AE8" t="b">
        <v>1</v>
      </c>
      <c r="AF8" t="b">
        <v>0</v>
      </c>
      <c r="AG8" t="b">
        <v>0</v>
      </c>
      <c r="AH8" t="b">
        <v>1</v>
      </c>
      <c r="AI8" t="b">
        <v>1</v>
      </c>
      <c r="AJ8" t="b">
        <v>1</v>
      </c>
      <c r="AK8" t="b">
        <v>0</v>
      </c>
      <c r="AL8" t="b">
        <v>1</v>
      </c>
      <c r="AM8" t="b">
        <v>0</v>
      </c>
      <c r="AN8" t="b">
        <v>1</v>
      </c>
      <c r="AO8" t="b">
        <v>1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1</v>
      </c>
      <c r="AW8" t="b">
        <v>0</v>
      </c>
      <c r="AX8" t="b">
        <v>0</v>
      </c>
      <c r="AY8" t="b">
        <v>0</v>
      </c>
      <c r="AZ8" t="b">
        <v>1</v>
      </c>
      <c r="BA8">
        <f t="shared" si="0"/>
        <v>27</v>
      </c>
      <c r="BB8">
        <f t="shared" si="1"/>
        <v>51</v>
      </c>
      <c r="BC8" s="4">
        <f t="shared" si="2"/>
        <v>0.52941176470588236</v>
      </c>
    </row>
    <row r="9" spans="1:55" x14ac:dyDescent="0.35">
      <c r="A9" t="s">
        <v>20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>
        <f t="shared" si="0"/>
        <v>4</v>
      </c>
      <c r="BB9">
        <f t="shared" si="1"/>
        <v>15</v>
      </c>
      <c r="BC9" s="4">
        <f t="shared" si="2"/>
        <v>0.26666666666666666</v>
      </c>
    </row>
    <row r="10" spans="1:55" x14ac:dyDescent="0.35">
      <c r="A10" t="s">
        <v>21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0</v>
      </c>
      <c r="AC10" t="b">
        <v>1</v>
      </c>
      <c r="AD10" t="b">
        <v>1</v>
      </c>
      <c r="AE10" t="b">
        <v>1</v>
      </c>
      <c r="AF10" t="b">
        <v>0</v>
      </c>
      <c r="AG10" t="b">
        <v>0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  <c r="AQ10" t="b">
        <v>1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1</v>
      </c>
      <c r="BA10">
        <f t="shared" si="0"/>
        <v>28</v>
      </c>
      <c r="BB10">
        <f t="shared" si="1"/>
        <v>51</v>
      </c>
      <c r="BC10" s="4">
        <f t="shared" si="2"/>
        <v>0.5490196078431373</v>
      </c>
    </row>
    <row r="11" spans="1:55" x14ac:dyDescent="0.35">
      <c r="A11" t="s">
        <v>23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0</v>
      </c>
      <c r="R11" t="b">
        <v>0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1</v>
      </c>
      <c r="AC11" t="b">
        <v>1</v>
      </c>
      <c r="AD11" t="b">
        <v>0</v>
      </c>
      <c r="AE11" t="b">
        <v>0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0</v>
      </c>
      <c r="AM11" t="b">
        <v>0</v>
      </c>
      <c r="AN11" t="b">
        <v>1</v>
      </c>
      <c r="AO11" t="s">
        <v>112</v>
      </c>
      <c r="AP11" t="b">
        <v>0</v>
      </c>
      <c r="AQ11" t="b">
        <v>1</v>
      </c>
      <c r="AR11" t="b">
        <v>1</v>
      </c>
      <c r="AS11" t="b">
        <v>0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>
        <f t="shared" si="0"/>
        <v>30</v>
      </c>
      <c r="BB11">
        <f t="shared" si="1"/>
        <v>43</v>
      </c>
      <c r="BC11" s="4">
        <f t="shared" si="2"/>
        <v>0.69767441860465118</v>
      </c>
    </row>
    <row r="12" spans="1:55" x14ac:dyDescent="0.35">
      <c r="A12" t="s">
        <v>24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1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0</v>
      </c>
      <c r="AE12" t="b">
        <v>0</v>
      </c>
      <c r="AF12" t="b">
        <v>1</v>
      </c>
      <c r="AG12" t="b">
        <v>1</v>
      </c>
      <c r="AH12" t="b">
        <v>0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0</v>
      </c>
      <c r="AO12" t="s">
        <v>112</v>
      </c>
      <c r="AP12" t="b">
        <v>0</v>
      </c>
      <c r="AQ12" t="b">
        <v>1</v>
      </c>
      <c r="AR12" t="b">
        <v>1</v>
      </c>
      <c r="AS12" t="b">
        <v>0</v>
      </c>
      <c r="AT12" t="b">
        <v>1</v>
      </c>
      <c r="AU12" t="b">
        <v>0</v>
      </c>
      <c r="AV12" t="b">
        <v>0</v>
      </c>
      <c r="AW12" t="b">
        <v>1</v>
      </c>
      <c r="AX12" t="b">
        <v>1</v>
      </c>
      <c r="AY12" t="b">
        <v>0</v>
      </c>
      <c r="AZ12" t="b">
        <v>1</v>
      </c>
      <c r="BA12">
        <f t="shared" si="0"/>
        <v>32</v>
      </c>
      <c r="BB12">
        <f t="shared" si="1"/>
        <v>50</v>
      </c>
      <c r="BC12" s="4">
        <f t="shared" si="2"/>
        <v>0.64</v>
      </c>
    </row>
    <row r="13" spans="1:55" x14ac:dyDescent="0.35">
      <c r="A13" t="s">
        <v>28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b">
        <v>1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>
        <f t="shared" si="0"/>
        <v>7</v>
      </c>
      <c r="BB13">
        <f t="shared" si="1"/>
        <v>16</v>
      </c>
      <c r="BC13" s="4">
        <f t="shared" si="2"/>
        <v>0.4375</v>
      </c>
    </row>
    <row r="14" spans="1:55" x14ac:dyDescent="0.35">
      <c r="A14" t="s">
        <v>29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b">
        <v>1</v>
      </c>
      <c r="Q14" t="b">
        <v>0</v>
      </c>
      <c r="R14" t="b">
        <v>0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>
        <f t="shared" si="0"/>
        <v>27</v>
      </c>
      <c r="BB14">
        <f t="shared" si="1"/>
        <v>33</v>
      </c>
      <c r="BC14" s="4">
        <f t="shared" si="2"/>
        <v>0.81818181818181823</v>
      </c>
    </row>
    <row r="15" spans="1:55" x14ac:dyDescent="0.35">
      <c r="A15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b">
        <v>1</v>
      </c>
      <c r="Q15" t="b">
        <v>0</v>
      </c>
      <c r="R15" t="b">
        <v>0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1</v>
      </c>
      <c r="AD15" t="b">
        <v>1</v>
      </c>
      <c r="AE15" t="b">
        <v>1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 t="b">
        <v>1</v>
      </c>
      <c r="AP15" t="b">
        <v>0</v>
      </c>
      <c r="AQ15" t="b">
        <v>0</v>
      </c>
      <c r="AR15" t="b">
        <v>1</v>
      </c>
      <c r="AS15" t="b">
        <v>1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>
        <f t="shared" si="0"/>
        <v>25</v>
      </c>
      <c r="BB15">
        <f t="shared" si="1"/>
        <v>44</v>
      </c>
      <c r="BC15" s="4">
        <f t="shared" si="2"/>
        <v>0.56818181818181823</v>
      </c>
    </row>
    <row r="16" spans="1:55" x14ac:dyDescent="0.35">
      <c r="A16" t="s">
        <v>31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1</v>
      </c>
      <c r="AD16" t="b">
        <v>1</v>
      </c>
      <c r="AE16" t="b">
        <v>1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1</v>
      </c>
      <c r="AP16" t="b">
        <v>0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0</v>
      </c>
      <c r="AZ16" t="b">
        <v>1</v>
      </c>
      <c r="BA16">
        <f t="shared" si="0"/>
        <v>33</v>
      </c>
      <c r="BB16">
        <f t="shared" si="1"/>
        <v>51</v>
      </c>
      <c r="BC16" s="4">
        <f t="shared" si="2"/>
        <v>0.6470588235294118</v>
      </c>
    </row>
    <row r="17" spans="1:55" x14ac:dyDescent="0.35">
      <c r="A17" t="s">
        <v>32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  <c r="AC17" t="b">
        <v>1</v>
      </c>
      <c r="AD17" t="b">
        <v>1</v>
      </c>
      <c r="AE17" t="b">
        <v>1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1</v>
      </c>
      <c r="AM17" t="b">
        <v>0</v>
      </c>
      <c r="AN17" t="b">
        <v>1</v>
      </c>
      <c r="AO17" t="b">
        <v>1</v>
      </c>
      <c r="AP17" t="b">
        <v>0</v>
      </c>
      <c r="AQ17" t="b">
        <v>1</v>
      </c>
      <c r="AR17" t="b">
        <v>1</v>
      </c>
      <c r="AS17" t="b">
        <v>1</v>
      </c>
      <c r="AT17" t="b">
        <v>1</v>
      </c>
      <c r="AU17" t="b">
        <v>0</v>
      </c>
      <c r="AV17" t="b">
        <v>0</v>
      </c>
      <c r="AW17" t="b">
        <v>1</v>
      </c>
      <c r="AX17" t="b">
        <v>1</v>
      </c>
      <c r="AY17" t="b">
        <v>0</v>
      </c>
      <c r="AZ17" t="b">
        <v>1</v>
      </c>
      <c r="BA17">
        <f t="shared" si="0"/>
        <v>32</v>
      </c>
      <c r="BB17">
        <f t="shared" si="1"/>
        <v>51</v>
      </c>
      <c r="BC17" s="4">
        <f t="shared" si="2"/>
        <v>0.62745098039215685</v>
      </c>
    </row>
    <row r="18" spans="1:55" x14ac:dyDescent="0.35">
      <c r="A18" t="s">
        <v>33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P18" t="b">
        <v>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1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>
        <f t="shared" si="0"/>
        <v>25</v>
      </c>
      <c r="BB18">
        <f t="shared" si="1"/>
        <v>40</v>
      </c>
      <c r="BC18" s="4">
        <f t="shared" si="2"/>
        <v>0.625</v>
      </c>
    </row>
    <row r="19" spans="1:55" x14ac:dyDescent="0.35">
      <c r="A19" t="s">
        <v>34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0</v>
      </c>
      <c r="R19" t="b">
        <v>0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1</v>
      </c>
      <c r="AC19" t="b">
        <v>1</v>
      </c>
      <c r="AD19" t="b">
        <v>0</v>
      </c>
      <c r="AE19" t="b">
        <v>0</v>
      </c>
      <c r="AF19" t="b">
        <v>1</v>
      </c>
      <c r="AG19" t="b">
        <v>0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b">
        <v>1</v>
      </c>
      <c r="AZ19" t="b">
        <v>1</v>
      </c>
      <c r="BA19">
        <f t="shared" si="0"/>
        <v>34</v>
      </c>
      <c r="BB19">
        <f t="shared" si="1"/>
        <v>51</v>
      </c>
      <c r="BC19" s="4">
        <f t="shared" si="2"/>
        <v>0.66666666666666663</v>
      </c>
    </row>
    <row r="20" spans="1:55" x14ac:dyDescent="0.35">
      <c r="A20" t="s">
        <v>37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b">
        <v>0</v>
      </c>
      <c r="AE20" t="b">
        <v>0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b">
        <v>1</v>
      </c>
      <c r="AR20" t="b">
        <v>1</v>
      </c>
      <c r="AS20" t="b">
        <v>0</v>
      </c>
      <c r="AT20" t="b">
        <v>1</v>
      </c>
      <c r="AU20" t="b">
        <v>0</v>
      </c>
      <c r="AV20" t="b">
        <v>1</v>
      </c>
      <c r="AW20" t="b">
        <v>1</v>
      </c>
      <c r="AX20" t="b">
        <v>1</v>
      </c>
      <c r="AY20" t="b">
        <v>0</v>
      </c>
      <c r="AZ20" t="b">
        <v>1</v>
      </c>
      <c r="BA20">
        <f t="shared" si="0"/>
        <v>34</v>
      </c>
      <c r="BB20">
        <f t="shared" si="1"/>
        <v>51</v>
      </c>
      <c r="BC20" s="4">
        <f t="shared" si="2"/>
        <v>0.66666666666666663</v>
      </c>
    </row>
    <row r="21" spans="1:55" x14ac:dyDescent="0.35">
      <c r="A2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0</v>
      </c>
      <c r="AC21" t="b">
        <v>1</v>
      </c>
      <c r="AD21" t="b">
        <v>1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1</v>
      </c>
      <c r="AP21" t="b">
        <v>0</v>
      </c>
      <c r="AQ21" t="b">
        <v>0</v>
      </c>
      <c r="AR21" t="b">
        <v>1</v>
      </c>
      <c r="AS21" t="b">
        <v>1</v>
      </c>
      <c r="AT21" t="b">
        <v>1</v>
      </c>
      <c r="AU21" t="b">
        <v>0</v>
      </c>
      <c r="AV21" t="b">
        <v>1</v>
      </c>
      <c r="AW21" t="b">
        <v>1</v>
      </c>
      <c r="AX21" t="b">
        <v>0</v>
      </c>
      <c r="AY21" t="b">
        <v>0</v>
      </c>
      <c r="AZ21" t="b">
        <v>1</v>
      </c>
      <c r="BA21">
        <f t="shared" si="0"/>
        <v>22</v>
      </c>
      <c r="BB21">
        <f t="shared" si="1"/>
        <v>51</v>
      </c>
      <c r="BC21" s="4">
        <f t="shared" si="2"/>
        <v>0.43137254901960786</v>
      </c>
    </row>
    <row r="22" spans="1:55" x14ac:dyDescent="0.35">
      <c r="A22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b">
        <v>0</v>
      </c>
      <c r="P22" t="b">
        <v>1</v>
      </c>
      <c r="Q22" t="b">
        <v>1</v>
      </c>
      <c r="R22" t="b">
        <v>0</v>
      </c>
      <c r="S22" t="b">
        <v>1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1</v>
      </c>
      <c r="BA22">
        <f t="shared" si="0"/>
        <v>26</v>
      </c>
      <c r="BB22">
        <f t="shared" si="1"/>
        <v>51</v>
      </c>
      <c r="BC22" s="4">
        <f t="shared" si="2"/>
        <v>0.50980392156862742</v>
      </c>
    </row>
    <row r="23" spans="1:55" x14ac:dyDescent="0.35">
      <c r="A23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0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0</v>
      </c>
      <c r="AC23" t="b">
        <v>1</v>
      </c>
      <c r="AD23" t="b">
        <v>1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1</v>
      </c>
      <c r="BA23">
        <f t="shared" si="0"/>
        <v>21</v>
      </c>
      <c r="BB23">
        <f t="shared" si="1"/>
        <v>51</v>
      </c>
      <c r="BC23" s="4">
        <f t="shared" si="2"/>
        <v>0.41176470588235292</v>
      </c>
    </row>
    <row r="24" spans="1:55" x14ac:dyDescent="0.35">
      <c r="A24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  <c r="AC24" t="b">
        <v>0</v>
      </c>
      <c r="AD24" t="b">
        <v>1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1</v>
      </c>
      <c r="AO24" t="b">
        <v>1</v>
      </c>
      <c r="AP24" t="b">
        <v>0</v>
      </c>
      <c r="AQ24" t="b">
        <v>0</v>
      </c>
      <c r="AR24" t="b">
        <v>1</v>
      </c>
      <c r="AS24" t="b">
        <v>1</v>
      </c>
      <c r="AT24" t="b">
        <v>1</v>
      </c>
      <c r="AU24" t="b">
        <v>0</v>
      </c>
      <c r="AV24" t="b">
        <v>1</v>
      </c>
      <c r="AW24" t="s">
        <v>112</v>
      </c>
      <c r="AX24" t="s">
        <v>112</v>
      </c>
      <c r="AY24" t="s">
        <v>112</v>
      </c>
      <c r="AZ24" t="s">
        <v>112</v>
      </c>
      <c r="BA24">
        <f t="shared" si="0"/>
        <v>24</v>
      </c>
      <c r="BB24">
        <f t="shared" si="1"/>
        <v>47</v>
      </c>
      <c r="BC24" s="4">
        <f t="shared" si="2"/>
        <v>0.51063829787234039</v>
      </c>
    </row>
    <row r="25" spans="1:55" x14ac:dyDescent="0.35">
      <c r="A25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1</v>
      </c>
      <c r="Q25" t="b">
        <v>1</v>
      </c>
      <c r="R25" t="b">
        <v>0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0</v>
      </c>
      <c r="AD25" t="b">
        <v>1</v>
      </c>
      <c r="AE25" t="b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1</v>
      </c>
      <c r="AP25" t="b">
        <v>0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>
        <f t="shared" si="0"/>
        <v>19</v>
      </c>
      <c r="BB25">
        <f t="shared" si="1"/>
        <v>41</v>
      </c>
      <c r="BC25" s="4">
        <f t="shared" si="2"/>
        <v>0.46341463414634149</v>
      </c>
    </row>
    <row r="26" spans="1:55" x14ac:dyDescent="0.35">
      <c r="A26" t="s">
        <v>45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0</v>
      </c>
      <c r="AN26" t="s">
        <v>112</v>
      </c>
      <c r="AO26" t="s">
        <v>112</v>
      </c>
      <c r="AP26" t="b">
        <v>0</v>
      </c>
      <c r="AQ26" t="b">
        <v>1</v>
      </c>
      <c r="AR26" t="b">
        <v>1</v>
      </c>
      <c r="AS26" t="b">
        <v>1</v>
      </c>
      <c r="AT26" t="b">
        <v>1</v>
      </c>
      <c r="AU26" t="b">
        <v>0</v>
      </c>
      <c r="AV26" t="b">
        <v>1</v>
      </c>
      <c r="AW26" t="b">
        <v>1</v>
      </c>
      <c r="AX26" t="b">
        <v>1</v>
      </c>
      <c r="AY26" t="b">
        <v>0</v>
      </c>
      <c r="AZ26" t="b">
        <v>1</v>
      </c>
      <c r="BA26">
        <f t="shared" si="0"/>
        <v>33</v>
      </c>
      <c r="BB26">
        <f t="shared" si="1"/>
        <v>49</v>
      </c>
      <c r="BC26" s="4">
        <f t="shared" si="2"/>
        <v>0.67346938775510201</v>
      </c>
    </row>
    <row r="27" spans="1:55" x14ac:dyDescent="0.35">
      <c r="A27" t="s">
        <v>46</v>
      </c>
      <c r="B27" s="8" t="b">
        <f>IF(Data!B27="","",IF(Data!B$27="","",Data!B27=Data!B$27))</f>
        <v>1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  <c r="L27" s="6" t="b">
        <v>1</v>
      </c>
      <c r="M27" s="6" t="b">
        <v>1</v>
      </c>
      <c r="N27" s="6" t="b">
        <v>1</v>
      </c>
      <c r="O27" s="6" t="b">
        <v>1</v>
      </c>
      <c r="P27" s="6" t="b">
        <v>1</v>
      </c>
      <c r="Q27" s="6" t="b">
        <v>1</v>
      </c>
      <c r="R27" s="6" t="b">
        <v>1</v>
      </c>
      <c r="S27" s="6" t="b">
        <v>1</v>
      </c>
      <c r="T27" s="6" t="b">
        <v>1</v>
      </c>
      <c r="U27" s="6" t="b">
        <v>1</v>
      </c>
      <c r="V27" s="6" t="b">
        <v>1</v>
      </c>
      <c r="W27" s="6" t="b">
        <v>1</v>
      </c>
      <c r="X27" s="6" t="b">
        <v>1</v>
      </c>
      <c r="Y27" s="6" t="b">
        <v>1</v>
      </c>
      <c r="Z27" s="6" t="b">
        <v>1</v>
      </c>
      <c r="AA27" s="6" t="b">
        <v>1</v>
      </c>
      <c r="AB27" s="6" t="b">
        <v>1</v>
      </c>
      <c r="AC27" s="6" t="b">
        <v>1</v>
      </c>
      <c r="AD27" s="6" t="b">
        <v>1</v>
      </c>
      <c r="AE27" s="6" t="b">
        <v>1</v>
      </c>
      <c r="AF27" s="6" t="b">
        <v>1</v>
      </c>
      <c r="AG27" s="6" t="b">
        <v>1</v>
      </c>
      <c r="AH27" s="6" t="b">
        <v>1</v>
      </c>
      <c r="AI27" s="6" t="b">
        <v>1</v>
      </c>
      <c r="AJ27" s="6" t="b">
        <v>1</v>
      </c>
      <c r="AK27" s="6" t="b">
        <v>1</v>
      </c>
      <c r="AL27" s="6" t="b">
        <v>1</v>
      </c>
      <c r="AM27" s="6" t="b">
        <v>1</v>
      </c>
      <c r="AN27" s="6" t="b">
        <v>1</v>
      </c>
      <c r="AO27" s="6" t="b">
        <v>1</v>
      </c>
      <c r="AP27" s="6" t="b">
        <v>1</v>
      </c>
      <c r="AQ27" s="6" t="b">
        <v>1</v>
      </c>
      <c r="AR27" s="6" t="b">
        <v>1</v>
      </c>
      <c r="AS27" s="6" t="b">
        <v>1</v>
      </c>
      <c r="AT27" s="6" t="b">
        <v>1</v>
      </c>
      <c r="AU27" s="6" t="b">
        <v>1</v>
      </c>
      <c r="AV27" s="6" t="b">
        <v>1</v>
      </c>
      <c r="AW27" s="6" t="b">
        <v>1</v>
      </c>
      <c r="AX27" s="6" t="b">
        <v>1</v>
      </c>
      <c r="AY27" s="6" t="b">
        <v>1</v>
      </c>
      <c r="AZ27" s="6" t="b">
        <v>1</v>
      </c>
      <c r="BA27">
        <f t="shared" si="0"/>
        <v>51</v>
      </c>
      <c r="BB27">
        <f t="shared" si="1"/>
        <v>51</v>
      </c>
      <c r="BC27" s="4">
        <f t="shared" si="2"/>
        <v>1</v>
      </c>
    </row>
    <row r="28" spans="1:55" x14ac:dyDescent="0.35">
      <c r="A28" t="s">
        <v>47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P28" t="b">
        <v>1</v>
      </c>
      <c r="Q28" t="b">
        <v>0</v>
      </c>
      <c r="R28" t="b">
        <v>0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>
        <f t="shared" si="0"/>
        <v>28</v>
      </c>
      <c r="BB28">
        <f t="shared" si="1"/>
        <v>33</v>
      </c>
      <c r="BC28" s="4">
        <f t="shared" si="2"/>
        <v>0.84848484848484851</v>
      </c>
    </row>
    <row r="29" spans="1:55" x14ac:dyDescent="0.35">
      <c r="A29" t="s">
        <v>48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b">
        <v>1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  <c r="P29" t="b">
        <v>1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0</v>
      </c>
      <c r="AE29" t="b">
        <v>1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>
        <f t="shared" si="0"/>
        <v>23</v>
      </c>
      <c r="BB29">
        <f t="shared" si="1"/>
        <v>39</v>
      </c>
      <c r="BC29" s="4">
        <f t="shared" si="2"/>
        <v>0.58974358974358976</v>
      </c>
    </row>
    <row r="30" spans="1:55" x14ac:dyDescent="0.35">
      <c r="A30" t="s">
        <v>49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0</v>
      </c>
      <c r="AE30" t="b">
        <v>1</v>
      </c>
      <c r="AF30" t="b">
        <v>1</v>
      </c>
      <c r="AG30" t="b">
        <v>1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b">
        <v>1</v>
      </c>
      <c r="AO30" t="b">
        <v>1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>
        <f t="shared" si="0"/>
        <v>28</v>
      </c>
      <c r="BB30">
        <f t="shared" si="1"/>
        <v>40</v>
      </c>
      <c r="BC30" s="4">
        <f t="shared" si="2"/>
        <v>0.7</v>
      </c>
    </row>
    <row r="31" spans="1:55" x14ac:dyDescent="0.35">
      <c r="A31" t="s">
        <v>50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1</v>
      </c>
      <c r="AD31" t="b">
        <v>0</v>
      </c>
      <c r="AE31" t="b">
        <v>0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0</v>
      </c>
      <c r="AN31" t="b">
        <v>1</v>
      </c>
      <c r="AO31" t="s">
        <v>112</v>
      </c>
      <c r="AP31" t="b">
        <v>0</v>
      </c>
      <c r="AQ31" t="b">
        <v>1</v>
      </c>
      <c r="AR31" t="b">
        <v>1</v>
      </c>
      <c r="AS31" t="b">
        <v>0</v>
      </c>
      <c r="AT31" t="b">
        <v>0</v>
      </c>
      <c r="AU31" t="b">
        <v>0</v>
      </c>
      <c r="AV31" t="b">
        <v>1</v>
      </c>
      <c r="AW31" t="b">
        <v>1</v>
      </c>
      <c r="AX31" t="b">
        <v>1</v>
      </c>
      <c r="AY31" t="b">
        <v>0</v>
      </c>
      <c r="AZ31" t="b">
        <v>1</v>
      </c>
      <c r="BA31">
        <f t="shared" si="0"/>
        <v>36</v>
      </c>
      <c r="BB31">
        <f t="shared" si="1"/>
        <v>50</v>
      </c>
      <c r="BC31" s="4">
        <f t="shared" si="2"/>
        <v>0.72</v>
      </c>
    </row>
    <row r="32" spans="1:55" x14ac:dyDescent="0.35">
      <c r="A32" t="s">
        <v>51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P32" t="b">
        <v>1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0</v>
      </c>
      <c r="AG32" t="b">
        <v>0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>
        <f t="shared" si="0"/>
        <v>22</v>
      </c>
      <c r="BB32">
        <f t="shared" si="1"/>
        <v>33</v>
      </c>
      <c r="BC32" s="4">
        <f t="shared" si="2"/>
        <v>0.66666666666666663</v>
      </c>
    </row>
    <row r="33" spans="1:55" x14ac:dyDescent="0.35">
      <c r="A33" t="s">
        <v>52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1</v>
      </c>
      <c r="O33" t="b">
        <v>1</v>
      </c>
      <c r="P33" t="b">
        <v>1</v>
      </c>
      <c r="Q33" t="b">
        <v>0</v>
      </c>
      <c r="R33" t="b">
        <v>0</v>
      </c>
      <c r="S33" t="b">
        <v>1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1</v>
      </c>
      <c r="AP33" t="b">
        <v>0</v>
      </c>
      <c r="AQ33" t="b">
        <v>0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0</v>
      </c>
      <c r="AY33" t="b">
        <v>0</v>
      </c>
      <c r="AZ33" t="b">
        <v>1</v>
      </c>
      <c r="BA33">
        <f t="shared" si="0"/>
        <v>29</v>
      </c>
      <c r="BB33">
        <f t="shared" si="1"/>
        <v>51</v>
      </c>
      <c r="BC33" s="4">
        <f t="shared" si="2"/>
        <v>0.56862745098039214</v>
      </c>
    </row>
    <row r="34" spans="1:55" x14ac:dyDescent="0.35">
      <c r="A34" t="s">
        <v>53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b">
        <v>1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  <c r="AC34" t="b">
        <v>1</v>
      </c>
      <c r="AD34" t="b">
        <v>1</v>
      </c>
      <c r="AE34" t="b">
        <v>1</v>
      </c>
      <c r="AF34" t="b">
        <v>0</v>
      </c>
      <c r="AG34" t="b">
        <v>0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1</v>
      </c>
      <c r="BA34">
        <f t="shared" ref="BA34:BA52" si="3">COUNTIF(B34:AZ34,TRUE)</f>
        <v>29</v>
      </c>
      <c r="BB34">
        <f t="shared" si="1"/>
        <v>51</v>
      </c>
      <c r="BC34" s="4">
        <f t="shared" si="2"/>
        <v>0.56862745098039214</v>
      </c>
    </row>
    <row r="35" spans="1:55" x14ac:dyDescent="0.35">
      <c r="A35" t="s">
        <v>54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1</v>
      </c>
      <c r="O35" t="b">
        <v>1</v>
      </c>
      <c r="P35" t="b">
        <v>1</v>
      </c>
      <c r="Q35" t="b">
        <v>1</v>
      </c>
      <c r="R35" t="b">
        <v>0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>
        <f t="shared" si="3"/>
        <v>21</v>
      </c>
      <c r="BB35">
        <f t="shared" si="1"/>
        <v>28</v>
      </c>
      <c r="BC35" s="4">
        <f t="shared" si="2"/>
        <v>0.75</v>
      </c>
    </row>
    <row r="36" spans="1:55" x14ac:dyDescent="0.35">
      <c r="A36" t="s">
        <v>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1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1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  <c r="AC36" t="b">
        <v>1</v>
      </c>
      <c r="AD36" t="b">
        <v>1</v>
      </c>
      <c r="AE36" t="b">
        <v>1</v>
      </c>
      <c r="AF36" t="b">
        <v>0</v>
      </c>
      <c r="AG36" t="b">
        <v>0</v>
      </c>
      <c r="AH36" t="b">
        <v>1</v>
      </c>
      <c r="AI36" t="b">
        <v>0</v>
      </c>
      <c r="AJ36" t="b">
        <v>1</v>
      </c>
      <c r="AK36" t="b">
        <v>0</v>
      </c>
      <c r="AL36" t="b">
        <v>1</v>
      </c>
      <c r="AM36" t="b">
        <v>0</v>
      </c>
      <c r="AN36" t="b">
        <v>0</v>
      </c>
      <c r="AO36" t="b">
        <v>1</v>
      </c>
      <c r="AP36" t="b">
        <v>0</v>
      </c>
      <c r="AQ36" t="b">
        <v>0</v>
      </c>
      <c r="AR36" t="b">
        <v>1</v>
      </c>
      <c r="AS36" t="b">
        <v>0</v>
      </c>
      <c r="AT36" t="b">
        <v>1</v>
      </c>
      <c r="AU36" t="b">
        <v>0</v>
      </c>
      <c r="AV36" t="b">
        <v>1</v>
      </c>
      <c r="AW36" t="b">
        <v>1</v>
      </c>
      <c r="AX36" t="b">
        <v>1</v>
      </c>
      <c r="AY36" t="b">
        <v>0</v>
      </c>
      <c r="AZ36" t="b">
        <v>1</v>
      </c>
      <c r="BA36">
        <f t="shared" si="3"/>
        <v>29</v>
      </c>
      <c r="BB36">
        <f t="shared" si="1"/>
        <v>51</v>
      </c>
      <c r="BC36" s="4">
        <f t="shared" si="2"/>
        <v>0.56862745098039214</v>
      </c>
    </row>
    <row r="37" spans="1:55" x14ac:dyDescent="0.35">
      <c r="A37" t="s">
        <v>56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1</v>
      </c>
      <c r="AP37" t="b">
        <v>0</v>
      </c>
      <c r="AQ37" t="b">
        <v>0</v>
      </c>
      <c r="AR37" t="b">
        <v>1</v>
      </c>
      <c r="AS37" t="b">
        <v>1</v>
      </c>
      <c r="AT37" t="b">
        <v>0</v>
      </c>
      <c r="AU37" t="b">
        <v>0</v>
      </c>
      <c r="AV37" t="b">
        <v>0</v>
      </c>
      <c r="AW37" t="b">
        <v>1</v>
      </c>
      <c r="AX37" t="b">
        <v>1</v>
      </c>
      <c r="AY37" t="b">
        <v>1</v>
      </c>
      <c r="AZ37" t="b">
        <v>1</v>
      </c>
      <c r="BA37">
        <f t="shared" si="3"/>
        <v>33</v>
      </c>
      <c r="BB37">
        <f t="shared" si="1"/>
        <v>51</v>
      </c>
      <c r="BC37" s="4">
        <f t="shared" si="2"/>
        <v>0.6470588235294118</v>
      </c>
    </row>
    <row r="38" spans="1:55" x14ac:dyDescent="0.35">
      <c r="A38" t="s">
        <v>57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1</v>
      </c>
      <c r="P38" t="b">
        <v>1</v>
      </c>
      <c r="Q38" t="b">
        <v>0</v>
      </c>
      <c r="R38" t="b">
        <v>0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1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>
        <f t="shared" si="3"/>
        <v>22</v>
      </c>
      <c r="BB38">
        <f t="shared" si="1"/>
        <v>29</v>
      </c>
      <c r="BC38" s="4">
        <f t="shared" si="2"/>
        <v>0.75862068965517238</v>
      </c>
    </row>
    <row r="39" spans="1:55" x14ac:dyDescent="0.35">
      <c r="A39" t="s">
        <v>58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1</v>
      </c>
      <c r="Q39" t="b">
        <v>0</v>
      </c>
      <c r="R39" t="b">
        <v>0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1</v>
      </c>
      <c r="AD39" t="b">
        <v>1</v>
      </c>
      <c r="AE39" t="b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>
        <f t="shared" si="3"/>
        <v>19</v>
      </c>
      <c r="BB39">
        <f t="shared" si="1"/>
        <v>41</v>
      </c>
      <c r="BC39" s="4">
        <f t="shared" si="2"/>
        <v>0.46341463414634149</v>
      </c>
    </row>
    <row r="40" spans="1:55" x14ac:dyDescent="0.35">
      <c r="A40" t="s">
        <v>59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  <c r="P40" t="b">
        <v>1</v>
      </c>
      <c r="Q40" t="b">
        <v>1</v>
      </c>
      <c r="R40" t="b">
        <v>0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0</v>
      </c>
      <c r="AC40" t="b">
        <v>0</v>
      </c>
      <c r="AD40" t="b">
        <v>1</v>
      </c>
      <c r="AE40" t="b">
        <v>1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1</v>
      </c>
      <c r="AP40" t="b">
        <v>0</v>
      </c>
      <c r="AQ40" t="b">
        <v>1</v>
      </c>
      <c r="AR40" t="b">
        <v>1</v>
      </c>
      <c r="AS40" t="b">
        <v>0</v>
      </c>
      <c r="AT40" t="b">
        <v>1</v>
      </c>
      <c r="AU40" t="b">
        <v>0</v>
      </c>
      <c r="AV40" t="b">
        <v>1</v>
      </c>
      <c r="AW40" t="b">
        <v>1</v>
      </c>
      <c r="AX40" t="b">
        <v>1</v>
      </c>
      <c r="AY40" t="b">
        <v>0</v>
      </c>
      <c r="AZ40" t="b">
        <v>1</v>
      </c>
      <c r="BA40">
        <f t="shared" si="3"/>
        <v>28</v>
      </c>
      <c r="BB40">
        <f t="shared" si="1"/>
        <v>51</v>
      </c>
      <c r="BC40" s="4">
        <f t="shared" si="2"/>
        <v>0.5490196078431373</v>
      </c>
    </row>
    <row r="41" spans="1:55" x14ac:dyDescent="0.35">
      <c r="A41" t="s">
        <v>60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0</v>
      </c>
      <c r="P41" t="b">
        <v>1</v>
      </c>
      <c r="Q41" t="b">
        <v>1</v>
      </c>
      <c r="R41" t="b">
        <v>0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1</v>
      </c>
      <c r="AD41" t="b">
        <v>1</v>
      </c>
      <c r="AE41" t="b">
        <v>1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1</v>
      </c>
      <c r="AO41" t="b">
        <v>1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b">
        <v>0</v>
      </c>
      <c r="AY41" t="b">
        <v>0</v>
      </c>
      <c r="AZ41" t="b">
        <v>1</v>
      </c>
      <c r="BA41">
        <f t="shared" si="3"/>
        <v>23</v>
      </c>
      <c r="BB41">
        <f t="shared" si="1"/>
        <v>51</v>
      </c>
      <c r="BC41" s="4">
        <f t="shared" si="2"/>
        <v>0.45098039215686275</v>
      </c>
    </row>
    <row r="42" spans="1:55" x14ac:dyDescent="0.35">
      <c r="A42" t="s">
        <v>61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0</v>
      </c>
      <c r="Q42" t="b">
        <v>1</v>
      </c>
      <c r="R42" t="b">
        <v>1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1</v>
      </c>
      <c r="AD42" t="b">
        <v>0</v>
      </c>
      <c r="AE42" t="b">
        <v>0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0</v>
      </c>
      <c r="AM42" t="b">
        <v>0</v>
      </c>
      <c r="AN42" t="b">
        <v>1</v>
      </c>
      <c r="AO42" t="s">
        <v>112</v>
      </c>
      <c r="AP42" t="b">
        <v>0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0</v>
      </c>
      <c r="AW42" t="b">
        <v>0</v>
      </c>
      <c r="AX42" t="b">
        <v>1</v>
      </c>
      <c r="AY42" t="b">
        <v>0</v>
      </c>
      <c r="AZ42" t="b">
        <v>1</v>
      </c>
      <c r="BA42">
        <f t="shared" si="3"/>
        <v>34</v>
      </c>
      <c r="BB42">
        <f t="shared" si="1"/>
        <v>50</v>
      </c>
      <c r="BC42" s="4">
        <f t="shared" si="2"/>
        <v>0.68</v>
      </c>
    </row>
    <row r="43" spans="1:55" x14ac:dyDescent="0.35">
      <c r="A43" t="s">
        <v>64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0</v>
      </c>
      <c r="N43" t="b">
        <v>1</v>
      </c>
      <c r="O43" t="b">
        <v>1</v>
      </c>
      <c r="P43" t="b">
        <v>1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  <c r="AC43" t="b">
        <v>0</v>
      </c>
      <c r="AD43" t="b">
        <v>1</v>
      </c>
      <c r="AE43" t="b">
        <v>1</v>
      </c>
      <c r="AF43" t="b">
        <v>0</v>
      </c>
      <c r="AG43" t="b">
        <v>1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>
        <f t="shared" si="3"/>
        <v>21</v>
      </c>
      <c r="BB43">
        <f t="shared" si="1"/>
        <v>33</v>
      </c>
      <c r="BC43" s="4">
        <f t="shared" si="2"/>
        <v>0.63636363636363635</v>
      </c>
    </row>
    <row r="44" spans="1:55" x14ac:dyDescent="0.35">
      <c r="A44" t="s">
        <v>65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0</v>
      </c>
      <c r="R44" t="b">
        <v>0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1</v>
      </c>
      <c r="AD44" t="b">
        <v>0</v>
      </c>
      <c r="AE44" t="b">
        <v>0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0</v>
      </c>
      <c r="AN44" t="b">
        <v>1</v>
      </c>
      <c r="AO44" t="b">
        <v>1</v>
      </c>
      <c r="AP44" t="b">
        <v>0</v>
      </c>
      <c r="AQ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1</v>
      </c>
      <c r="AY44" t="b">
        <v>0</v>
      </c>
      <c r="AZ44" t="b">
        <v>1</v>
      </c>
      <c r="BA44">
        <f t="shared" si="3"/>
        <v>38</v>
      </c>
      <c r="BB44">
        <f t="shared" si="1"/>
        <v>51</v>
      </c>
      <c r="BC44" s="4">
        <f t="shared" si="2"/>
        <v>0.74509803921568629</v>
      </c>
    </row>
    <row r="45" spans="1:55" x14ac:dyDescent="0.35">
      <c r="A45" t="s">
        <v>66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b">
        <v>1</v>
      </c>
      <c r="Q45" t="b">
        <v>1</v>
      </c>
      <c r="R45" t="b">
        <v>0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1</v>
      </c>
      <c r="AC45" t="b">
        <v>1</v>
      </c>
      <c r="AD45" t="b">
        <v>0</v>
      </c>
      <c r="AE45" t="b">
        <v>0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0</v>
      </c>
      <c r="AN45" t="s">
        <v>112</v>
      </c>
      <c r="AO45" t="s">
        <v>112</v>
      </c>
      <c r="AP45" t="b">
        <v>0</v>
      </c>
      <c r="AQ45" t="b">
        <v>1</v>
      </c>
      <c r="AR45" t="b">
        <v>1</v>
      </c>
      <c r="AS45" t="b">
        <v>1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>
        <f t="shared" si="3"/>
        <v>32</v>
      </c>
      <c r="BB45">
        <f t="shared" si="1"/>
        <v>42</v>
      </c>
      <c r="BC45" s="4">
        <f t="shared" si="2"/>
        <v>0.76190476190476186</v>
      </c>
    </row>
    <row r="46" spans="1:55" x14ac:dyDescent="0.35">
      <c r="A46" t="s">
        <v>67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0</v>
      </c>
      <c r="N46" t="b">
        <v>1</v>
      </c>
      <c r="O46" t="b">
        <v>1</v>
      </c>
      <c r="P46" t="b">
        <v>1</v>
      </c>
      <c r="Q46" t="b">
        <v>0</v>
      </c>
      <c r="R46" t="b">
        <v>0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1</v>
      </c>
      <c r="AE46" t="b">
        <v>1</v>
      </c>
      <c r="AF46" t="b">
        <v>0</v>
      </c>
      <c r="AG46" t="b">
        <v>1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>
        <f t="shared" si="3"/>
        <v>25</v>
      </c>
      <c r="BB46">
        <f t="shared" si="1"/>
        <v>32</v>
      </c>
      <c r="BC46" s="4">
        <f t="shared" si="2"/>
        <v>0.78125</v>
      </c>
    </row>
    <row r="47" spans="1:55" x14ac:dyDescent="0.35">
      <c r="A47" t="s">
        <v>68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1</v>
      </c>
      <c r="P47" t="b">
        <v>1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b">
        <v>1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1</v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1</v>
      </c>
      <c r="BA47">
        <f t="shared" si="3"/>
        <v>17</v>
      </c>
      <c r="BB47">
        <f t="shared" si="1"/>
        <v>51</v>
      </c>
      <c r="BC47" s="4">
        <f t="shared" si="2"/>
        <v>0.33333333333333331</v>
      </c>
    </row>
    <row r="48" spans="1:55" x14ac:dyDescent="0.35">
      <c r="A48" t="s">
        <v>70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1</v>
      </c>
      <c r="K48" t="b">
        <v>1</v>
      </c>
      <c r="L48" t="b">
        <v>1</v>
      </c>
      <c r="M48" t="b">
        <v>0</v>
      </c>
      <c r="N48" t="b">
        <v>1</v>
      </c>
      <c r="O48" t="b">
        <v>1</v>
      </c>
      <c r="P48" t="b">
        <v>1</v>
      </c>
      <c r="Q48" t="b">
        <v>0</v>
      </c>
      <c r="R48" t="b">
        <v>0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1</v>
      </c>
      <c r="AC48" t="b">
        <v>1</v>
      </c>
      <c r="AD48" t="b">
        <v>0</v>
      </c>
      <c r="AE48" t="b">
        <v>0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0</v>
      </c>
      <c r="AN48" t="s">
        <v>112</v>
      </c>
      <c r="AO48" t="s">
        <v>112</v>
      </c>
      <c r="AP48" t="b">
        <v>0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0</v>
      </c>
      <c r="AZ48" t="b">
        <v>1</v>
      </c>
      <c r="BA48">
        <f t="shared" si="3"/>
        <v>33</v>
      </c>
      <c r="BB48">
        <f t="shared" si="1"/>
        <v>49</v>
      </c>
      <c r="BC48" s="4">
        <f t="shared" si="2"/>
        <v>0.67346938775510201</v>
      </c>
    </row>
    <row r="49" spans="1:55" x14ac:dyDescent="0.35">
      <c r="A49" t="s">
        <v>71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0</v>
      </c>
      <c r="AD49" t="b">
        <v>1</v>
      </c>
      <c r="AE49" t="b">
        <v>1</v>
      </c>
      <c r="AF49" t="b">
        <v>0</v>
      </c>
      <c r="AG49" t="b">
        <v>1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>
        <f t="shared" si="3"/>
        <v>19</v>
      </c>
      <c r="BB49">
        <f t="shared" si="1"/>
        <v>33</v>
      </c>
      <c r="BC49" s="4">
        <f t="shared" si="2"/>
        <v>0.5757575757575758</v>
      </c>
    </row>
    <row r="50" spans="1:55" x14ac:dyDescent="0.35">
      <c r="A50" t="s">
        <v>72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0</v>
      </c>
      <c r="P50" t="b">
        <v>1</v>
      </c>
      <c r="Q50" t="b">
        <v>1</v>
      </c>
      <c r="R50" t="b">
        <v>0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  <c r="AC50" t="b">
        <v>1</v>
      </c>
      <c r="AD50" t="b">
        <v>1</v>
      </c>
      <c r="AE50" t="b">
        <v>1</v>
      </c>
      <c r="AF50" t="b">
        <v>0</v>
      </c>
      <c r="AG50" t="b">
        <v>0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0</v>
      </c>
      <c r="AN50" t="b">
        <v>1</v>
      </c>
      <c r="AO50" t="b">
        <v>1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>
        <f t="shared" si="3"/>
        <v>31</v>
      </c>
      <c r="BB50">
        <f t="shared" si="1"/>
        <v>40</v>
      </c>
      <c r="BC50" s="4">
        <f t="shared" si="2"/>
        <v>0.77500000000000002</v>
      </c>
    </row>
    <row r="51" spans="1:55" x14ac:dyDescent="0.35">
      <c r="A51" t="s">
        <v>73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0</v>
      </c>
      <c r="R51" t="b">
        <v>0</v>
      </c>
      <c r="S51" t="b">
        <v>1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 t="b">
        <v>1</v>
      </c>
      <c r="AE51" t="b">
        <v>1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 t="b">
        <v>1</v>
      </c>
      <c r="AP51" t="b">
        <v>0</v>
      </c>
      <c r="AQ51" t="b">
        <v>0</v>
      </c>
      <c r="AR51" t="b">
        <v>1</v>
      </c>
      <c r="AS51" t="b">
        <v>1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>
        <f t="shared" si="3"/>
        <v>24</v>
      </c>
      <c r="BB51">
        <f t="shared" si="1"/>
        <v>44</v>
      </c>
      <c r="BC51" s="4">
        <f t="shared" si="2"/>
        <v>0.54545454545454541</v>
      </c>
    </row>
    <row r="52" spans="1:55" x14ac:dyDescent="0.35">
      <c r="A52" t="s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0</v>
      </c>
      <c r="N52" t="b">
        <v>1</v>
      </c>
      <c r="O52" t="b">
        <v>1</v>
      </c>
      <c r="P52" t="b">
        <v>1</v>
      </c>
      <c r="Q52" t="b">
        <v>0</v>
      </c>
      <c r="R52" t="b">
        <v>0</v>
      </c>
      <c r="S52" t="b">
        <v>1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0</v>
      </c>
      <c r="AG52" t="b">
        <v>1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>
        <f t="shared" si="3"/>
        <v>25</v>
      </c>
      <c r="BB52">
        <f t="shared" si="1"/>
        <v>33</v>
      </c>
      <c r="BC52" s="4">
        <f t="shared" si="2"/>
        <v>0.75757575757575757</v>
      </c>
    </row>
  </sheetData>
  <conditionalFormatting sqref="B2:BD2 B28:BA52 BA27 B3:BA26 BB3:BD52">
    <cfRule type="containsText" dxfId="51" priority="2" operator="containsText" text="true">
      <formula>NOT(ISERROR(SEARCH("true",B2)))</formula>
    </cfRule>
    <cfRule type="containsText" dxfId="50" priority="3" operator="containsText" text="false">
      <formula>NOT(ISERROR(SEARCH("false",B2)))</formula>
    </cfRule>
  </conditionalFormatting>
  <conditionalFormatting sqref="BC2:BC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3C33-EC4C-4477-9A6B-F6A721202F5C}">
  <dimension ref="A1:AK52"/>
  <sheetViews>
    <sheetView topLeftCell="T13" workbookViewId="0">
      <selection activeCell="AK25" sqref="AK25"/>
    </sheetView>
  </sheetViews>
  <sheetFormatPr defaultRowHeight="14.5" x14ac:dyDescent="0.35"/>
  <cols>
    <col min="35" max="35" width="9.81640625" bestFit="1" customWidth="1"/>
    <col min="36" max="36" width="12.90625" bestFit="1" customWidth="1"/>
    <col min="37" max="37" width="12.08984375" bestFit="1" customWidth="1"/>
  </cols>
  <sheetData>
    <row r="1" spans="1:37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 t="s">
        <v>113</v>
      </c>
      <c r="AJ1" t="s">
        <v>105</v>
      </c>
      <c r="AK1" t="s">
        <v>114</v>
      </c>
    </row>
    <row r="2" spans="1:37" x14ac:dyDescent="0.35">
      <c r="A2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 t="b">
        <v>0</v>
      </c>
      <c r="AE2" t="b">
        <v>0</v>
      </c>
      <c r="AF2" t="b">
        <v>1</v>
      </c>
      <c r="AG2" t="b">
        <v>1</v>
      </c>
      <c r="AH2" t="b">
        <v>0</v>
      </c>
      <c r="AI2">
        <f t="shared" ref="AI2:AI33" si="0">COUNTIF(B2:AH2,TRUE)</f>
        <v>19</v>
      </c>
      <c r="AJ2">
        <f>$AI$28-COUNTIF(B2:AH2,"")</f>
        <v>33</v>
      </c>
      <c r="AK2" s="4">
        <f>AI2/AJ2</f>
        <v>0.5757575757575758</v>
      </c>
    </row>
    <row r="3" spans="1:37" x14ac:dyDescent="0.35">
      <c r="A3" t="s">
        <v>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>
        <f t="shared" si="0"/>
        <v>15</v>
      </c>
      <c r="AJ3">
        <f t="shared" ref="AJ3:AJ52" si="1">$AI$28-COUNTIF(B3:AH3,"")</f>
        <v>16</v>
      </c>
      <c r="AK3" s="4">
        <f t="shared" ref="AK3:AK52" si="2">AI3/AJ3</f>
        <v>0.9375</v>
      </c>
    </row>
    <row r="4" spans="1:37" x14ac:dyDescent="0.35">
      <c r="A4" t="s">
        <v>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>
        <f t="shared" si="0"/>
        <v>24</v>
      </c>
      <c r="AJ4">
        <f t="shared" si="1"/>
        <v>28</v>
      </c>
      <c r="AK4" s="4">
        <f t="shared" si="2"/>
        <v>0.8571428571428571</v>
      </c>
    </row>
    <row r="5" spans="1:37" x14ac:dyDescent="0.35">
      <c r="A5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1</v>
      </c>
      <c r="AD5" t="b">
        <v>0</v>
      </c>
      <c r="AE5" t="b">
        <v>0</v>
      </c>
      <c r="AF5" t="b">
        <v>1</v>
      </c>
      <c r="AG5" t="b">
        <v>1</v>
      </c>
      <c r="AH5" t="b">
        <v>0</v>
      </c>
      <c r="AI5">
        <f t="shared" si="0"/>
        <v>21</v>
      </c>
      <c r="AJ5">
        <f t="shared" si="1"/>
        <v>33</v>
      </c>
      <c r="AK5" s="4">
        <f t="shared" si="2"/>
        <v>0.63636363636363635</v>
      </c>
    </row>
    <row r="6" spans="1:37" x14ac:dyDescent="0.3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1</v>
      </c>
      <c r="AE6" t="b">
        <v>1</v>
      </c>
      <c r="AF6" t="b">
        <v>0</v>
      </c>
      <c r="AG6" t="b">
        <v>0</v>
      </c>
      <c r="AH6" t="b">
        <v>0</v>
      </c>
      <c r="AI6">
        <f t="shared" si="0"/>
        <v>22</v>
      </c>
      <c r="AJ6">
        <f t="shared" si="1"/>
        <v>33</v>
      </c>
      <c r="AK6" s="4">
        <f t="shared" si="2"/>
        <v>0.66666666666666663</v>
      </c>
    </row>
    <row r="7" spans="1:37" x14ac:dyDescent="0.35">
      <c r="A7" t="s">
        <v>13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0</v>
      </c>
      <c r="AE7" t="b">
        <v>1</v>
      </c>
      <c r="AF7" t="b">
        <v>1</v>
      </c>
      <c r="AG7" t="b">
        <v>1</v>
      </c>
      <c r="AH7" t="b">
        <v>0</v>
      </c>
      <c r="AI7">
        <f t="shared" si="0"/>
        <v>25</v>
      </c>
      <c r="AJ7">
        <f t="shared" si="1"/>
        <v>33</v>
      </c>
      <c r="AK7" s="4">
        <f t="shared" si="2"/>
        <v>0.75757575757575757</v>
      </c>
    </row>
    <row r="8" spans="1:37" x14ac:dyDescent="0.35">
      <c r="A8" t="s">
        <v>15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0</v>
      </c>
      <c r="AC8" t="b">
        <v>1</v>
      </c>
      <c r="AD8" t="b">
        <v>1</v>
      </c>
      <c r="AE8" t="b">
        <v>1</v>
      </c>
      <c r="AF8" t="b">
        <v>0</v>
      </c>
      <c r="AG8" t="b">
        <v>0</v>
      </c>
      <c r="AH8" t="b">
        <v>0</v>
      </c>
      <c r="AI8">
        <f t="shared" si="0"/>
        <v>18</v>
      </c>
      <c r="AJ8">
        <f t="shared" si="1"/>
        <v>33</v>
      </c>
      <c r="AK8" s="4">
        <f t="shared" si="2"/>
        <v>0.54545454545454541</v>
      </c>
    </row>
    <row r="9" spans="1:37" x14ac:dyDescent="0.35">
      <c r="A9" t="s">
        <v>20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>
        <f t="shared" si="0"/>
        <v>2</v>
      </c>
      <c r="AJ9">
        <f t="shared" si="1"/>
        <v>15</v>
      </c>
      <c r="AK9" s="4">
        <f t="shared" si="2"/>
        <v>0.13333333333333333</v>
      </c>
    </row>
    <row r="10" spans="1:37" x14ac:dyDescent="0.35">
      <c r="A10" t="s">
        <v>21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0</v>
      </c>
      <c r="AC10" t="b">
        <v>1</v>
      </c>
      <c r="AD10" t="b">
        <v>1</v>
      </c>
      <c r="AE10" t="b">
        <v>1</v>
      </c>
      <c r="AF10" t="b">
        <v>0</v>
      </c>
      <c r="AG10" t="b">
        <v>0</v>
      </c>
      <c r="AH10" t="b">
        <v>0</v>
      </c>
      <c r="AI10">
        <f t="shared" si="0"/>
        <v>18</v>
      </c>
      <c r="AJ10">
        <f t="shared" si="1"/>
        <v>33</v>
      </c>
      <c r="AK10" s="4">
        <f t="shared" si="2"/>
        <v>0.54545454545454541</v>
      </c>
    </row>
    <row r="11" spans="1:37" x14ac:dyDescent="0.35">
      <c r="A11" t="s">
        <v>23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0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1</v>
      </c>
      <c r="AC11" t="b">
        <v>1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>
        <f t="shared" si="0"/>
        <v>23</v>
      </c>
      <c r="AJ11">
        <f t="shared" si="1"/>
        <v>33</v>
      </c>
      <c r="AK11" s="4">
        <f t="shared" si="2"/>
        <v>0.69696969696969702</v>
      </c>
    </row>
    <row r="12" spans="1:37" x14ac:dyDescent="0.35">
      <c r="A12" t="s">
        <v>24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0</v>
      </c>
      <c r="AE12" t="b">
        <v>0</v>
      </c>
      <c r="AF12" t="b">
        <v>1</v>
      </c>
      <c r="AG12" t="b">
        <v>1</v>
      </c>
      <c r="AH12" t="b">
        <v>1</v>
      </c>
      <c r="AI12">
        <f t="shared" si="0"/>
        <v>20</v>
      </c>
      <c r="AJ12">
        <f t="shared" si="1"/>
        <v>33</v>
      </c>
      <c r="AK12" s="4">
        <f t="shared" si="2"/>
        <v>0.60606060606060608</v>
      </c>
    </row>
    <row r="13" spans="1:37" x14ac:dyDescent="0.35">
      <c r="A13" t="s">
        <v>28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>
        <f t="shared" si="0"/>
        <v>4</v>
      </c>
      <c r="AJ13">
        <f t="shared" si="1"/>
        <v>16</v>
      </c>
      <c r="AK13" s="4">
        <f t="shared" si="2"/>
        <v>0.25</v>
      </c>
    </row>
    <row r="14" spans="1:37" x14ac:dyDescent="0.35">
      <c r="A14" t="s">
        <v>29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0</v>
      </c>
      <c r="AI14">
        <f t="shared" si="0"/>
        <v>31</v>
      </c>
      <c r="AJ14">
        <f t="shared" si="1"/>
        <v>33</v>
      </c>
      <c r="AK14" s="4">
        <f t="shared" si="2"/>
        <v>0.93939393939393945</v>
      </c>
    </row>
    <row r="15" spans="1:37" x14ac:dyDescent="0.35">
      <c r="A15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1</v>
      </c>
      <c r="AD15" t="b">
        <v>1</v>
      </c>
      <c r="AE15" t="b">
        <v>1</v>
      </c>
      <c r="AF15" t="b">
        <v>0</v>
      </c>
      <c r="AG15" t="b">
        <v>0</v>
      </c>
      <c r="AH15" t="b">
        <v>0</v>
      </c>
      <c r="AI15">
        <f t="shared" si="0"/>
        <v>22</v>
      </c>
      <c r="AJ15">
        <f t="shared" si="1"/>
        <v>33</v>
      </c>
      <c r="AK15" s="4">
        <f t="shared" si="2"/>
        <v>0.66666666666666663</v>
      </c>
    </row>
    <row r="16" spans="1:37" x14ac:dyDescent="0.35">
      <c r="A16" t="s">
        <v>31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1</v>
      </c>
      <c r="AD16" t="b">
        <v>1</v>
      </c>
      <c r="AE16" t="b">
        <v>1</v>
      </c>
      <c r="AF16" t="b">
        <v>0</v>
      </c>
      <c r="AG16" t="b">
        <v>0</v>
      </c>
      <c r="AH16" t="b">
        <v>0</v>
      </c>
      <c r="AI16">
        <f t="shared" si="0"/>
        <v>21</v>
      </c>
      <c r="AJ16">
        <f t="shared" si="1"/>
        <v>33</v>
      </c>
      <c r="AK16" s="4">
        <f t="shared" si="2"/>
        <v>0.63636363636363635</v>
      </c>
    </row>
    <row r="17" spans="1:37" x14ac:dyDescent="0.35">
      <c r="A17" t="s">
        <v>32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0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  <c r="AC17" t="b">
        <v>1</v>
      </c>
      <c r="AD17" t="b">
        <v>1</v>
      </c>
      <c r="AE17" t="b">
        <v>1</v>
      </c>
      <c r="AF17" t="b">
        <v>0</v>
      </c>
      <c r="AG17" t="b">
        <v>0</v>
      </c>
      <c r="AH17" t="b">
        <v>0</v>
      </c>
      <c r="AI17">
        <f t="shared" si="0"/>
        <v>24</v>
      </c>
      <c r="AJ17">
        <f t="shared" si="1"/>
        <v>33</v>
      </c>
      <c r="AK17" s="4">
        <f t="shared" si="2"/>
        <v>0.72727272727272729</v>
      </c>
    </row>
    <row r="18" spans="1:37" x14ac:dyDescent="0.35">
      <c r="A18" t="s">
        <v>33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0</v>
      </c>
      <c r="AG18" t="b">
        <v>1</v>
      </c>
      <c r="AH18" t="b">
        <v>0</v>
      </c>
      <c r="AI18">
        <f t="shared" si="0"/>
        <v>27</v>
      </c>
      <c r="AJ18">
        <f t="shared" si="1"/>
        <v>33</v>
      </c>
      <c r="AK18" s="4">
        <f t="shared" si="2"/>
        <v>0.81818181818181823</v>
      </c>
    </row>
    <row r="19" spans="1:37" x14ac:dyDescent="0.35">
      <c r="A19" t="s">
        <v>34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1</v>
      </c>
      <c r="AC19" t="b">
        <v>1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>
        <f t="shared" si="0"/>
        <v>25</v>
      </c>
      <c r="AJ19">
        <f t="shared" si="1"/>
        <v>33</v>
      </c>
      <c r="AK19" s="4">
        <f t="shared" si="2"/>
        <v>0.75757575757575757</v>
      </c>
    </row>
    <row r="20" spans="1:37" x14ac:dyDescent="0.35">
      <c r="A20" t="s">
        <v>37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b">
        <v>0</v>
      </c>
      <c r="AE20" t="b">
        <v>0</v>
      </c>
      <c r="AF20" t="b">
        <v>1</v>
      </c>
      <c r="AG20" t="b">
        <v>1</v>
      </c>
      <c r="AH20" t="b">
        <v>0</v>
      </c>
      <c r="AI20">
        <f t="shared" si="0"/>
        <v>20</v>
      </c>
      <c r="AJ20">
        <f t="shared" si="1"/>
        <v>33</v>
      </c>
      <c r="AK20" s="4">
        <f t="shared" si="2"/>
        <v>0.60606060606060608</v>
      </c>
    </row>
    <row r="21" spans="1:37" x14ac:dyDescent="0.35">
      <c r="A2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0</v>
      </c>
      <c r="AC21" t="b">
        <v>1</v>
      </c>
      <c r="AD21" t="b">
        <v>1</v>
      </c>
      <c r="AE21" t="b">
        <v>1</v>
      </c>
      <c r="AF21" t="b">
        <v>0</v>
      </c>
      <c r="AG21" t="b">
        <v>0</v>
      </c>
      <c r="AH21" t="b">
        <v>1</v>
      </c>
      <c r="AI21">
        <f t="shared" si="0"/>
        <v>17</v>
      </c>
      <c r="AJ21">
        <f t="shared" si="1"/>
        <v>33</v>
      </c>
      <c r="AK21" s="4">
        <f t="shared" si="2"/>
        <v>0.51515151515151514</v>
      </c>
    </row>
    <row r="22" spans="1:37" x14ac:dyDescent="0.35">
      <c r="A22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>
        <f t="shared" si="0"/>
        <v>16</v>
      </c>
      <c r="AJ22">
        <f t="shared" si="1"/>
        <v>33</v>
      </c>
      <c r="AK22" s="4">
        <f t="shared" si="2"/>
        <v>0.48484848484848486</v>
      </c>
    </row>
    <row r="23" spans="1:37" x14ac:dyDescent="0.35">
      <c r="A23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0</v>
      </c>
      <c r="AC23" t="b">
        <v>1</v>
      </c>
      <c r="AD23" t="b">
        <v>1</v>
      </c>
      <c r="AE23" t="b">
        <v>1</v>
      </c>
      <c r="AF23" t="b">
        <v>0</v>
      </c>
      <c r="AG23" t="b">
        <v>0</v>
      </c>
      <c r="AH23" t="b">
        <v>1</v>
      </c>
      <c r="AI23">
        <f t="shared" si="0"/>
        <v>17</v>
      </c>
      <c r="AJ23">
        <f t="shared" si="1"/>
        <v>33</v>
      </c>
      <c r="AK23" s="4">
        <f t="shared" si="2"/>
        <v>0.51515151515151514</v>
      </c>
    </row>
    <row r="24" spans="1:37" x14ac:dyDescent="0.35">
      <c r="A24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  <c r="AC24" t="b">
        <v>0</v>
      </c>
      <c r="AD24" t="b">
        <v>1</v>
      </c>
      <c r="AE24" t="b">
        <v>1</v>
      </c>
      <c r="AF24" t="b">
        <v>0</v>
      </c>
      <c r="AG24" t="b">
        <v>0</v>
      </c>
      <c r="AH24" t="b">
        <v>1</v>
      </c>
      <c r="AI24">
        <f t="shared" si="0"/>
        <v>19</v>
      </c>
      <c r="AJ24">
        <f t="shared" si="1"/>
        <v>33</v>
      </c>
      <c r="AK24" s="4">
        <f t="shared" si="2"/>
        <v>0.5757575757575758</v>
      </c>
    </row>
    <row r="25" spans="1:37" x14ac:dyDescent="0.35">
      <c r="A25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0</v>
      </c>
      <c r="AD25" t="b">
        <v>1</v>
      </c>
      <c r="AE25" t="b">
        <v>1</v>
      </c>
      <c r="AF25" t="b">
        <v>0</v>
      </c>
      <c r="AG25" t="b">
        <v>0</v>
      </c>
      <c r="AH25" t="b">
        <v>1</v>
      </c>
      <c r="AI25">
        <f t="shared" si="0"/>
        <v>16</v>
      </c>
      <c r="AJ25">
        <f t="shared" si="1"/>
        <v>33</v>
      </c>
      <c r="AK25" s="4">
        <f t="shared" si="2"/>
        <v>0.48484848484848486</v>
      </c>
    </row>
    <row r="26" spans="1:37" x14ac:dyDescent="0.35">
      <c r="A26" t="s">
        <v>45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>
        <f t="shared" si="0"/>
        <v>19</v>
      </c>
      <c r="AJ26">
        <f t="shared" si="1"/>
        <v>33</v>
      </c>
      <c r="AK26" s="4">
        <f t="shared" si="2"/>
        <v>0.5757575757575758</v>
      </c>
    </row>
    <row r="27" spans="1:37" x14ac:dyDescent="0.35">
      <c r="A27" t="s">
        <v>46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0</v>
      </c>
      <c r="AI27">
        <f t="shared" si="0"/>
        <v>28</v>
      </c>
      <c r="AJ27">
        <f t="shared" si="1"/>
        <v>33</v>
      </c>
      <c r="AK27" s="4">
        <f t="shared" si="2"/>
        <v>0.84848484848484851</v>
      </c>
    </row>
    <row r="28" spans="1:37" x14ac:dyDescent="0.35">
      <c r="A28" t="s">
        <v>47</v>
      </c>
      <c r="B28" s="8" t="b">
        <f>IF(Data!B28="","",IF(Data!B$28="","",Data!B28=Data!B$28))</f>
        <v>1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  <c r="L28" s="6" t="b">
        <v>1</v>
      </c>
      <c r="M28" s="6" t="b">
        <v>1</v>
      </c>
      <c r="N28" s="6" t="b">
        <v>1</v>
      </c>
      <c r="O28" s="6" t="b">
        <v>1</v>
      </c>
      <c r="P28" s="6" t="b">
        <v>1</v>
      </c>
      <c r="Q28" s="6" t="b">
        <v>1</v>
      </c>
      <c r="R28" s="6" t="b">
        <v>1</v>
      </c>
      <c r="S28" s="6" t="b">
        <v>1</v>
      </c>
      <c r="T28" s="6" t="b">
        <v>1</v>
      </c>
      <c r="U28" s="6" t="b">
        <v>1</v>
      </c>
      <c r="V28" s="6" t="b">
        <v>1</v>
      </c>
      <c r="W28" s="6" t="b">
        <v>1</v>
      </c>
      <c r="X28" s="6" t="b">
        <v>1</v>
      </c>
      <c r="Y28" s="6" t="b">
        <v>1</v>
      </c>
      <c r="Z28" s="6" t="b">
        <v>1</v>
      </c>
      <c r="AA28" s="6" t="b">
        <v>1</v>
      </c>
      <c r="AB28" s="6" t="b">
        <v>1</v>
      </c>
      <c r="AC28" s="6" t="b">
        <v>1</v>
      </c>
      <c r="AD28" s="6" t="b">
        <v>1</v>
      </c>
      <c r="AE28" s="6" t="b">
        <v>1</v>
      </c>
      <c r="AF28" s="6" t="b">
        <v>1</v>
      </c>
      <c r="AG28" s="6" t="b">
        <v>1</v>
      </c>
      <c r="AH28" s="6" t="b">
        <v>1</v>
      </c>
      <c r="AI28">
        <f t="shared" si="0"/>
        <v>33</v>
      </c>
      <c r="AJ28">
        <f t="shared" si="1"/>
        <v>33</v>
      </c>
      <c r="AK28" s="4">
        <f t="shared" si="2"/>
        <v>1</v>
      </c>
    </row>
    <row r="29" spans="1:37" x14ac:dyDescent="0.35">
      <c r="A29" t="s">
        <v>48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0</v>
      </c>
      <c r="AE29" t="b">
        <v>1</v>
      </c>
      <c r="AF29" t="b">
        <v>0</v>
      </c>
      <c r="AG29" t="b">
        <v>1</v>
      </c>
      <c r="AH29" t="b">
        <v>1</v>
      </c>
      <c r="AI29">
        <f t="shared" si="0"/>
        <v>27</v>
      </c>
      <c r="AJ29">
        <f t="shared" si="1"/>
        <v>33</v>
      </c>
      <c r="AK29" s="4">
        <f t="shared" si="2"/>
        <v>0.81818181818181823</v>
      </c>
    </row>
    <row r="30" spans="1:37" x14ac:dyDescent="0.35">
      <c r="A30" t="s">
        <v>49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0</v>
      </c>
      <c r="AE30" t="b">
        <v>1</v>
      </c>
      <c r="AF30" t="b">
        <v>1</v>
      </c>
      <c r="AG30" t="b">
        <v>1</v>
      </c>
      <c r="AH30" t="b">
        <v>0</v>
      </c>
      <c r="AI30">
        <f t="shared" si="0"/>
        <v>25</v>
      </c>
      <c r="AJ30">
        <f t="shared" si="1"/>
        <v>33</v>
      </c>
      <c r="AK30" s="4">
        <f t="shared" si="2"/>
        <v>0.75757575757575757</v>
      </c>
    </row>
    <row r="31" spans="1:37" x14ac:dyDescent="0.35">
      <c r="A31" t="s">
        <v>50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0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1</v>
      </c>
      <c r="AD31" t="b">
        <v>0</v>
      </c>
      <c r="AE31" t="b">
        <v>0</v>
      </c>
      <c r="AF31" t="b">
        <v>1</v>
      </c>
      <c r="AG31" t="b">
        <v>1</v>
      </c>
      <c r="AH31" t="b">
        <v>0</v>
      </c>
      <c r="AI31">
        <f t="shared" si="0"/>
        <v>22</v>
      </c>
      <c r="AJ31">
        <f t="shared" si="1"/>
        <v>33</v>
      </c>
      <c r="AK31" s="4">
        <f t="shared" si="2"/>
        <v>0.66666666666666663</v>
      </c>
    </row>
    <row r="32" spans="1:37" x14ac:dyDescent="0.35">
      <c r="A32" t="s">
        <v>51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0</v>
      </c>
      <c r="AG32" t="b">
        <v>0</v>
      </c>
      <c r="AH32" t="b">
        <v>0</v>
      </c>
      <c r="AI32">
        <f t="shared" si="0"/>
        <v>26</v>
      </c>
      <c r="AJ32">
        <f t="shared" si="1"/>
        <v>33</v>
      </c>
      <c r="AK32" s="4">
        <f t="shared" si="2"/>
        <v>0.78787878787878785</v>
      </c>
    </row>
    <row r="33" spans="1:37" x14ac:dyDescent="0.35">
      <c r="A33" t="s">
        <v>52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0</v>
      </c>
      <c r="AG33" t="b">
        <v>0</v>
      </c>
      <c r="AH33" t="b">
        <v>1</v>
      </c>
      <c r="AI33">
        <f t="shared" si="0"/>
        <v>23</v>
      </c>
      <c r="AJ33">
        <f t="shared" si="1"/>
        <v>33</v>
      </c>
      <c r="AK33" s="4">
        <f t="shared" si="2"/>
        <v>0.69696969696969702</v>
      </c>
    </row>
    <row r="34" spans="1:37" x14ac:dyDescent="0.35">
      <c r="A34" t="s">
        <v>53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  <c r="AC34" t="b">
        <v>1</v>
      </c>
      <c r="AD34" t="b">
        <v>1</v>
      </c>
      <c r="AE34" t="b">
        <v>1</v>
      </c>
      <c r="AF34" t="b">
        <v>0</v>
      </c>
      <c r="AG34" t="b">
        <v>0</v>
      </c>
      <c r="AH34" t="b">
        <v>0</v>
      </c>
      <c r="AI34">
        <f t="shared" ref="AI34:AI52" si="3">COUNTIF(B34:AH34,TRUE)</f>
        <v>20</v>
      </c>
      <c r="AJ34">
        <f t="shared" si="1"/>
        <v>33</v>
      </c>
      <c r="AK34" s="4">
        <f t="shared" si="2"/>
        <v>0.60606060606060608</v>
      </c>
    </row>
    <row r="35" spans="1:37" x14ac:dyDescent="0.35">
      <c r="A35" t="s">
        <v>54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>
        <f t="shared" si="3"/>
        <v>21</v>
      </c>
      <c r="AJ35">
        <f t="shared" si="1"/>
        <v>28</v>
      </c>
      <c r="AK35" s="4">
        <f t="shared" si="2"/>
        <v>0.75</v>
      </c>
    </row>
    <row r="36" spans="1:37" x14ac:dyDescent="0.35">
      <c r="A36" t="s">
        <v>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  <c r="AC36" t="b">
        <v>1</v>
      </c>
      <c r="AD36" t="b">
        <v>1</v>
      </c>
      <c r="AE36" t="b">
        <v>1</v>
      </c>
      <c r="AF36" t="b">
        <v>0</v>
      </c>
      <c r="AG36" t="b">
        <v>0</v>
      </c>
      <c r="AH36" t="b">
        <v>0</v>
      </c>
      <c r="AI36">
        <f t="shared" si="3"/>
        <v>17</v>
      </c>
      <c r="AJ36">
        <f t="shared" si="1"/>
        <v>33</v>
      </c>
      <c r="AK36" s="4">
        <f t="shared" si="2"/>
        <v>0.51515151515151514</v>
      </c>
    </row>
    <row r="37" spans="1:37" x14ac:dyDescent="0.35">
      <c r="A37" t="s">
        <v>56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1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0</v>
      </c>
      <c r="AG37" t="b">
        <v>0</v>
      </c>
      <c r="AH37" t="b">
        <v>1</v>
      </c>
      <c r="AI37">
        <f t="shared" si="3"/>
        <v>26</v>
      </c>
      <c r="AJ37">
        <f t="shared" si="1"/>
        <v>33</v>
      </c>
      <c r="AK37" s="4">
        <f t="shared" si="2"/>
        <v>0.78787878787878785</v>
      </c>
    </row>
    <row r="38" spans="1:37" x14ac:dyDescent="0.35">
      <c r="A38" t="s">
        <v>57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1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>
        <f t="shared" si="3"/>
        <v>26</v>
      </c>
      <c r="AJ38">
        <f t="shared" si="1"/>
        <v>29</v>
      </c>
      <c r="AK38" s="4">
        <f t="shared" si="2"/>
        <v>0.89655172413793105</v>
      </c>
    </row>
    <row r="39" spans="1:37" x14ac:dyDescent="0.35">
      <c r="A39" t="s">
        <v>58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1</v>
      </c>
      <c r="AD39" t="b">
        <v>1</v>
      </c>
      <c r="AE39" t="b">
        <v>1</v>
      </c>
      <c r="AF39" t="b">
        <v>0</v>
      </c>
      <c r="AG39" t="b">
        <v>0</v>
      </c>
      <c r="AH39" t="b">
        <v>1</v>
      </c>
      <c r="AI39">
        <f t="shared" si="3"/>
        <v>21</v>
      </c>
      <c r="AJ39">
        <f t="shared" si="1"/>
        <v>33</v>
      </c>
      <c r="AK39" s="4">
        <f t="shared" si="2"/>
        <v>0.63636363636363635</v>
      </c>
    </row>
    <row r="40" spans="1:37" x14ac:dyDescent="0.35">
      <c r="A40" t="s">
        <v>59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0</v>
      </c>
      <c r="AC40" t="b">
        <v>0</v>
      </c>
      <c r="AD40" t="b">
        <v>1</v>
      </c>
      <c r="AE40" t="b">
        <v>1</v>
      </c>
      <c r="AF40" t="b">
        <v>0</v>
      </c>
      <c r="AG40" t="b">
        <v>0</v>
      </c>
      <c r="AH40" t="b">
        <v>1</v>
      </c>
      <c r="AI40">
        <f t="shared" si="3"/>
        <v>18</v>
      </c>
      <c r="AJ40">
        <f t="shared" si="1"/>
        <v>33</v>
      </c>
      <c r="AK40" s="4">
        <f t="shared" si="2"/>
        <v>0.54545454545454541</v>
      </c>
    </row>
    <row r="41" spans="1:37" x14ac:dyDescent="0.35">
      <c r="A41" t="s">
        <v>60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1</v>
      </c>
      <c r="AD41" t="b">
        <v>1</v>
      </c>
      <c r="AE41" t="b">
        <v>1</v>
      </c>
      <c r="AF41" t="b">
        <v>0</v>
      </c>
      <c r="AG41" t="b">
        <v>0</v>
      </c>
      <c r="AH41" t="b">
        <v>1</v>
      </c>
      <c r="AI41">
        <f t="shared" si="3"/>
        <v>17</v>
      </c>
      <c r="AJ41">
        <f t="shared" si="1"/>
        <v>33</v>
      </c>
      <c r="AK41" s="4">
        <f t="shared" si="2"/>
        <v>0.51515151515151514</v>
      </c>
    </row>
    <row r="42" spans="1:37" x14ac:dyDescent="0.35">
      <c r="A42" t="s">
        <v>61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1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>
        <f t="shared" si="3"/>
        <v>20</v>
      </c>
      <c r="AJ42">
        <f t="shared" si="1"/>
        <v>33</v>
      </c>
      <c r="AK42" s="4">
        <f t="shared" si="2"/>
        <v>0.60606060606060608</v>
      </c>
    </row>
    <row r="43" spans="1:37" x14ac:dyDescent="0.35">
      <c r="A43" t="s">
        <v>64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  <c r="AC43" t="b">
        <v>0</v>
      </c>
      <c r="AD43" t="b">
        <v>1</v>
      </c>
      <c r="AE43" t="b">
        <v>1</v>
      </c>
      <c r="AF43" t="b">
        <v>0</v>
      </c>
      <c r="AG43" t="b">
        <v>1</v>
      </c>
      <c r="AH43" t="b">
        <v>1</v>
      </c>
      <c r="AI43">
        <f t="shared" si="3"/>
        <v>26</v>
      </c>
      <c r="AJ43">
        <f t="shared" si="1"/>
        <v>33</v>
      </c>
      <c r="AK43" s="4">
        <f t="shared" si="2"/>
        <v>0.78787878787878785</v>
      </c>
    </row>
    <row r="44" spans="1:37" x14ac:dyDescent="0.35">
      <c r="A44" t="s">
        <v>65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1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1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>
        <f t="shared" si="3"/>
        <v>27</v>
      </c>
      <c r="AJ44">
        <f t="shared" si="1"/>
        <v>33</v>
      </c>
      <c r="AK44" s="4">
        <f t="shared" si="2"/>
        <v>0.81818181818181823</v>
      </c>
    </row>
    <row r="45" spans="1:37" x14ac:dyDescent="0.35">
      <c r="A45" t="s">
        <v>66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1</v>
      </c>
      <c r="AC45" t="b">
        <v>1</v>
      </c>
      <c r="AD45" t="b">
        <v>0</v>
      </c>
      <c r="AE45" t="b">
        <v>0</v>
      </c>
      <c r="AF45" t="b">
        <v>1</v>
      </c>
      <c r="AG45" t="b">
        <v>1</v>
      </c>
      <c r="AH45" t="b">
        <v>0</v>
      </c>
      <c r="AI45">
        <f t="shared" si="3"/>
        <v>24</v>
      </c>
      <c r="AJ45">
        <f t="shared" si="1"/>
        <v>33</v>
      </c>
      <c r="AK45" s="4">
        <f t="shared" si="2"/>
        <v>0.72727272727272729</v>
      </c>
    </row>
    <row r="46" spans="1:37" x14ac:dyDescent="0.35">
      <c r="A46" t="s">
        <v>67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1</v>
      </c>
      <c r="AE46" t="b">
        <v>1</v>
      </c>
      <c r="AF46" t="b">
        <v>0</v>
      </c>
      <c r="AG46" t="b">
        <v>1</v>
      </c>
      <c r="AH46" t="s">
        <v>112</v>
      </c>
      <c r="AI46">
        <f t="shared" si="3"/>
        <v>29</v>
      </c>
      <c r="AJ46">
        <f t="shared" si="1"/>
        <v>32</v>
      </c>
      <c r="AK46" s="4">
        <f t="shared" si="2"/>
        <v>0.90625</v>
      </c>
    </row>
    <row r="47" spans="1:37" x14ac:dyDescent="0.35">
      <c r="A47" t="s">
        <v>68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b">
        <v>1</v>
      </c>
      <c r="AF47" t="b">
        <v>0</v>
      </c>
      <c r="AG47" t="b">
        <v>0</v>
      </c>
      <c r="AH47" t="b">
        <v>1</v>
      </c>
      <c r="AI47">
        <f t="shared" si="3"/>
        <v>17</v>
      </c>
      <c r="AJ47">
        <f t="shared" si="1"/>
        <v>33</v>
      </c>
      <c r="AK47" s="4">
        <f t="shared" si="2"/>
        <v>0.51515151515151514</v>
      </c>
    </row>
    <row r="48" spans="1:37" x14ac:dyDescent="0.35">
      <c r="A48" t="s">
        <v>70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0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1</v>
      </c>
      <c r="AC48" t="b">
        <v>1</v>
      </c>
      <c r="AD48" t="b">
        <v>0</v>
      </c>
      <c r="AE48" t="b">
        <v>0</v>
      </c>
      <c r="AF48" t="b">
        <v>1</v>
      </c>
      <c r="AG48" t="b">
        <v>1</v>
      </c>
      <c r="AH48" t="b">
        <v>0</v>
      </c>
      <c r="AI48">
        <f t="shared" si="3"/>
        <v>23</v>
      </c>
      <c r="AJ48">
        <f t="shared" si="1"/>
        <v>33</v>
      </c>
      <c r="AK48" s="4">
        <f t="shared" si="2"/>
        <v>0.69696969696969702</v>
      </c>
    </row>
    <row r="49" spans="1:37" x14ac:dyDescent="0.35">
      <c r="A49" t="s">
        <v>71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0</v>
      </c>
      <c r="AD49" t="b">
        <v>1</v>
      </c>
      <c r="AE49" t="b">
        <v>1</v>
      </c>
      <c r="AF49" t="b">
        <v>0</v>
      </c>
      <c r="AG49" t="b">
        <v>1</v>
      </c>
      <c r="AH49" t="b">
        <v>1</v>
      </c>
      <c r="AI49">
        <f t="shared" si="3"/>
        <v>22</v>
      </c>
      <c r="AJ49">
        <f t="shared" si="1"/>
        <v>33</v>
      </c>
      <c r="AK49" s="4">
        <f t="shared" si="2"/>
        <v>0.66666666666666663</v>
      </c>
    </row>
    <row r="50" spans="1:37" x14ac:dyDescent="0.35">
      <c r="A50" t="s">
        <v>72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1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  <c r="AC50" t="b">
        <v>1</v>
      </c>
      <c r="AD50" t="b">
        <v>1</v>
      </c>
      <c r="AE50" t="b">
        <v>1</v>
      </c>
      <c r="AF50" t="b">
        <v>0</v>
      </c>
      <c r="AG50" t="b">
        <v>0</v>
      </c>
      <c r="AH50" t="b">
        <v>0</v>
      </c>
      <c r="AI50">
        <f t="shared" si="3"/>
        <v>22</v>
      </c>
      <c r="AJ50">
        <f t="shared" si="1"/>
        <v>33</v>
      </c>
      <c r="AK50" s="4">
        <f t="shared" si="2"/>
        <v>0.66666666666666663</v>
      </c>
    </row>
    <row r="51" spans="1:37" x14ac:dyDescent="0.35">
      <c r="A51" t="s">
        <v>73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 t="b">
        <v>1</v>
      </c>
      <c r="AE51" t="b">
        <v>1</v>
      </c>
      <c r="AF51" t="b">
        <v>0</v>
      </c>
      <c r="AG51" t="b">
        <v>0</v>
      </c>
      <c r="AH51" t="b">
        <v>0</v>
      </c>
      <c r="AI51">
        <f t="shared" si="3"/>
        <v>19</v>
      </c>
      <c r="AJ51">
        <f t="shared" si="1"/>
        <v>33</v>
      </c>
      <c r="AK51" s="4">
        <f t="shared" si="2"/>
        <v>0.5757575757575758</v>
      </c>
    </row>
    <row r="52" spans="1:37" x14ac:dyDescent="0.35">
      <c r="A52" t="s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0</v>
      </c>
      <c r="AG52" t="b">
        <v>1</v>
      </c>
      <c r="AH52" t="b">
        <v>1</v>
      </c>
      <c r="AI52">
        <f t="shared" si="3"/>
        <v>30</v>
      </c>
      <c r="AJ52">
        <f t="shared" si="1"/>
        <v>33</v>
      </c>
      <c r="AK52" s="4">
        <f t="shared" si="2"/>
        <v>0.90909090909090906</v>
      </c>
    </row>
  </sheetData>
  <conditionalFormatting sqref="B2:AL2 B29:AI52 AI28 B3:AI27 AJ3:AL52">
    <cfRule type="containsText" dxfId="49" priority="2" operator="containsText" text="true">
      <formula>NOT(ISERROR(SEARCH("true",B2)))</formula>
    </cfRule>
    <cfRule type="containsText" dxfId="48" priority="3" operator="containsText" text="false">
      <formula>NOT(ISERROR(SEARCH("false",B2)))</formula>
    </cfRule>
  </conditionalFormatting>
  <conditionalFormatting sqref="AK2:AK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710C-63C2-4622-9AA7-DB5662BFB2E5}">
  <dimension ref="A1:AQ52"/>
  <sheetViews>
    <sheetView topLeftCell="Z4" workbookViewId="0">
      <selection activeCell="AK25" sqref="AK25"/>
    </sheetView>
  </sheetViews>
  <sheetFormatPr defaultRowHeight="14.5" x14ac:dyDescent="0.35"/>
  <cols>
    <col min="41" max="41" width="9.81640625" bestFit="1" customWidth="1"/>
    <col min="42" max="42" width="12.90625" bestFit="1" customWidth="1"/>
    <col min="43" max="43" width="12.08984375" bestFit="1" customWidth="1"/>
  </cols>
  <sheetData>
    <row r="1" spans="1:43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 t="s">
        <v>113</v>
      </c>
      <c r="AP1" t="s">
        <v>105</v>
      </c>
      <c r="AQ1" t="s">
        <v>114</v>
      </c>
    </row>
    <row r="2" spans="1:43" x14ac:dyDescent="0.35">
      <c r="A2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 t="b">
        <v>1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1</v>
      </c>
      <c r="AO2">
        <f t="shared" ref="AO2:AO33" si="0">COUNTIF(B2:AN2,TRUE)</f>
        <v>20</v>
      </c>
      <c r="AP2">
        <f>$AO$29-COUNTIF(B2:AN2,"")</f>
        <v>39</v>
      </c>
      <c r="AQ2" s="4">
        <f>AO2/AP2</f>
        <v>0.51282051282051277</v>
      </c>
    </row>
    <row r="3" spans="1:43" x14ac:dyDescent="0.35">
      <c r="A3" t="s">
        <v>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>
        <f t="shared" si="0"/>
        <v>16</v>
      </c>
      <c r="AP3">
        <f t="shared" ref="AP3:AP52" si="1">$AO$29-COUNTIF(B3:AN3,"")</f>
        <v>16</v>
      </c>
      <c r="AQ3" s="4">
        <f t="shared" ref="AQ3:AQ52" si="2">AO3/AP3</f>
        <v>1</v>
      </c>
    </row>
    <row r="4" spans="1:43" x14ac:dyDescent="0.35">
      <c r="A4" t="s">
        <v>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>
        <f t="shared" si="0"/>
        <v>22</v>
      </c>
      <c r="AP4">
        <f t="shared" si="1"/>
        <v>28</v>
      </c>
      <c r="AQ4" s="4">
        <f t="shared" si="2"/>
        <v>0.7857142857142857</v>
      </c>
    </row>
    <row r="5" spans="1:43" x14ac:dyDescent="0.35">
      <c r="A5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1</v>
      </c>
      <c r="AD5" t="b">
        <v>1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1</v>
      </c>
      <c r="AO5">
        <f t="shared" si="0"/>
        <v>19</v>
      </c>
      <c r="AP5">
        <f t="shared" si="1"/>
        <v>39</v>
      </c>
      <c r="AQ5" s="4">
        <f t="shared" si="2"/>
        <v>0.48717948717948717</v>
      </c>
    </row>
    <row r="6" spans="1:43" x14ac:dyDescent="0.3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0</v>
      </c>
      <c r="AE6" t="b">
        <v>1</v>
      </c>
      <c r="AF6" t="b">
        <v>1</v>
      </c>
      <c r="AG6" t="b">
        <v>0</v>
      </c>
      <c r="AH6" t="b">
        <v>0</v>
      </c>
      <c r="AI6" t="b">
        <v>1</v>
      </c>
      <c r="AJ6" t="b">
        <v>1</v>
      </c>
      <c r="AK6" t="b">
        <v>0</v>
      </c>
      <c r="AL6" t="b">
        <v>1</v>
      </c>
      <c r="AM6" t="b">
        <v>1</v>
      </c>
      <c r="AN6" t="b">
        <v>1</v>
      </c>
      <c r="AO6">
        <f t="shared" si="0"/>
        <v>23</v>
      </c>
      <c r="AP6">
        <f t="shared" si="1"/>
        <v>39</v>
      </c>
      <c r="AQ6" s="4">
        <f t="shared" si="2"/>
        <v>0.58974358974358976</v>
      </c>
    </row>
    <row r="7" spans="1:43" x14ac:dyDescent="0.35">
      <c r="A7" t="s">
        <v>13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0</v>
      </c>
      <c r="AG7" t="b">
        <v>1</v>
      </c>
      <c r="AH7" t="b">
        <v>0</v>
      </c>
      <c r="AI7" t="b">
        <v>1</v>
      </c>
      <c r="AJ7" t="b">
        <v>1</v>
      </c>
      <c r="AK7" t="b">
        <v>1</v>
      </c>
      <c r="AL7" t="b">
        <v>1</v>
      </c>
      <c r="AM7" t="s">
        <v>112</v>
      </c>
      <c r="AN7" t="s">
        <v>112</v>
      </c>
      <c r="AO7">
        <f t="shared" si="0"/>
        <v>29</v>
      </c>
      <c r="AP7">
        <f t="shared" si="1"/>
        <v>37</v>
      </c>
      <c r="AQ7" s="4">
        <f t="shared" si="2"/>
        <v>0.78378378378378377</v>
      </c>
    </row>
    <row r="8" spans="1:43" x14ac:dyDescent="0.35">
      <c r="A8" t="s">
        <v>15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0</v>
      </c>
      <c r="AC8" t="b">
        <v>1</v>
      </c>
      <c r="AD8" t="b">
        <v>0</v>
      </c>
      <c r="AE8" t="b">
        <v>1</v>
      </c>
      <c r="AF8" t="b">
        <v>1</v>
      </c>
      <c r="AG8" t="b">
        <v>0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1</v>
      </c>
      <c r="AO8">
        <f t="shared" si="0"/>
        <v>19</v>
      </c>
      <c r="AP8">
        <f t="shared" si="1"/>
        <v>39</v>
      </c>
      <c r="AQ8" s="4">
        <f t="shared" si="2"/>
        <v>0.48717948717948717</v>
      </c>
    </row>
    <row r="9" spans="1:43" x14ac:dyDescent="0.35">
      <c r="A9" t="s">
        <v>20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>
        <f t="shared" si="0"/>
        <v>1</v>
      </c>
      <c r="AP9">
        <f t="shared" si="1"/>
        <v>15</v>
      </c>
      <c r="AQ9" s="4">
        <f t="shared" si="2"/>
        <v>6.6666666666666666E-2</v>
      </c>
    </row>
    <row r="10" spans="1:43" x14ac:dyDescent="0.35">
      <c r="A10" t="s">
        <v>21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0</v>
      </c>
      <c r="AC10" t="b">
        <v>1</v>
      </c>
      <c r="AD10" t="b">
        <v>0</v>
      </c>
      <c r="AE10" t="b">
        <v>1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>
        <f t="shared" si="0"/>
        <v>17</v>
      </c>
      <c r="AP10">
        <f t="shared" si="1"/>
        <v>39</v>
      </c>
      <c r="AQ10" s="4">
        <f t="shared" si="2"/>
        <v>0.4358974358974359</v>
      </c>
    </row>
    <row r="11" spans="1:43" x14ac:dyDescent="0.35">
      <c r="A11" t="s">
        <v>23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1</v>
      </c>
      <c r="AC11" t="b">
        <v>1</v>
      </c>
      <c r="AD11" t="b">
        <v>1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1</v>
      </c>
      <c r="AN11" t="b">
        <v>1</v>
      </c>
      <c r="AO11">
        <f t="shared" si="0"/>
        <v>24</v>
      </c>
      <c r="AP11">
        <f t="shared" si="1"/>
        <v>39</v>
      </c>
      <c r="AQ11" s="4">
        <f t="shared" si="2"/>
        <v>0.61538461538461542</v>
      </c>
    </row>
    <row r="12" spans="1:43" x14ac:dyDescent="0.35">
      <c r="A12" t="s">
        <v>24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1</v>
      </c>
      <c r="AE12" t="b">
        <v>0</v>
      </c>
      <c r="AF12" t="b">
        <v>0</v>
      </c>
      <c r="AG12" t="b">
        <v>1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>
        <f t="shared" si="0"/>
        <v>16</v>
      </c>
      <c r="AP12">
        <f t="shared" si="1"/>
        <v>39</v>
      </c>
      <c r="AQ12" s="4">
        <f t="shared" si="2"/>
        <v>0.41025641025641024</v>
      </c>
    </row>
    <row r="13" spans="1:43" x14ac:dyDescent="0.35">
      <c r="A13" t="s">
        <v>28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>
        <f t="shared" si="0"/>
        <v>3</v>
      </c>
      <c r="AP13">
        <f t="shared" si="1"/>
        <v>16</v>
      </c>
      <c r="AQ13" s="4">
        <f t="shared" si="2"/>
        <v>0.1875</v>
      </c>
    </row>
    <row r="14" spans="1:43" x14ac:dyDescent="0.35">
      <c r="A14" t="s">
        <v>29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0</v>
      </c>
      <c r="AE14" t="b">
        <v>1</v>
      </c>
      <c r="AF14" t="b">
        <v>0</v>
      </c>
      <c r="AG14" t="b">
        <v>1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>
        <f t="shared" si="0"/>
        <v>27</v>
      </c>
      <c r="AP14">
        <f t="shared" si="1"/>
        <v>33</v>
      </c>
      <c r="AQ14" s="4">
        <f t="shared" si="2"/>
        <v>0.81818181818181823</v>
      </c>
    </row>
    <row r="15" spans="1:43" x14ac:dyDescent="0.35">
      <c r="A15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0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1</v>
      </c>
      <c r="AD15" t="b">
        <v>0</v>
      </c>
      <c r="AE15" t="b">
        <v>1</v>
      </c>
      <c r="AF15" t="b">
        <v>1</v>
      </c>
      <c r="AG15" t="b">
        <v>0</v>
      </c>
      <c r="AH15" t="b">
        <v>0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>
        <f t="shared" si="0"/>
        <v>28</v>
      </c>
      <c r="AP15">
        <f t="shared" si="1"/>
        <v>39</v>
      </c>
      <c r="AQ15" s="4">
        <f t="shared" si="2"/>
        <v>0.71794871794871795</v>
      </c>
    </row>
    <row r="16" spans="1:43" x14ac:dyDescent="0.35">
      <c r="A16" t="s">
        <v>31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1</v>
      </c>
      <c r="AD16" t="b">
        <v>0</v>
      </c>
      <c r="AE16" t="b">
        <v>1</v>
      </c>
      <c r="AF16" t="b">
        <v>1</v>
      </c>
      <c r="AG16" t="b">
        <v>0</v>
      </c>
      <c r="AH16" t="b">
        <v>0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>
        <f t="shared" si="0"/>
        <v>23</v>
      </c>
      <c r="AP16">
        <f t="shared" si="1"/>
        <v>39</v>
      </c>
      <c r="AQ16" s="4">
        <f t="shared" si="2"/>
        <v>0.58974358974358976</v>
      </c>
    </row>
    <row r="17" spans="1:43" x14ac:dyDescent="0.35">
      <c r="A17" t="s">
        <v>32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  <c r="AC17" t="b">
        <v>1</v>
      </c>
      <c r="AD17" t="b">
        <v>0</v>
      </c>
      <c r="AE17" t="b">
        <v>1</v>
      </c>
      <c r="AF17" t="b">
        <v>1</v>
      </c>
      <c r="AG17" t="b">
        <v>0</v>
      </c>
      <c r="AH17" t="b">
        <v>0</v>
      </c>
      <c r="AI17" t="b">
        <v>1</v>
      </c>
      <c r="AJ17" t="b">
        <v>0</v>
      </c>
      <c r="AK17" t="b">
        <v>1</v>
      </c>
      <c r="AL17" t="b">
        <v>0</v>
      </c>
      <c r="AM17" t="b">
        <v>1</v>
      </c>
      <c r="AN17" t="b">
        <v>1</v>
      </c>
      <c r="AO17">
        <f t="shared" si="0"/>
        <v>32</v>
      </c>
      <c r="AP17">
        <f t="shared" si="1"/>
        <v>39</v>
      </c>
      <c r="AQ17" s="4">
        <f t="shared" si="2"/>
        <v>0.82051282051282048</v>
      </c>
    </row>
    <row r="18" spans="1:43" x14ac:dyDescent="0.35">
      <c r="A18" t="s">
        <v>33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0</v>
      </c>
      <c r="AE18" t="b">
        <v>1</v>
      </c>
      <c r="AF18" t="b">
        <v>1</v>
      </c>
      <c r="AG18" t="b">
        <v>1</v>
      </c>
      <c r="AH18" t="b">
        <v>0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>
        <f t="shared" si="0"/>
        <v>37</v>
      </c>
      <c r="AP18">
        <f t="shared" si="1"/>
        <v>39</v>
      </c>
      <c r="AQ18" s="4">
        <f t="shared" si="2"/>
        <v>0.94871794871794868</v>
      </c>
    </row>
    <row r="19" spans="1:43" x14ac:dyDescent="0.35">
      <c r="A19" t="s">
        <v>34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1</v>
      </c>
      <c r="AC19" t="b">
        <v>1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>
        <f t="shared" si="0"/>
        <v>21</v>
      </c>
      <c r="AP19">
        <f t="shared" si="1"/>
        <v>39</v>
      </c>
      <c r="AQ19" s="4">
        <f t="shared" si="2"/>
        <v>0.53846153846153844</v>
      </c>
    </row>
    <row r="20" spans="1:43" x14ac:dyDescent="0.35">
      <c r="A20" t="s">
        <v>37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b">
        <v>1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1</v>
      </c>
      <c r="AN20" t="b">
        <v>0</v>
      </c>
      <c r="AO20">
        <f t="shared" si="0"/>
        <v>19</v>
      </c>
      <c r="AP20">
        <f t="shared" si="1"/>
        <v>39</v>
      </c>
      <c r="AQ20" s="4">
        <f t="shared" si="2"/>
        <v>0.48717948717948717</v>
      </c>
    </row>
    <row r="21" spans="1:43" x14ac:dyDescent="0.35">
      <c r="A2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0</v>
      </c>
      <c r="AC21" t="b">
        <v>1</v>
      </c>
      <c r="AD21" t="b">
        <v>0</v>
      </c>
      <c r="AE21" t="b">
        <v>1</v>
      </c>
      <c r="AF21" t="b">
        <v>1</v>
      </c>
      <c r="AG21" t="b">
        <v>0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>
        <f t="shared" si="0"/>
        <v>25</v>
      </c>
      <c r="AP21">
        <f t="shared" si="1"/>
        <v>39</v>
      </c>
      <c r="AQ21" s="4">
        <f t="shared" si="2"/>
        <v>0.64102564102564108</v>
      </c>
    </row>
    <row r="22" spans="1:43" x14ac:dyDescent="0.35">
      <c r="A22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>
        <f t="shared" si="0"/>
        <v>16</v>
      </c>
      <c r="AP22">
        <f t="shared" si="1"/>
        <v>39</v>
      </c>
      <c r="AQ22" s="4">
        <f t="shared" si="2"/>
        <v>0.41025641025641024</v>
      </c>
    </row>
    <row r="23" spans="1:43" x14ac:dyDescent="0.35">
      <c r="A23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0</v>
      </c>
      <c r="AC23" t="b">
        <v>1</v>
      </c>
      <c r="AD23" t="b">
        <v>0</v>
      </c>
      <c r="AE23" t="b">
        <v>1</v>
      </c>
      <c r="AF23" t="b">
        <v>1</v>
      </c>
      <c r="AG23" t="b">
        <v>0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>
        <f t="shared" si="0"/>
        <v>19</v>
      </c>
      <c r="AP23">
        <f t="shared" si="1"/>
        <v>39</v>
      </c>
      <c r="AQ23" s="4">
        <f t="shared" si="2"/>
        <v>0.48717948717948717</v>
      </c>
    </row>
    <row r="24" spans="1:43" x14ac:dyDescent="0.35">
      <c r="A24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1</v>
      </c>
      <c r="U24" t="b">
        <v>0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  <c r="AC24" t="b">
        <v>0</v>
      </c>
      <c r="AD24" t="b">
        <v>0</v>
      </c>
      <c r="AE24" t="b">
        <v>1</v>
      </c>
      <c r="AF24" t="b">
        <v>1</v>
      </c>
      <c r="AG24" t="b">
        <v>0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>
        <f t="shared" si="0"/>
        <v>25</v>
      </c>
      <c r="AP24">
        <f t="shared" si="1"/>
        <v>39</v>
      </c>
      <c r="AQ24" s="4">
        <f t="shared" si="2"/>
        <v>0.64102564102564108</v>
      </c>
    </row>
    <row r="25" spans="1:43" x14ac:dyDescent="0.35">
      <c r="A25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0</v>
      </c>
      <c r="AD25" t="b">
        <v>0</v>
      </c>
      <c r="AE25" t="b">
        <v>1</v>
      </c>
      <c r="AF25" t="b">
        <v>1</v>
      </c>
      <c r="AG25" t="b">
        <v>0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>
        <f t="shared" si="0"/>
        <v>18</v>
      </c>
      <c r="AP25">
        <f t="shared" si="1"/>
        <v>39</v>
      </c>
      <c r="AQ25" s="4">
        <f t="shared" si="2"/>
        <v>0.46153846153846156</v>
      </c>
    </row>
    <row r="26" spans="1:43" x14ac:dyDescent="0.35">
      <c r="A26" t="s">
        <v>45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1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s">
        <v>112</v>
      </c>
      <c r="AO26">
        <f t="shared" si="0"/>
        <v>19</v>
      </c>
      <c r="AP26">
        <f t="shared" si="1"/>
        <v>38</v>
      </c>
      <c r="AQ26" s="4">
        <f t="shared" si="2"/>
        <v>0.5</v>
      </c>
    </row>
    <row r="27" spans="1:43" x14ac:dyDescent="0.35">
      <c r="A27" t="s">
        <v>46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0</v>
      </c>
      <c r="AE27" t="b">
        <v>1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>
        <f t="shared" si="0"/>
        <v>23</v>
      </c>
      <c r="AP27">
        <f t="shared" si="1"/>
        <v>39</v>
      </c>
      <c r="AQ27" s="4">
        <f t="shared" si="2"/>
        <v>0.58974358974358976</v>
      </c>
    </row>
    <row r="28" spans="1:43" x14ac:dyDescent="0.35">
      <c r="A28" t="s">
        <v>47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0</v>
      </c>
      <c r="AE28" t="b">
        <v>1</v>
      </c>
      <c r="AF28" t="b">
        <v>0</v>
      </c>
      <c r="AG28" t="b">
        <v>1</v>
      </c>
      <c r="AH28" t="b">
        <v>1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>
        <f t="shared" si="0"/>
        <v>27</v>
      </c>
      <c r="AP28">
        <f t="shared" si="1"/>
        <v>33</v>
      </c>
      <c r="AQ28" s="4">
        <f t="shared" si="2"/>
        <v>0.81818181818181823</v>
      </c>
    </row>
    <row r="29" spans="1:43" x14ac:dyDescent="0.35">
      <c r="A29" t="s">
        <v>48</v>
      </c>
      <c r="B29" s="8" t="b">
        <f>IF(Data!B29="","",IF(Data!B$29="","",Data!B29=Data!B$29))</f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  <c r="L29" s="6" t="b">
        <v>1</v>
      </c>
      <c r="M29" s="6" t="b">
        <v>1</v>
      </c>
      <c r="N29" s="6" t="b">
        <v>1</v>
      </c>
      <c r="O29" s="6" t="b">
        <v>1</v>
      </c>
      <c r="P29" s="6" t="b">
        <v>1</v>
      </c>
      <c r="Q29" s="6" t="b">
        <v>1</v>
      </c>
      <c r="R29" s="6" t="b">
        <v>1</v>
      </c>
      <c r="S29" s="6" t="b">
        <v>1</v>
      </c>
      <c r="T29" s="6" t="b">
        <v>1</v>
      </c>
      <c r="U29" s="6" t="b">
        <v>1</v>
      </c>
      <c r="V29" s="6" t="b">
        <v>1</v>
      </c>
      <c r="W29" s="6" t="b">
        <v>1</v>
      </c>
      <c r="X29" s="6" t="b">
        <v>1</v>
      </c>
      <c r="Y29" s="6" t="b">
        <v>1</v>
      </c>
      <c r="Z29" s="6" t="b">
        <v>1</v>
      </c>
      <c r="AA29" s="6" t="b">
        <v>1</v>
      </c>
      <c r="AB29" s="6" t="b">
        <v>1</v>
      </c>
      <c r="AC29" s="6" t="b">
        <v>1</v>
      </c>
      <c r="AD29" s="6" t="b">
        <v>1</v>
      </c>
      <c r="AE29" s="6" t="b">
        <v>1</v>
      </c>
      <c r="AF29" s="6" t="b">
        <v>1</v>
      </c>
      <c r="AG29" s="6" t="b">
        <v>1</v>
      </c>
      <c r="AH29" s="6" t="b">
        <v>1</v>
      </c>
      <c r="AI29" s="6" t="b">
        <v>1</v>
      </c>
      <c r="AJ29" s="6" t="b">
        <v>1</v>
      </c>
      <c r="AK29" s="6" t="b">
        <v>1</v>
      </c>
      <c r="AL29" s="6" t="b">
        <v>1</v>
      </c>
      <c r="AM29" s="6" t="b">
        <v>1</v>
      </c>
      <c r="AN29" s="6" t="b">
        <v>1</v>
      </c>
      <c r="AO29">
        <f t="shared" si="0"/>
        <v>39</v>
      </c>
      <c r="AP29">
        <f t="shared" si="1"/>
        <v>39</v>
      </c>
      <c r="AQ29" s="4">
        <f t="shared" si="2"/>
        <v>1</v>
      </c>
    </row>
    <row r="30" spans="1:43" x14ac:dyDescent="0.35">
      <c r="A30" t="s">
        <v>49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0</v>
      </c>
      <c r="AG30" t="b">
        <v>1</v>
      </c>
      <c r="AH30" t="b">
        <v>0</v>
      </c>
      <c r="AI30" t="b">
        <v>1</v>
      </c>
      <c r="AJ30" t="b">
        <v>1</v>
      </c>
      <c r="AK30" t="b">
        <v>0</v>
      </c>
      <c r="AL30" t="b">
        <v>1</v>
      </c>
      <c r="AM30" t="b">
        <v>1</v>
      </c>
      <c r="AN30" t="b">
        <v>1</v>
      </c>
      <c r="AO30">
        <f t="shared" si="0"/>
        <v>26</v>
      </c>
      <c r="AP30">
        <f t="shared" si="1"/>
        <v>39</v>
      </c>
      <c r="AQ30" s="4">
        <f t="shared" si="2"/>
        <v>0.66666666666666663</v>
      </c>
    </row>
    <row r="31" spans="1:43" x14ac:dyDescent="0.35">
      <c r="A31" t="s">
        <v>50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1</v>
      </c>
      <c r="AD31" t="b">
        <v>1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1</v>
      </c>
      <c r="AO31">
        <f t="shared" si="0"/>
        <v>22</v>
      </c>
      <c r="AP31">
        <f t="shared" si="1"/>
        <v>39</v>
      </c>
      <c r="AQ31" s="4">
        <f t="shared" si="2"/>
        <v>0.5641025641025641</v>
      </c>
    </row>
    <row r="32" spans="1:43" x14ac:dyDescent="0.35">
      <c r="A32" t="s">
        <v>51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0</v>
      </c>
      <c r="AE32" t="b">
        <v>1</v>
      </c>
      <c r="AF32" t="b">
        <v>1</v>
      </c>
      <c r="AG32" t="b">
        <v>0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>
        <f t="shared" si="0"/>
        <v>30</v>
      </c>
      <c r="AP32">
        <f t="shared" si="1"/>
        <v>33</v>
      </c>
      <c r="AQ32" s="4">
        <f t="shared" si="2"/>
        <v>0.90909090909090906</v>
      </c>
    </row>
    <row r="33" spans="1:43" x14ac:dyDescent="0.35">
      <c r="A33" t="s">
        <v>52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0</v>
      </c>
      <c r="V33" t="b">
        <v>0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0</v>
      </c>
      <c r="AE33" t="b">
        <v>1</v>
      </c>
      <c r="AF33" t="b">
        <v>1</v>
      </c>
      <c r="AG33" t="b">
        <v>0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>
        <f t="shared" si="0"/>
        <v>27</v>
      </c>
      <c r="AP33">
        <f t="shared" si="1"/>
        <v>39</v>
      </c>
      <c r="AQ33" s="4">
        <f t="shared" si="2"/>
        <v>0.69230769230769229</v>
      </c>
    </row>
    <row r="34" spans="1:43" x14ac:dyDescent="0.35">
      <c r="A34" t="s">
        <v>53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1</v>
      </c>
      <c r="U34" t="b">
        <v>0</v>
      </c>
      <c r="V34" t="b">
        <v>0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  <c r="AC34" t="b">
        <v>1</v>
      </c>
      <c r="AD34" t="b">
        <v>0</v>
      </c>
      <c r="AE34" t="b">
        <v>1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>
        <f t="shared" ref="AO34:AO52" si="3">COUNTIF(B34:AN34,TRUE)</f>
        <v>19</v>
      </c>
      <c r="AP34">
        <f t="shared" si="1"/>
        <v>39</v>
      </c>
      <c r="AQ34" s="4">
        <f t="shared" si="2"/>
        <v>0.48717948717948717</v>
      </c>
    </row>
    <row r="35" spans="1:43" x14ac:dyDescent="0.35">
      <c r="A35" t="s">
        <v>54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>
        <f t="shared" si="3"/>
        <v>17</v>
      </c>
      <c r="AP35">
        <f t="shared" si="1"/>
        <v>28</v>
      </c>
      <c r="AQ35" s="4">
        <f t="shared" si="2"/>
        <v>0.6071428571428571</v>
      </c>
    </row>
    <row r="36" spans="1:43" x14ac:dyDescent="0.35">
      <c r="A36" t="s">
        <v>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  <c r="AC36" t="b">
        <v>1</v>
      </c>
      <c r="AD36" t="b">
        <v>0</v>
      </c>
      <c r="AE36" t="b">
        <v>1</v>
      </c>
      <c r="AF36" t="b">
        <v>1</v>
      </c>
      <c r="AG36" t="b">
        <v>0</v>
      </c>
      <c r="AH36" t="b">
        <v>0</v>
      </c>
      <c r="AI36" t="b">
        <v>1</v>
      </c>
      <c r="AJ36" t="b">
        <v>0</v>
      </c>
      <c r="AK36" t="b">
        <v>1</v>
      </c>
      <c r="AL36" t="b">
        <v>0</v>
      </c>
      <c r="AM36" t="b">
        <v>1</v>
      </c>
      <c r="AN36" t="b">
        <v>0</v>
      </c>
      <c r="AO36">
        <f t="shared" si="3"/>
        <v>18</v>
      </c>
      <c r="AP36">
        <f t="shared" si="1"/>
        <v>39</v>
      </c>
      <c r="AQ36" s="4">
        <f t="shared" si="2"/>
        <v>0.46153846153846156</v>
      </c>
    </row>
    <row r="37" spans="1:43" x14ac:dyDescent="0.35">
      <c r="A37" t="s">
        <v>56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0</v>
      </c>
      <c r="U37" t="b">
        <v>1</v>
      </c>
      <c r="V37" t="b">
        <v>0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0</v>
      </c>
      <c r="AE37" t="b">
        <v>1</v>
      </c>
      <c r="AF37" t="b">
        <v>1</v>
      </c>
      <c r="AG37" t="b">
        <v>0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>
        <f t="shared" si="3"/>
        <v>30</v>
      </c>
      <c r="AP37">
        <f t="shared" si="1"/>
        <v>39</v>
      </c>
      <c r="AQ37" s="4">
        <f t="shared" si="2"/>
        <v>0.76923076923076927</v>
      </c>
    </row>
    <row r="38" spans="1:43" x14ac:dyDescent="0.35">
      <c r="A38" t="s">
        <v>57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1</v>
      </c>
      <c r="AC38" t="b">
        <v>1</v>
      </c>
      <c r="AD38" t="b">
        <v>1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>
        <f t="shared" si="3"/>
        <v>25</v>
      </c>
      <c r="AP38">
        <f t="shared" si="1"/>
        <v>29</v>
      </c>
      <c r="AQ38" s="4">
        <f t="shared" si="2"/>
        <v>0.86206896551724133</v>
      </c>
    </row>
    <row r="39" spans="1:43" x14ac:dyDescent="0.35">
      <c r="A39" t="s">
        <v>58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0</v>
      </c>
      <c r="V39" t="b">
        <v>0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1</v>
      </c>
      <c r="AD39" t="b">
        <v>0</v>
      </c>
      <c r="AE39" t="b">
        <v>1</v>
      </c>
      <c r="AF39" t="b">
        <v>1</v>
      </c>
      <c r="AG39" t="b">
        <v>0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0</v>
      </c>
      <c r="AO39">
        <f t="shared" si="3"/>
        <v>24</v>
      </c>
      <c r="AP39">
        <f t="shared" si="1"/>
        <v>39</v>
      </c>
      <c r="AQ39" s="4">
        <f t="shared" si="2"/>
        <v>0.61538461538461542</v>
      </c>
    </row>
    <row r="40" spans="1:43" x14ac:dyDescent="0.35">
      <c r="A40" t="s">
        <v>59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1</v>
      </c>
      <c r="U40" t="b">
        <v>0</v>
      </c>
      <c r="V40" t="b">
        <v>0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0</v>
      </c>
      <c r="AC40" t="b">
        <v>0</v>
      </c>
      <c r="AD40" t="b">
        <v>0</v>
      </c>
      <c r="AE40" t="b">
        <v>1</v>
      </c>
      <c r="AF40" t="b">
        <v>1</v>
      </c>
      <c r="AG40" t="b">
        <v>0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>
        <f t="shared" si="3"/>
        <v>22</v>
      </c>
      <c r="AP40">
        <f t="shared" si="1"/>
        <v>39</v>
      </c>
      <c r="AQ40" s="4">
        <f t="shared" si="2"/>
        <v>0.5641025641025641</v>
      </c>
    </row>
    <row r="41" spans="1:43" x14ac:dyDescent="0.35">
      <c r="A41" t="s">
        <v>60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1</v>
      </c>
      <c r="AD41" t="b">
        <v>0</v>
      </c>
      <c r="AE41" t="b">
        <v>1</v>
      </c>
      <c r="AF41" t="b">
        <v>1</v>
      </c>
      <c r="AG41" t="b">
        <v>0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>
        <f t="shared" si="3"/>
        <v>19</v>
      </c>
      <c r="AP41">
        <f t="shared" si="1"/>
        <v>39</v>
      </c>
      <c r="AQ41" s="4">
        <f t="shared" si="2"/>
        <v>0.48717948717948717</v>
      </c>
    </row>
    <row r="42" spans="1:43" x14ac:dyDescent="0.35">
      <c r="A42" t="s">
        <v>61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1</v>
      </c>
      <c r="AD42" t="b">
        <v>1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1</v>
      </c>
      <c r="AN42" t="b">
        <v>1</v>
      </c>
      <c r="AO42">
        <f t="shared" si="3"/>
        <v>22</v>
      </c>
      <c r="AP42">
        <f t="shared" si="1"/>
        <v>39</v>
      </c>
      <c r="AQ42" s="4">
        <f t="shared" si="2"/>
        <v>0.5641025641025641</v>
      </c>
    </row>
    <row r="43" spans="1:43" x14ac:dyDescent="0.35">
      <c r="A43" t="s">
        <v>64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  <c r="AC43" t="b">
        <v>0</v>
      </c>
      <c r="AD43" t="b">
        <v>0</v>
      </c>
      <c r="AE43" t="b">
        <v>1</v>
      </c>
      <c r="AF43" t="b">
        <v>1</v>
      </c>
      <c r="AG43" t="b">
        <v>1</v>
      </c>
      <c r="AH43" t="b">
        <v>1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>
        <f t="shared" si="3"/>
        <v>30</v>
      </c>
      <c r="AP43">
        <f t="shared" si="1"/>
        <v>33</v>
      </c>
      <c r="AQ43" s="4">
        <f t="shared" si="2"/>
        <v>0.90909090909090906</v>
      </c>
    </row>
    <row r="44" spans="1:43" x14ac:dyDescent="0.35">
      <c r="A44" t="s">
        <v>65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1</v>
      </c>
      <c r="AD44" t="b">
        <v>1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1</v>
      </c>
      <c r="AO44">
        <f t="shared" si="3"/>
        <v>24</v>
      </c>
      <c r="AP44">
        <f t="shared" si="1"/>
        <v>39</v>
      </c>
      <c r="AQ44" s="4">
        <f t="shared" si="2"/>
        <v>0.61538461538461542</v>
      </c>
    </row>
    <row r="45" spans="1:43" x14ac:dyDescent="0.35">
      <c r="A45" t="s">
        <v>66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1</v>
      </c>
      <c r="AC45" t="b">
        <v>1</v>
      </c>
      <c r="AD45" t="b">
        <v>1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s">
        <v>112</v>
      </c>
      <c r="AO45">
        <f t="shared" si="3"/>
        <v>22</v>
      </c>
      <c r="AP45">
        <f t="shared" si="1"/>
        <v>38</v>
      </c>
      <c r="AQ45" s="4">
        <f t="shared" si="2"/>
        <v>0.57894736842105265</v>
      </c>
    </row>
    <row r="46" spans="1:43" x14ac:dyDescent="0.35">
      <c r="A46" t="s">
        <v>67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0</v>
      </c>
      <c r="AE46" t="b">
        <v>1</v>
      </c>
      <c r="AF46" t="b">
        <v>1</v>
      </c>
      <c r="AG46" t="b">
        <v>1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>
        <f t="shared" si="3"/>
        <v>27</v>
      </c>
      <c r="AP46">
        <f t="shared" si="1"/>
        <v>32</v>
      </c>
      <c r="AQ46" s="4">
        <f t="shared" si="2"/>
        <v>0.84375</v>
      </c>
    </row>
    <row r="47" spans="1:43" x14ac:dyDescent="0.35">
      <c r="A47" t="s">
        <v>68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0</v>
      </c>
      <c r="AC47" t="b">
        <v>0</v>
      </c>
      <c r="AD47" t="b">
        <v>0</v>
      </c>
      <c r="AE47" t="b">
        <v>1</v>
      </c>
      <c r="AF47" t="b">
        <v>1</v>
      </c>
      <c r="AG47" t="b">
        <v>0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>
        <f t="shared" si="3"/>
        <v>25</v>
      </c>
      <c r="AP47">
        <f t="shared" si="1"/>
        <v>39</v>
      </c>
      <c r="AQ47" s="4">
        <f t="shared" si="2"/>
        <v>0.64102564102564108</v>
      </c>
    </row>
    <row r="48" spans="1:43" x14ac:dyDescent="0.35">
      <c r="A48" t="s">
        <v>70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1</v>
      </c>
      <c r="AC48" t="b">
        <v>1</v>
      </c>
      <c r="AD48" t="b">
        <v>1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s">
        <v>112</v>
      </c>
      <c r="AO48">
        <f t="shared" si="3"/>
        <v>22</v>
      </c>
      <c r="AP48">
        <f t="shared" si="1"/>
        <v>38</v>
      </c>
      <c r="AQ48" s="4">
        <f t="shared" si="2"/>
        <v>0.57894736842105265</v>
      </c>
    </row>
    <row r="49" spans="1:43" x14ac:dyDescent="0.35">
      <c r="A49" t="s">
        <v>71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0</v>
      </c>
      <c r="AD49" t="b">
        <v>0</v>
      </c>
      <c r="AE49" t="b">
        <v>1</v>
      </c>
      <c r="AF49" t="b">
        <v>1</v>
      </c>
      <c r="AG49" t="b">
        <v>1</v>
      </c>
      <c r="AH49" t="b">
        <v>1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>
        <f t="shared" si="3"/>
        <v>18</v>
      </c>
      <c r="AP49">
        <f t="shared" si="1"/>
        <v>33</v>
      </c>
      <c r="AQ49" s="4">
        <f t="shared" si="2"/>
        <v>0.54545454545454541</v>
      </c>
    </row>
    <row r="50" spans="1:43" x14ac:dyDescent="0.35">
      <c r="A50" t="s">
        <v>72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  <c r="AC50" t="b">
        <v>1</v>
      </c>
      <c r="AD50" t="b">
        <v>0</v>
      </c>
      <c r="AE50" t="b">
        <v>1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1</v>
      </c>
      <c r="AO50">
        <f t="shared" si="3"/>
        <v>20</v>
      </c>
      <c r="AP50">
        <f t="shared" si="1"/>
        <v>39</v>
      </c>
      <c r="AQ50" s="4">
        <f t="shared" si="2"/>
        <v>0.51282051282051277</v>
      </c>
    </row>
    <row r="51" spans="1:43" x14ac:dyDescent="0.35">
      <c r="A51" t="s">
        <v>73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 t="b">
        <v>0</v>
      </c>
      <c r="AE51" t="b">
        <v>1</v>
      </c>
      <c r="AF51" t="b">
        <v>1</v>
      </c>
      <c r="AG51" t="b">
        <v>0</v>
      </c>
      <c r="AH51" t="b">
        <v>0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>
        <f t="shared" si="3"/>
        <v>23</v>
      </c>
      <c r="AP51">
        <f t="shared" si="1"/>
        <v>39</v>
      </c>
      <c r="AQ51" s="4">
        <f t="shared" si="2"/>
        <v>0.58974358974358976</v>
      </c>
    </row>
    <row r="52" spans="1:43" x14ac:dyDescent="0.35">
      <c r="A52" t="s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1</v>
      </c>
      <c r="V52" t="b">
        <v>0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0</v>
      </c>
      <c r="AE52" t="b">
        <v>1</v>
      </c>
      <c r="AF52" t="b">
        <v>1</v>
      </c>
      <c r="AG52" t="b">
        <v>1</v>
      </c>
      <c r="AH52" t="b">
        <v>1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>
        <f t="shared" si="3"/>
        <v>30</v>
      </c>
      <c r="AP52">
        <f t="shared" si="1"/>
        <v>33</v>
      </c>
      <c r="AQ52" s="4">
        <f t="shared" si="2"/>
        <v>0.90909090909090906</v>
      </c>
    </row>
  </sheetData>
  <conditionalFormatting sqref="AO29 B2:AR2 B30:AO52 B3:AO28 AP3:AR52">
    <cfRule type="containsText" dxfId="47" priority="2" operator="containsText" text="true">
      <formula>NOT(ISERROR(SEARCH("true",B2)))</formula>
    </cfRule>
    <cfRule type="containsText" dxfId="46" priority="3" operator="containsText" text="false">
      <formula>NOT(ISERROR(SEARCH("false",B2)))</formula>
    </cfRule>
  </conditionalFormatting>
  <conditionalFormatting sqref="AQ2:AQ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82EE-E73C-4300-860A-0BABF6EF1C06}">
  <dimension ref="A1:AR52"/>
  <sheetViews>
    <sheetView topLeftCell="A26" workbookViewId="0">
      <selection activeCell="AK25" sqref="AK25"/>
    </sheetView>
  </sheetViews>
  <sheetFormatPr defaultRowHeight="14.5" x14ac:dyDescent="0.35"/>
  <cols>
    <col min="42" max="42" width="9.81640625" bestFit="1" customWidth="1"/>
    <col min="43" max="43" width="12.90625" bestFit="1" customWidth="1"/>
    <col min="44" max="44" width="12.08984375" bestFit="1" customWidth="1"/>
  </cols>
  <sheetData>
    <row r="1" spans="1:44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 t="s">
        <v>113</v>
      </c>
      <c r="AQ1" t="s">
        <v>105</v>
      </c>
      <c r="AR1" t="s">
        <v>114</v>
      </c>
    </row>
    <row r="2" spans="1:44" x14ac:dyDescent="0.3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 t="b">
        <v>1</v>
      </c>
      <c r="AE2" t="b">
        <v>0</v>
      </c>
      <c r="AF2" t="b">
        <v>1</v>
      </c>
      <c r="AG2" t="b">
        <v>1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  <c r="AM2" t="b">
        <v>1</v>
      </c>
      <c r="AN2" t="b">
        <v>1</v>
      </c>
      <c r="AO2" t="s">
        <v>112</v>
      </c>
      <c r="AP2">
        <f t="shared" ref="AP2:AP33" si="0">COUNTIF(B2:AO2,TRUE)</f>
        <v>18</v>
      </c>
      <c r="AQ2">
        <f>$AP$30-COUNTIF(B2:AO2,"")</f>
        <v>39</v>
      </c>
      <c r="AR2" s="4">
        <f>AP2/AQ2</f>
        <v>0.46153846153846156</v>
      </c>
    </row>
    <row r="3" spans="1:44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>
        <f t="shared" si="0"/>
        <v>9</v>
      </c>
      <c r="AQ3">
        <f t="shared" ref="AQ3:AQ52" si="1">$AP$30-COUNTIF(B3:AO3,"")</f>
        <v>16</v>
      </c>
      <c r="AR3" s="4">
        <f t="shared" ref="AR3:AR52" si="2">AP3/AQ3</f>
        <v>0.5625</v>
      </c>
    </row>
    <row r="4" spans="1:44" x14ac:dyDescent="0.3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0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>
        <f t="shared" si="0"/>
        <v>22</v>
      </c>
      <c r="AQ4">
        <f t="shared" si="1"/>
        <v>28</v>
      </c>
      <c r="AR4" s="4">
        <f t="shared" si="2"/>
        <v>0.7857142857142857</v>
      </c>
    </row>
    <row r="5" spans="1:44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1</v>
      </c>
      <c r="AD5" t="b">
        <v>1</v>
      </c>
      <c r="AE5" t="b">
        <v>0</v>
      </c>
      <c r="AF5" t="b">
        <v>1</v>
      </c>
      <c r="AG5" t="b">
        <v>1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1</v>
      </c>
      <c r="AN5" t="b">
        <v>1</v>
      </c>
      <c r="AO5" t="s">
        <v>112</v>
      </c>
      <c r="AP5">
        <f t="shared" si="0"/>
        <v>23</v>
      </c>
      <c r="AQ5">
        <f t="shared" si="1"/>
        <v>39</v>
      </c>
      <c r="AR5" s="4">
        <f t="shared" si="2"/>
        <v>0.58974358974358976</v>
      </c>
    </row>
    <row r="6" spans="1:44" x14ac:dyDescent="0.35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0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>
        <f t="shared" si="0"/>
        <v>32</v>
      </c>
      <c r="AQ6">
        <f t="shared" si="1"/>
        <v>40</v>
      </c>
      <c r="AR6" s="4">
        <f t="shared" si="2"/>
        <v>0.8</v>
      </c>
    </row>
    <row r="7" spans="1:44" x14ac:dyDescent="0.35">
      <c r="A7" t="s">
        <v>13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0</v>
      </c>
      <c r="AL7" t="b">
        <v>1</v>
      </c>
      <c r="AM7" t="s">
        <v>112</v>
      </c>
      <c r="AN7" t="s">
        <v>112</v>
      </c>
      <c r="AO7" t="s">
        <v>112</v>
      </c>
      <c r="AP7">
        <f t="shared" si="0"/>
        <v>32</v>
      </c>
      <c r="AQ7">
        <f t="shared" si="1"/>
        <v>37</v>
      </c>
      <c r="AR7" s="4">
        <f t="shared" si="2"/>
        <v>0.86486486486486491</v>
      </c>
    </row>
    <row r="8" spans="1:44" x14ac:dyDescent="0.35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0</v>
      </c>
      <c r="AC8" t="b">
        <v>1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1</v>
      </c>
      <c r="AO8" t="b">
        <v>1</v>
      </c>
      <c r="AP8">
        <f t="shared" si="0"/>
        <v>26</v>
      </c>
      <c r="AQ8">
        <f t="shared" si="1"/>
        <v>40</v>
      </c>
      <c r="AR8" s="4">
        <f t="shared" si="2"/>
        <v>0.65</v>
      </c>
    </row>
    <row r="9" spans="1:44" x14ac:dyDescent="0.35">
      <c r="A9" t="s">
        <v>20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>
        <f t="shared" si="0"/>
        <v>7</v>
      </c>
      <c r="AQ9">
        <f t="shared" si="1"/>
        <v>15</v>
      </c>
      <c r="AR9" s="4">
        <f t="shared" si="2"/>
        <v>0.46666666666666667</v>
      </c>
    </row>
    <row r="10" spans="1:44" x14ac:dyDescent="0.35">
      <c r="A10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0</v>
      </c>
      <c r="AC10" t="b">
        <v>1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  <c r="AM10" t="b">
        <v>1</v>
      </c>
      <c r="AN10" t="b">
        <v>0</v>
      </c>
      <c r="AO10" t="b">
        <v>0</v>
      </c>
      <c r="AP10">
        <f t="shared" si="0"/>
        <v>25</v>
      </c>
      <c r="AQ10">
        <f t="shared" si="1"/>
        <v>40</v>
      </c>
      <c r="AR10" s="4">
        <f t="shared" si="2"/>
        <v>0.625</v>
      </c>
    </row>
    <row r="11" spans="1:44" x14ac:dyDescent="0.35">
      <c r="A11" t="s">
        <v>23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0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1</v>
      </c>
      <c r="AC11" t="b">
        <v>1</v>
      </c>
      <c r="AD11" t="b">
        <v>1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1</v>
      </c>
      <c r="AL11" t="b">
        <v>1</v>
      </c>
      <c r="AM11" t="b">
        <v>1</v>
      </c>
      <c r="AN11" t="b">
        <v>1</v>
      </c>
      <c r="AO11" t="s">
        <v>112</v>
      </c>
      <c r="AP11">
        <f t="shared" si="0"/>
        <v>28</v>
      </c>
      <c r="AQ11">
        <f t="shared" si="1"/>
        <v>39</v>
      </c>
      <c r="AR11" s="4">
        <f t="shared" si="2"/>
        <v>0.71794871794871795</v>
      </c>
    </row>
    <row r="12" spans="1:44" x14ac:dyDescent="0.35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1</v>
      </c>
      <c r="AE12" t="b">
        <v>0</v>
      </c>
      <c r="AF12" t="b">
        <v>1</v>
      </c>
      <c r="AG12" t="b">
        <v>1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s">
        <v>112</v>
      </c>
      <c r="AP12">
        <f t="shared" si="0"/>
        <v>19</v>
      </c>
      <c r="AQ12">
        <f t="shared" si="1"/>
        <v>39</v>
      </c>
      <c r="AR12" s="4">
        <f t="shared" si="2"/>
        <v>0.48717948717948717</v>
      </c>
    </row>
    <row r="13" spans="1:44" x14ac:dyDescent="0.35">
      <c r="A13" t="s">
        <v>28</v>
      </c>
      <c r="B13" t="b">
        <v>1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>
        <f t="shared" si="0"/>
        <v>10</v>
      </c>
      <c r="AQ13">
        <f t="shared" si="1"/>
        <v>16</v>
      </c>
      <c r="AR13" s="4">
        <f t="shared" si="2"/>
        <v>0.625</v>
      </c>
    </row>
    <row r="14" spans="1:44" x14ac:dyDescent="0.35">
      <c r="A14" t="s">
        <v>29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0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0</v>
      </c>
      <c r="AE14" t="b">
        <v>1</v>
      </c>
      <c r="AF14" t="b">
        <v>1</v>
      </c>
      <c r="AG14" t="b">
        <v>1</v>
      </c>
      <c r="AH14" t="b">
        <v>1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>
        <f t="shared" si="0"/>
        <v>25</v>
      </c>
      <c r="AQ14">
        <f t="shared" si="1"/>
        <v>33</v>
      </c>
      <c r="AR14" s="4">
        <f t="shared" si="2"/>
        <v>0.75757575757575757</v>
      </c>
    </row>
    <row r="15" spans="1:44" x14ac:dyDescent="0.35">
      <c r="A15" t="s">
        <v>30</v>
      </c>
      <c r="B15" t="b">
        <v>0</v>
      </c>
      <c r="C15" t="b">
        <v>0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1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1</v>
      </c>
      <c r="AJ15" t="b">
        <v>1</v>
      </c>
      <c r="AK15" t="b">
        <v>0</v>
      </c>
      <c r="AL15" t="b">
        <v>1</v>
      </c>
      <c r="AM15" t="b">
        <v>1</v>
      </c>
      <c r="AN15" t="b">
        <v>1</v>
      </c>
      <c r="AO15" t="b">
        <v>1</v>
      </c>
      <c r="AP15">
        <f t="shared" si="0"/>
        <v>27</v>
      </c>
      <c r="AQ15">
        <f t="shared" si="1"/>
        <v>40</v>
      </c>
      <c r="AR15" s="4">
        <f t="shared" si="2"/>
        <v>0.67500000000000004</v>
      </c>
    </row>
    <row r="16" spans="1:44" x14ac:dyDescent="0.35">
      <c r="A16" t="s">
        <v>31</v>
      </c>
      <c r="B16" t="b">
        <v>1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1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1</v>
      </c>
      <c r="AJ16" t="b">
        <v>1</v>
      </c>
      <c r="AK16" t="b">
        <v>0</v>
      </c>
      <c r="AL16" t="b">
        <v>1</v>
      </c>
      <c r="AM16" t="b">
        <v>1</v>
      </c>
      <c r="AN16" t="b">
        <v>1</v>
      </c>
      <c r="AO16" t="b">
        <v>1</v>
      </c>
      <c r="AP16">
        <f t="shared" si="0"/>
        <v>32</v>
      </c>
      <c r="AQ16">
        <f t="shared" si="1"/>
        <v>40</v>
      </c>
      <c r="AR16" s="4">
        <f t="shared" si="2"/>
        <v>0.8</v>
      </c>
    </row>
    <row r="17" spans="1:44" x14ac:dyDescent="0.35">
      <c r="A17" t="s">
        <v>32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  <c r="AC17" t="b">
        <v>1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1</v>
      </c>
      <c r="AJ17" t="b">
        <v>0</v>
      </c>
      <c r="AK17" t="b">
        <v>0</v>
      </c>
      <c r="AL17" t="b">
        <v>0</v>
      </c>
      <c r="AM17" t="b">
        <v>1</v>
      </c>
      <c r="AN17" t="b">
        <v>1</v>
      </c>
      <c r="AO17" t="b">
        <v>1</v>
      </c>
      <c r="AP17">
        <f t="shared" si="0"/>
        <v>23</v>
      </c>
      <c r="AQ17">
        <f t="shared" si="1"/>
        <v>40</v>
      </c>
      <c r="AR17" s="4">
        <f t="shared" si="2"/>
        <v>0.57499999999999996</v>
      </c>
    </row>
    <row r="18" spans="1:44" x14ac:dyDescent="0.35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0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0</v>
      </c>
      <c r="AE18" t="b">
        <v>1</v>
      </c>
      <c r="AF18" t="b">
        <v>0</v>
      </c>
      <c r="AG18" t="b">
        <v>1</v>
      </c>
      <c r="AH18" t="b">
        <v>1</v>
      </c>
      <c r="AI18" t="b">
        <v>1</v>
      </c>
      <c r="AJ18" t="b">
        <v>1</v>
      </c>
      <c r="AK18" t="b">
        <v>0</v>
      </c>
      <c r="AL18" t="b">
        <v>1</v>
      </c>
      <c r="AM18" t="b">
        <v>1</v>
      </c>
      <c r="AN18" t="b">
        <v>1</v>
      </c>
      <c r="AO18" t="b">
        <v>1</v>
      </c>
      <c r="AP18">
        <f t="shared" si="0"/>
        <v>27</v>
      </c>
      <c r="AQ18">
        <f t="shared" si="1"/>
        <v>40</v>
      </c>
      <c r="AR18" s="4">
        <f t="shared" si="2"/>
        <v>0.67500000000000004</v>
      </c>
    </row>
    <row r="19" spans="1:44" x14ac:dyDescent="0.35">
      <c r="A19" t="s">
        <v>34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0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1</v>
      </c>
      <c r="AC19" t="b">
        <v>1</v>
      </c>
      <c r="AD19" t="b">
        <v>1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>
        <f t="shared" si="0"/>
        <v>23</v>
      </c>
      <c r="AQ19">
        <f t="shared" si="1"/>
        <v>40</v>
      </c>
      <c r="AR19" s="4">
        <f t="shared" si="2"/>
        <v>0.57499999999999996</v>
      </c>
    </row>
    <row r="20" spans="1:44" x14ac:dyDescent="0.35">
      <c r="A20" t="s">
        <v>37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b">
        <v>1</v>
      </c>
      <c r="AE20" t="b">
        <v>0</v>
      </c>
      <c r="AF20" t="b">
        <v>1</v>
      </c>
      <c r="AG20" t="b">
        <v>1</v>
      </c>
      <c r="AH20" t="b">
        <v>0</v>
      </c>
      <c r="AI20" t="b">
        <v>0</v>
      </c>
      <c r="AJ20" t="b">
        <v>0</v>
      </c>
      <c r="AK20" t="b">
        <v>1</v>
      </c>
      <c r="AL20" t="b">
        <v>1</v>
      </c>
      <c r="AM20" t="b">
        <v>1</v>
      </c>
      <c r="AN20" t="b">
        <v>0</v>
      </c>
      <c r="AO20" t="b">
        <v>1</v>
      </c>
      <c r="AP20">
        <f t="shared" si="0"/>
        <v>23</v>
      </c>
      <c r="AQ20">
        <f t="shared" si="1"/>
        <v>40</v>
      </c>
      <c r="AR20" s="4">
        <f t="shared" si="2"/>
        <v>0.57499999999999996</v>
      </c>
    </row>
    <row r="21" spans="1:44" x14ac:dyDescent="0.35">
      <c r="A21" t="s">
        <v>38</v>
      </c>
      <c r="B21" t="b">
        <v>1</v>
      </c>
      <c r="C21" t="b">
        <v>1</v>
      </c>
      <c r="D21" t="b">
        <v>1</v>
      </c>
      <c r="E21" t="b">
        <v>1</v>
      </c>
      <c r="F21" t="b">
        <v>0</v>
      </c>
      <c r="G21" t="b">
        <v>0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0</v>
      </c>
      <c r="AC21" t="b">
        <v>1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1</v>
      </c>
      <c r="AJ21" t="b">
        <v>1</v>
      </c>
      <c r="AK21" t="b">
        <v>0</v>
      </c>
      <c r="AL21" t="b">
        <v>1</v>
      </c>
      <c r="AM21" t="b">
        <v>1</v>
      </c>
      <c r="AN21" t="b">
        <v>1</v>
      </c>
      <c r="AO21" t="b">
        <v>1</v>
      </c>
      <c r="AP21">
        <f t="shared" si="0"/>
        <v>25</v>
      </c>
      <c r="AQ21">
        <f t="shared" si="1"/>
        <v>40</v>
      </c>
      <c r="AR21" s="4">
        <f t="shared" si="2"/>
        <v>0.625</v>
      </c>
    </row>
    <row r="22" spans="1:44" x14ac:dyDescent="0.35">
      <c r="A22" t="s">
        <v>39</v>
      </c>
      <c r="B22" t="b">
        <v>1</v>
      </c>
      <c r="C22" t="b">
        <v>1</v>
      </c>
      <c r="D22" t="b">
        <v>1</v>
      </c>
      <c r="E22" t="b">
        <v>1</v>
      </c>
      <c r="F22" t="b">
        <v>0</v>
      </c>
      <c r="G22" t="b">
        <v>0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1</v>
      </c>
      <c r="R22" t="b">
        <v>1</v>
      </c>
      <c r="S22" t="b">
        <v>1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 t="b">
        <v>1</v>
      </c>
      <c r="AP22">
        <f t="shared" si="0"/>
        <v>25</v>
      </c>
      <c r="AQ22">
        <f t="shared" si="1"/>
        <v>40</v>
      </c>
      <c r="AR22" s="4">
        <f t="shared" si="2"/>
        <v>0.625</v>
      </c>
    </row>
    <row r="23" spans="1:44" x14ac:dyDescent="0.35">
      <c r="A23" t="s">
        <v>41</v>
      </c>
      <c r="B23" t="b">
        <v>1</v>
      </c>
      <c r="C23" t="b">
        <v>1</v>
      </c>
      <c r="D23" t="b">
        <v>1</v>
      </c>
      <c r="E23" t="b">
        <v>1</v>
      </c>
      <c r="F23" t="b">
        <v>0</v>
      </c>
      <c r="G23" t="b">
        <v>0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0</v>
      </c>
      <c r="AC23" t="b">
        <v>1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1</v>
      </c>
      <c r="AJ23" t="b">
        <v>1</v>
      </c>
      <c r="AK23" t="b">
        <v>0</v>
      </c>
      <c r="AL23" t="b">
        <v>1</v>
      </c>
      <c r="AM23" t="b">
        <v>1</v>
      </c>
      <c r="AN23" t="b">
        <v>1</v>
      </c>
      <c r="AO23" t="b">
        <v>1</v>
      </c>
      <c r="AP23">
        <f t="shared" si="0"/>
        <v>27</v>
      </c>
      <c r="AQ23">
        <f t="shared" si="1"/>
        <v>40</v>
      </c>
      <c r="AR23" s="4">
        <f t="shared" si="2"/>
        <v>0.67500000000000004</v>
      </c>
    </row>
    <row r="24" spans="1:44" x14ac:dyDescent="0.35">
      <c r="A24" t="s">
        <v>43</v>
      </c>
      <c r="B24" t="b">
        <v>1</v>
      </c>
      <c r="C24" t="b">
        <v>0</v>
      </c>
      <c r="D24" t="b">
        <v>1</v>
      </c>
      <c r="E24" t="b">
        <v>1</v>
      </c>
      <c r="F24" t="b">
        <v>0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1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1</v>
      </c>
      <c r="AJ24" t="b">
        <v>1</v>
      </c>
      <c r="AK24" t="b">
        <v>0</v>
      </c>
      <c r="AL24" t="b">
        <v>1</v>
      </c>
      <c r="AM24" t="b">
        <v>1</v>
      </c>
      <c r="AN24" t="b">
        <v>1</v>
      </c>
      <c r="AO24" t="b">
        <v>1</v>
      </c>
      <c r="AP24">
        <f t="shared" si="0"/>
        <v>27</v>
      </c>
      <c r="AQ24">
        <f t="shared" si="1"/>
        <v>40</v>
      </c>
      <c r="AR24" s="4">
        <f t="shared" si="2"/>
        <v>0.67500000000000004</v>
      </c>
    </row>
    <row r="25" spans="1:44" x14ac:dyDescent="0.35">
      <c r="A25" t="s">
        <v>44</v>
      </c>
      <c r="B25" t="b">
        <v>1</v>
      </c>
      <c r="C25" t="b">
        <v>1</v>
      </c>
      <c r="D25" t="b">
        <v>1</v>
      </c>
      <c r="E25" t="b">
        <v>1</v>
      </c>
      <c r="F25" t="b">
        <v>0</v>
      </c>
      <c r="G25" t="b">
        <v>0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b">
        <v>1</v>
      </c>
      <c r="AJ25" t="b">
        <v>1</v>
      </c>
      <c r="AK25" t="b">
        <v>0</v>
      </c>
      <c r="AL25" t="b">
        <v>1</v>
      </c>
      <c r="AM25" t="b">
        <v>1</v>
      </c>
      <c r="AN25" t="b">
        <v>1</v>
      </c>
      <c r="AO25" t="b">
        <v>1</v>
      </c>
      <c r="AP25">
        <f t="shared" si="0"/>
        <v>26</v>
      </c>
      <c r="AQ25">
        <f t="shared" si="1"/>
        <v>40</v>
      </c>
      <c r="AR25" s="4">
        <f t="shared" si="2"/>
        <v>0.65</v>
      </c>
    </row>
    <row r="26" spans="1:44" x14ac:dyDescent="0.3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0</v>
      </c>
      <c r="I26" t="b">
        <v>0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1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1</v>
      </c>
      <c r="AN26" t="s">
        <v>112</v>
      </c>
      <c r="AO26" t="s">
        <v>112</v>
      </c>
      <c r="AP26">
        <f t="shared" si="0"/>
        <v>17</v>
      </c>
      <c r="AQ26">
        <f t="shared" si="1"/>
        <v>38</v>
      </c>
      <c r="AR26" s="4">
        <f t="shared" si="2"/>
        <v>0.44736842105263158</v>
      </c>
    </row>
    <row r="27" spans="1:44" x14ac:dyDescent="0.3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1</v>
      </c>
      <c r="R27" t="b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0</v>
      </c>
      <c r="AE27" t="b">
        <v>1</v>
      </c>
      <c r="AF27" t="b">
        <v>1</v>
      </c>
      <c r="AG27" t="b">
        <v>1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  <c r="AM27" t="b">
        <v>0</v>
      </c>
      <c r="AN27" t="b">
        <v>1</v>
      </c>
      <c r="AO27" t="b">
        <v>1</v>
      </c>
      <c r="AP27">
        <f t="shared" si="0"/>
        <v>28</v>
      </c>
      <c r="AQ27">
        <f t="shared" si="1"/>
        <v>40</v>
      </c>
      <c r="AR27" s="4">
        <f t="shared" si="2"/>
        <v>0.7</v>
      </c>
    </row>
    <row r="28" spans="1:44" x14ac:dyDescent="0.3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0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0</v>
      </c>
      <c r="AE28" t="b">
        <v>1</v>
      </c>
      <c r="AF28" t="b">
        <v>1</v>
      </c>
      <c r="AG28" t="b">
        <v>1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>
        <f t="shared" si="0"/>
        <v>25</v>
      </c>
      <c r="AQ28">
        <f t="shared" si="1"/>
        <v>33</v>
      </c>
      <c r="AR28" s="4">
        <f t="shared" si="2"/>
        <v>0.75757575757575757</v>
      </c>
    </row>
    <row r="29" spans="1:44" x14ac:dyDescent="0.3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0</v>
      </c>
      <c r="I29" t="b">
        <v>0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0</v>
      </c>
      <c r="AG29" t="b">
        <v>1</v>
      </c>
      <c r="AH29" t="b">
        <v>0</v>
      </c>
      <c r="AI29" t="b">
        <v>1</v>
      </c>
      <c r="AJ29" t="b">
        <v>1</v>
      </c>
      <c r="AK29" t="b">
        <v>0</v>
      </c>
      <c r="AL29" t="b">
        <v>1</v>
      </c>
      <c r="AM29" t="b">
        <v>1</v>
      </c>
      <c r="AN29" t="b">
        <v>1</v>
      </c>
      <c r="AO29" t="s">
        <v>112</v>
      </c>
      <c r="AP29">
        <f t="shared" si="0"/>
        <v>26</v>
      </c>
      <c r="AQ29">
        <f t="shared" si="1"/>
        <v>39</v>
      </c>
      <c r="AR29" s="4">
        <f t="shared" si="2"/>
        <v>0.66666666666666663</v>
      </c>
    </row>
    <row r="30" spans="1:44" x14ac:dyDescent="0.35">
      <c r="A30" t="s">
        <v>49</v>
      </c>
      <c r="B30" s="8" t="b">
        <f>IF(Data!B30="","",IF(Data!B$30="","",Data!B30=Data!B$30))</f>
        <v>1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  <c r="L30" s="6" t="b">
        <v>1</v>
      </c>
      <c r="M30" s="6" t="b">
        <v>1</v>
      </c>
      <c r="N30" s="6" t="b">
        <v>1</v>
      </c>
      <c r="O30" s="6" t="b">
        <v>1</v>
      </c>
      <c r="P30" s="6" t="b">
        <v>1</v>
      </c>
      <c r="Q30" s="6" t="b">
        <v>1</v>
      </c>
      <c r="R30" s="6" t="b">
        <v>1</v>
      </c>
      <c r="S30" s="6" t="b">
        <v>1</v>
      </c>
      <c r="T30" s="6" t="b">
        <v>1</v>
      </c>
      <c r="U30" s="6" t="b">
        <v>1</v>
      </c>
      <c r="V30" s="6" t="b">
        <v>1</v>
      </c>
      <c r="W30" s="6" t="b">
        <v>1</v>
      </c>
      <c r="X30" s="6" t="b">
        <v>1</v>
      </c>
      <c r="Y30" s="6" t="b">
        <v>1</v>
      </c>
      <c r="Z30" s="6" t="b">
        <v>1</v>
      </c>
      <c r="AA30" s="6" t="b">
        <v>1</v>
      </c>
      <c r="AB30" s="6" t="b">
        <v>1</v>
      </c>
      <c r="AC30" s="6" t="b">
        <v>1</v>
      </c>
      <c r="AD30" s="6" t="b">
        <v>1</v>
      </c>
      <c r="AE30" s="6" t="b">
        <v>1</v>
      </c>
      <c r="AF30" s="6" t="b">
        <v>1</v>
      </c>
      <c r="AG30" s="6" t="b">
        <v>1</v>
      </c>
      <c r="AH30" s="6" t="b">
        <v>1</v>
      </c>
      <c r="AI30" s="6" t="b">
        <v>1</v>
      </c>
      <c r="AJ30" s="6" t="b">
        <v>1</v>
      </c>
      <c r="AK30" s="6" t="b">
        <v>1</v>
      </c>
      <c r="AL30" s="6" t="b">
        <v>1</v>
      </c>
      <c r="AM30" s="6" t="b">
        <v>1</v>
      </c>
      <c r="AN30" s="6" t="b">
        <v>1</v>
      </c>
      <c r="AO30" s="6" t="b">
        <v>1</v>
      </c>
      <c r="AP30">
        <f t="shared" si="0"/>
        <v>40</v>
      </c>
      <c r="AQ30">
        <f t="shared" si="1"/>
        <v>40</v>
      </c>
      <c r="AR30" s="4">
        <f t="shared" si="2"/>
        <v>1</v>
      </c>
    </row>
    <row r="31" spans="1:44" x14ac:dyDescent="0.35">
      <c r="A31" t="s">
        <v>50</v>
      </c>
      <c r="B31" t="b">
        <v>0</v>
      </c>
      <c r="C31" t="b">
        <v>0</v>
      </c>
      <c r="D31" t="b">
        <v>0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1</v>
      </c>
      <c r="AD31" t="b">
        <v>1</v>
      </c>
      <c r="AE31" t="b">
        <v>0</v>
      </c>
      <c r="AF31" t="b">
        <v>1</v>
      </c>
      <c r="AG31" t="b">
        <v>1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1</v>
      </c>
      <c r="AN31" t="b">
        <v>1</v>
      </c>
      <c r="AO31" t="s">
        <v>112</v>
      </c>
      <c r="AP31">
        <f t="shared" si="0"/>
        <v>24</v>
      </c>
      <c r="AQ31">
        <f t="shared" si="1"/>
        <v>39</v>
      </c>
      <c r="AR31" s="4">
        <f t="shared" si="2"/>
        <v>0.61538461538461542</v>
      </c>
    </row>
    <row r="32" spans="1:44" x14ac:dyDescent="0.3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1</v>
      </c>
      <c r="H32" t="b">
        <v>0</v>
      </c>
      <c r="I32" t="b">
        <v>0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0</v>
      </c>
      <c r="AE32" t="b">
        <v>1</v>
      </c>
      <c r="AF32" t="b">
        <v>0</v>
      </c>
      <c r="AG32" t="b">
        <v>0</v>
      </c>
      <c r="AH32" t="b">
        <v>1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>
        <f t="shared" si="0"/>
        <v>20</v>
      </c>
      <c r="AQ32">
        <f t="shared" si="1"/>
        <v>33</v>
      </c>
      <c r="AR32" s="4">
        <f t="shared" si="2"/>
        <v>0.60606060606060608</v>
      </c>
    </row>
    <row r="33" spans="1:44" x14ac:dyDescent="0.35">
      <c r="A33" t="s">
        <v>52</v>
      </c>
      <c r="B33" t="b">
        <v>1</v>
      </c>
      <c r="C33" t="b">
        <v>1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0</v>
      </c>
      <c r="R33" t="b">
        <v>1</v>
      </c>
      <c r="S33" t="b">
        <v>1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AI33" t="b">
        <v>1</v>
      </c>
      <c r="AJ33" t="b">
        <v>1</v>
      </c>
      <c r="AK33" t="b">
        <v>0</v>
      </c>
      <c r="AL33" t="b">
        <v>1</v>
      </c>
      <c r="AM33" t="b">
        <v>1</v>
      </c>
      <c r="AN33" t="b">
        <v>1</v>
      </c>
      <c r="AO33" t="b">
        <v>1</v>
      </c>
      <c r="AP33">
        <f t="shared" si="0"/>
        <v>31</v>
      </c>
      <c r="AQ33">
        <f t="shared" si="1"/>
        <v>40</v>
      </c>
      <c r="AR33" s="4">
        <f t="shared" si="2"/>
        <v>0.77500000000000002</v>
      </c>
    </row>
    <row r="34" spans="1:44" x14ac:dyDescent="0.35">
      <c r="A34" t="s">
        <v>53</v>
      </c>
      <c r="B34" t="b">
        <v>1</v>
      </c>
      <c r="C34" t="b">
        <v>1</v>
      </c>
      <c r="D34" t="b">
        <v>1</v>
      </c>
      <c r="E34" t="b">
        <v>1</v>
      </c>
      <c r="F34" t="b">
        <v>0</v>
      </c>
      <c r="G34" t="b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  <c r="AC34" t="b">
        <v>1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1</v>
      </c>
      <c r="AL34" t="b">
        <v>0</v>
      </c>
      <c r="AM34" t="b">
        <v>1</v>
      </c>
      <c r="AN34" t="b">
        <v>0</v>
      </c>
      <c r="AO34" t="b">
        <v>0</v>
      </c>
      <c r="AP34">
        <f t="shared" ref="AP34:AP52" si="3">COUNTIF(B34:AO34,TRUE)</f>
        <v>27</v>
      </c>
      <c r="AQ34">
        <f t="shared" si="1"/>
        <v>40</v>
      </c>
      <c r="AR34" s="4">
        <f t="shared" si="2"/>
        <v>0.67500000000000004</v>
      </c>
    </row>
    <row r="35" spans="1:44" x14ac:dyDescent="0.35">
      <c r="A35" t="s">
        <v>54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>
        <f t="shared" si="3"/>
        <v>27</v>
      </c>
      <c r="AQ35">
        <f t="shared" si="1"/>
        <v>28</v>
      </c>
      <c r="AR35" s="4">
        <f t="shared" si="2"/>
        <v>0.9642857142857143</v>
      </c>
    </row>
    <row r="36" spans="1:44" x14ac:dyDescent="0.35">
      <c r="A36" t="s">
        <v>55</v>
      </c>
      <c r="B36" t="b">
        <v>1</v>
      </c>
      <c r="C36" t="b">
        <v>1</v>
      </c>
      <c r="D36" t="b">
        <v>1</v>
      </c>
      <c r="E36" t="b">
        <v>1</v>
      </c>
      <c r="F36" t="b">
        <v>0</v>
      </c>
      <c r="G36" t="b">
        <v>0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1</v>
      </c>
      <c r="R36" t="b">
        <v>1</v>
      </c>
      <c r="S36" t="b">
        <v>1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  <c r="AC36" t="b">
        <v>1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1</v>
      </c>
      <c r="AP36">
        <f t="shared" si="3"/>
        <v>25</v>
      </c>
      <c r="AQ36">
        <f t="shared" si="1"/>
        <v>40</v>
      </c>
      <c r="AR36" s="4">
        <f t="shared" si="2"/>
        <v>0.625</v>
      </c>
    </row>
    <row r="37" spans="1:44" x14ac:dyDescent="0.35">
      <c r="A37" t="s">
        <v>56</v>
      </c>
      <c r="B37" t="b">
        <v>0</v>
      </c>
      <c r="C37" t="b">
        <v>0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0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1</v>
      </c>
      <c r="AJ37" t="b">
        <v>1</v>
      </c>
      <c r="AK37" t="b">
        <v>0</v>
      </c>
      <c r="AL37" t="b">
        <v>1</v>
      </c>
      <c r="AM37" t="b">
        <v>1</v>
      </c>
      <c r="AN37" t="b">
        <v>1</v>
      </c>
      <c r="AO37" t="b">
        <v>1</v>
      </c>
      <c r="AP37">
        <f t="shared" si="3"/>
        <v>30</v>
      </c>
      <c r="AQ37">
        <f t="shared" si="1"/>
        <v>40</v>
      </c>
      <c r="AR37" s="4">
        <f t="shared" si="2"/>
        <v>0.75</v>
      </c>
    </row>
    <row r="38" spans="1:44" x14ac:dyDescent="0.3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1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0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1</v>
      </c>
      <c r="AC38" t="b">
        <v>1</v>
      </c>
      <c r="AD38" t="b">
        <v>1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>
        <f t="shared" si="3"/>
        <v>21</v>
      </c>
      <c r="AQ38">
        <f t="shared" si="1"/>
        <v>29</v>
      </c>
      <c r="AR38" s="4">
        <f t="shared" si="2"/>
        <v>0.72413793103448276</v>
      </c>
    </row>
    <row r="39" spans="1:44" x14ac:dyDescent="0.35">
      <c r="A39" t="s">
        <v>58</v>
      </c>
      <c r="B39" t="b">
        <v>1</v>
      </c>
      <c r="C39" t="b">
        <v>1</v>
      </c>
      <c r="D39" t="b">
        <v>1</v>
      </c>
      <c r="E39" t="b">
        <v>1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0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1</v>
      </c>
      <c r="AD39" t="b">
        <v>0</v>
      </c>
      <c r="AE39" t="b">
        <v>1</v>
      </c>
      <c r="AF39" t="b">
        <v>0</v>
      </c>
      <c r="AG39" t="b">
        <v>0</v>
      </c>
      <c r="AH39" t="b">
        <v>0</v>
      </c>
      <c r="AI39" t="b">
        <v>1</v>
      </c>
      <c r="AJ39" t="b">
        <v>1</v>
      </c>
      <c r="AK39" t="b">
        <v>0</v>
      </c>
      <c r="AL39" t="b">
        <v>1</v>
      </c>
      <c r="AM39" t="b">
        <v>1</v>
      </c>
      <c r="AN39" t="b">
        <v>0</v>
      </c>
      <c r="AO39" t="b">
        <v>1</v>
      </c>
      <c r="AP39">
        <f t="shared" si="3"/>
        <v>28</v>
      </c>
      <c r="AQ39">
        <f t="shared" si="1"/>
        <v>40</v>
      </c>
      <c r="AR39" s="4">
        <f t="shared" si="2"/>
        <v>0.7</v>
      </c>
    </row>
    <row r="40" spans="1:44" x14ac:dyDescent="0.35">
      <c r="A40" t="s">
        <v>59</v>
      </c>
      <c r="B40" t="b">
        <v>1</v>
      </c>
      <c r="C40" t="b">
        <v>0</v>
      </c>
      <c r="D40" t="b">
        <v>1</v>
      </c>
      <c r="E40" t="b">
        <v>1</v>
      </c>
      <c r="F40" t="b">
        <v>0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b">
        <v>0</v>
      </c>
      <c r="AH40" t="b">
        <v>0</v>
      </c>
      <c r="AI40" t="b">
        <v>1</v>
      </c>
      <c r="AJ40" t="b">
        <v>1</v>
      </c>
      <c r="AK40" t="b">
        <v>0</v>
      </c>
      <c r="AL40" t="b">
        <v>1</v>
      </c>
      <c r="AM40" t="b">
        <v>1</v>
      </c>
      <c r="AN40" t="b">
        <v>1</v>
      </c>
      <c r="AO40" t="b">
        <v>1</v>
      </c>
      <c r="AP40">
        <f t="shared" si="3"/>
        <v>26</v>
      </c>
      <c r="AQ40">
        <f t="shared" si="1"/>
        <v>40</v>
      </c>
      <c r="AR40" s="4">
        <f t="shared" si="2"/>
        <v>0.65</v>
      </c>
    </row>
    <row r="41" spans="1:44" x14ac:dyDescent="0.35">
      <c r="A41" t="s">
        <v>60</v>
      </c>
      <c r="B41" t="b">
        <v>1</v>
      </c>
      <c r="C41" t="b">
        <v>1</v>
      </c>
      <c r="D41" t="b">
        <v>1</v>
      </c>
      <c r="E41" t="b">
        <v>1</v>
      </c>
      <c r="F41" t="b">
        <v>0</v>
      </c>
      <c r="G41" t="b">
        <v>0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1</v>
      </c>
      <c r="AD41" t="b">
        <v>0</v>
      </c>
      <c r="AE41" t="b">
        <v>1</v>
      </c>
      <c r="AF41" t="b">
        <v>0</v>
      </c>
      <c r="AG41" t="b">
        <v>0</v>
      </c>
      <c r="AH41" t="b">
        <v>0</v>
      </c>
      <c r="AI41" t="b">
        <v>1</v>
      </c>
      <c r="AJ41" t="b">
        <v>1</v>
      </c>
      <c r="AK41" t="b">
        <v>0</v>
      </c>
      <c r="AL41" t="b">
        <v>1</v>
      </c>
      <c r="AM41" t="b">
        <v>1</v>
      </c>
      <c r="AN41" t="b">
        <v>1</v>
      </c>
      <c r="AO41" t="b">
        <v>1</v>
      </c>
      <c r="AP41">
        <f t="shared" si="3"/>
        <v>27</v>
      </c>
      <c r="AQ41">
        <f t="shared" si="1"/>
        <v>40</v>
      </c>
      <c r="AR41" s="4">
        <f t="shared" si="2"/>
        <v>0.67500000000000004</v>
      </c>
    </row>
    <row r="42" spans="1:44" x14ac:dyDescent="0.3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1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1</v>
      </c>
      <c r="AD42" t="b">
        <v>1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0</v>
      </c>
      <c r="AK42" t="b">
        <v>1</v>
      </c>
      <c r="AL42" t="b">
        <v>1</v>
      </c>
      <c r="AM42" t="b">
        <v>1</v>
      </c>
      <c r="AN42" t="b">
        <v>1</v>
      </c>
      <c r="AO42" t="s">
        <v>112</v>
      </c>
      <c r="AP42">
        <f t="shared" si="3"/>
        <v>21</v>
      </c>
      <c r="AQ42">
        <f t="shared" si="1"/>
        <v>39</v>
      </c>
      <c r="AR42" s="4">
        <f t="shared" si="2"/>
        <v>0.53846153846153844</v>
      </c>
    </row>
    <row r="43" spans="1:44" x14ac:dyDescent="0.35">
      <c r="A43" t="s">
        <v>64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1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 t="b">
        <v>1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>
        <f t="shared" si="3"/>
        <v>18</v>
      </c>
      <c r="AQ43">
        <f t="shared" si="1"/>
        <v>33</v>
      </c>
      <c r="AR43" s="4">
        <f t="shared" si="2"/>
        <v>0.54545454545454541</v>
      </c>
    </row>
    <row r="44" spans="1:44" x14ac:dyDescent="0.35">
      <c r="A44" t="s">
        <v>65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1</v>
      </c>
      <c r="AD44" t="b">
        <v>1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1</v>
      </c>
      <c r="AO44" t="b">
        <v>1</v>
      </c>
      <c r="AP44">
        <f t="shared" si="3"/>
        <v>27</v>
      </c>
      <c r="AQ44">
        <f t="shared" si="1"/>
        <v>40</v>
      </c>
      <c r="AR44" s="4">
        <f t="shared" si="2"/>
        <v>0.67500000000000004</v>
      </c>
    </row>
    <row r="45" spans="1:44" x14ac:dyDescent="0.35">
      <c r="A45" t="s">
        <v>66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1</v>
      </c>
      <c r="H45" t="b">
        <v>0</v>
      </c>
      <c r="I45" t="b">
        <v>0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1</v>
      </c>
      <c r="AC45" t="b">
        <v>1</v>
      </c>
      <c r="AD45" t="b">
        <v>1</v>
      </c>
      <c r="AE45" t="b">
        <v>0</v>
      </c>
      <c r="AF45" t="b">
        <v>1</v>
      </c>
      <c r="AG45" t="b">
        <v>1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s">
        <v>112</v>
      </c>
      <c r="AO45" t="s">
        <v>112</v>
      </c>
      <c r="AP45">
        <f t="shared" si="3"/>
        <v>22</v>
      </c>
      <c r="AQ45">
        <f t="shared" si="1"/>
        <v>38</v>
      </c>
      <c r="AR45" s="4">
        <f t="shared" si="2"/>
        <v>0.57894736842105265</v>
      </c>
    </row>
    <row r="46" spans="1:44" x14ac:dyDescent="0.35">
      <c r="A46" t="s">
        <v>67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1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0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0</v>
      </c>
      <c r="AE46" t="b">
        <v>1</v>
      </c>
      <c r="AF46" t="b">
        <v>0</v>
      </c>
      <c r="AG46" t="b">
        <v>1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>
        <f t="shared" si="3"/>
        <v>22</v>
      </c>
      <c r="AQ46">
        <f t="shared" si="1"/>
        <v>32</v>
      </c>
      <c r="AR46" s="4">
        <f t="shared" si="2"/>
        <v>0.6875</v>
      </c>
    </row>
    <row r="47" spans="1:44" x14ac:dyDescent="0.35">
      <c r="A47" t="s">
        <v>68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  <c r="G47" t="b">
        <v>0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b">
        <v>1</v>
      </c>
      <c r="AJ47" t="b">
        <v>1</v>
      </c>
      <c r="AK47" t="b">
        <v>0</v>
      </c>
      <c r="AL47" t="b">
        <v>1</v>
      </c>
      <c r="AM47" t="b">
        <v>1</v>
      </c>
      <c r="AN47" t="b">
        <v>1</v>
      </c>
      <c r="AO47" t="b">
        <v>1</v>
      </c>
      <c r="AP47">
        <f t="shared" si="3"/>
        <v>25</v>
      </c>
      <c r="AQ47">
        <f t="shared" si="1"/>
        <v>40</v>
      </c>
      <c r="AR47" s="4">
        <f t="shared" si="2"/>
        <v>0.625</v>
      </c>
    </row>
    <row r="48" spans="1:44" x14ac:dyDescent="0.35">
      <c r="A48" t="s">
        <v>70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0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1</v>
      </c>
      <c r="AC48" t="b">
        <v>1</v>
      </c>
      <c r="AD48" t="b">
        <v>1</v>
      </c>
      <c r="AE48" t="b">
        <v>0</v>
      </c>
      <c r="AF48" t="b">
        <v>1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1</v>
      </c>
      <c r="AN48" t="s">
        <v>112</v>
      </c>
      <c r="AO48" t="s">
        <v>112</v>
      </c>
      <c r="AP48">
        <f t="shared" si="3"/>
        <v>28</v>
      </c>
      <c r="AQ48">
        <f t="shared" si="1"/>
        <v>38</v>
      </c>
      <c r="AR48" s="4">
        <f t="shared" si="2"/>
        <v>0.73684210526315785</v>
      </c>
    </row>
    <row r="49" spans="1:44" x14ac:dyDescent="0.35">
      <c r="A49" t="s">
        <v>71</v>
      </c>
      <c r="B49" t="b">
        <v>1</v>
      </c>
      <c r="C49" t="b">
        <v>1</v>
      </c>
      <c r="D49" t="b">
        <v>1</v>
      </c>
      <c r="E49" t="b">
        <v>1</v>
      </c>
      <c r="F49" t="b">
        <v>0</v>
      </c>
      <c r="G49" t="b">
        <v>0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0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0</v>
      </c>
      <c r="AD49" t="b">
        <v>0</v>
      </c>
      <c r="AE49" t="b">
        <v>1</v>
      </c>
      <c r="AF49" t="b">
        <v>0</v>
      </c>
      <c r="AG49" t="b">
        <v>1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>
        <f t="shared" si="3"/>
        <v>24</v>
      </c>
      <c r="AQ49">
        <f t="shared" si="1"/>
        <v>33</v>
      </c>
      <c r="AR49" s="4">
        <f t="shared" si="2"/>
        <v>0.72727272727272729</v>
      </c>
    </row>
    <row r="50" spans="1:44" x14ac:dyDescent="0.35">
      <c r="A50" t="s">
        <v>72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1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1</v>
      </c>
      <c r="R50" t="b">
        <v>1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  <c r="AC50" t="b">
        <v>1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1</v>
      </c>
      <c r="AN50" t="b">
        <v>1</v>
      </c>
      <c r="AO50" t="b">
        <v>1</v>
      </c>
      <c r="AP50">
        <f t="shared" si="3"/>
        <v>23</v>
      </c>
      <c r="AQ50">
        <f t="shared" si="1"/>
        <v>40</v>
      </c>
      <c r="AR50" s="4">
        <f t="shared" si="2"/>
        <v>0.57499999999999996</v>
      </c>
    </row>
    <row r="51" spans="1:44" x14ac:dyDescent="0.35">
      <c r="A51" t="s">
        <v>73</v>
      </c>
      <c r="B51" t="b">
        <v>1</v>
      </c>
      <c r="C51" t="b">
        <v>0</v>
      </c>
      <c r="D51" t="b">
        <v>1</v>
      </c>
      <c r="E51" t="b">
        <v>1</v>
      </c>
      <c r="F51" t="b">
        <v>0</v>
      </c>
      <c r="G51" t="b">
        <v>0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0</v>
      </c>
      <c r="R51" t="b">
        <v>1</v>
      </c>
      <c r="S51" t="b">
        <v>1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 t="b">
        <v>0</v>
      </c>
      <c r="AE51" t="b">
        <v>1</v>
      </c>
      <c r="AF51" t="b">
        <v>0</v>
      </c>
      <c r="AG51" t="b">
        <v>0</v>
      </c>
      <c r="AH51" t="b">
        <v>0</v>
      </c>
      <c r="AI51" t="b">
        <v>1</v>
      </c>
      <c r="AJ51" t="b">
        <v>1</v>
      </c>
      <c r="AK51" t="b">
        <v>0</v>
      </c>
      <c r="AL51" t="b">
        <v>1</v>
      </c>
      <c r="AM51" t="b">
        <v>1</v>
      </c>
      <c r="AN51" t="b">
        <v>1</v>
      </c>
      <c r="AO51" t="b">
        <v>1</v>
      </c>
      <c r="AP51">
        <f t="shared" si="3"/>
        <v>26</v>
      </c>
      <c r="AQ51">
        <f t="shared" si="1"/>
        <v>40</v>
      </c>
      <c r="AR51" s="4">
        <f t="shared" si="2"/>
        <v>0.65</v>
      </c>
    </row>
    <row r="52" spans="1:44" x14ac:dyDescent="0.35">
      <c r="A52" t="s">
        <v>75</v>
      </c>
      <c r="B52" t="b">
        <v>0</v>
      </c>
      <c r="C52" t="b">
        <v>0</v>
      </c>
      <c r="D52" t="b">
        <v>0</v>
      </c>
      <c r="E52" t="b">
        <v>0</v>
      </c>
      <c r="F52" t="b">
        <v>1</v>
      </c>
      <c r="G52" t="b">
        <v>1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0</v>
      </c>
      <c r="R52" t="b">
        <v>1</v>
      </c>
      <c r="S52" t="b">
        <v>1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0</v>
      </c>
      <c r="AE52" t="b">
        <v>1</v>
      </c>
      <c r="AF52" t="b">
        <v>0</v>
      </c>
      <c r="AG52" t="b">
        <v>1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>
        <f t="shared" si="3"/>
        <v>22</v>
      </c>
      <c r="AQ52">
        <f t="shared" si="1"/>
        <v>33</v>
      </c>
      <c r="AR52" s="4">
        <f t="shared" si="2"/>
        <v>0.66666666666666663</v>
      </c>
    </row>
  </sheetData>
  <conditionalFormatting sqref="AP30 B2:AS2 B31:AP52 B3:AP29 AQ3:AS52">
    <cfRule type="containsText" dxfId="45" priority="2" operator="containsText" text="true">
      <formula>NOT(ISERROR(SEARCH("true",B2)))</formula>
    </cfRule>
    <cfRule type="containsText" dxfId="44" priority="3" operator="containsText" text="false">
      <formula>NOT(ISERROR(SEARCH("false",B2)))</formula>
    </cfRule>
  </conditionalFormatting>
  <conditionalFormatting sqref="AR2:AR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1C08-FE49-4079-9AC2-ABFED623A028}">
  <dimension ref="A1:BJ52"/>
  <sheetViews>
    <sheetView topLeftCell="AS7" workbookViewId="0">
      <selection activeCell="BK12" sqref="BK12"/>
    </sheetView>
  </sheetViews>
  <sheetFormatPr defaultRowHeight="14.5" x14ac:dyDescent="0.35"/>
  <cols>
    <col min="60" max="60" width="9.81640625" bestFit="1" customWidth="1"/>
    <col min="61" max="61" width="12.90625" bestFit="1" customWidth="1"/>
    <col min="62" max="62" width="12.08984375" bestFit="1" customWidth="1"/>
  </cols>
  <sheetData>
    <row r="1" spans="1:62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>
        <v>1816</v>
      </c>
      <c r="BB1">
        <v>1812</v>
      </c>
      <c r="BC1">
        <v>1808</v>
      </c>
      <c r="BD1">
        <v>1804</v>
      </c>
      <c r="BE1">
        <v>1800</v>
      </c>
      <c r="BF1">
        <v>1796</v>
      </c>
      <c r="BG1">
        <v>1792</v>
      </c>
      <c r="BH1" t="s">
        <v>113</v>
      </c>
      <c r="BI1" t="s">
        <v>105</v>
      </c>
      <c r="BJ1" t="s">
        <v>114</v>
      </c>
    </row>
    <row r="2" spans="1:62" x14ac:dyDescent="0.35">
      <c r="A2" t="s">
        <v>0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1</v>
      </c>
      <c r="S2" t="b">
        <v>1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s">
        <v>112</v>
      </c>
      <c r="AP2" t="b">
        <v>1</v>
      </c>
      <c r="AQ2" t="b">
        <v>1</v>
      </c>
      <c r="AR2" t="b">
        <v>1</v>
      </c>
      <c r="AS2" t="b">
        <v>0</v>
      </c>
      <c r="AT2" t="b">
        <v>0</v>
      </c>
      <c r="AU2" t="b">
        <v>0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>
        <f t="shared" ref="BH2:BH33" si="0">COUNTIF(B2:BG2,TRUE)</f>
        <v>41</v>
      </c>
      <c r="BI2">
        <f>58-COUNTIF(B2:BG2,"")</f>
        <v>50</v>
      </c>
      <c r="BJ2" s="4">
        <f>BH2/BI2</f>
        <v>0.82</v>
      </c>
    </row>
    <row r="3" spans="1:62" x14ac:dyDescent="0.35">
      <c r="A3" t="s">
        <v>8</v>
      </c>
      <c r="B3" t="b">
        <v>1</v>
      </c>
      <c r="C3" t="b">
        <v>1</v>
      </c>
      <c r="D3" t="b">
        <v>1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0</v>
      </c>
      <c r="N3" t="b">
        <v>1</v>
      </c>
      <c r="O3" t="b">
        <v>1</v>
      </c>
      <c r="P3" t="b">
        <v>1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>
        <f t="shared" si="0"/>
        <v>13</v>
      </c>
      <c r="BI3">
        <f t="shared" ref="BI3:BI52" si="1">58-COUNTIF(B3:BG3,"")</f>
        <v>16</v>
      </c>
      <c r="BJ3" s="4">
        <f t="shared" ref="BJ3:BJ52" si="2">BH3/BI3</f>
        <v>0.8125</v>
      </c>
    </row>
    <row r="4" spans="1:62" x14ac:dyDescent="0.35">
      <c r="A4" t="s">
        <v>9</v>
      </c>
      <c r="B4" t="b">
        <v>0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0</v>
      </c>
      <c r="N4" t="b">
        <v>1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0</v>
      </c>
      <c r="AA4" t="b">
        <v>0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>
        <f t="shared" si="0"/>
        <v>18</v>
      </c>
      <c r="BI4">
        <f t="shared" si="1"/>
        <v>28</v>
      </c>
      <c r="BJ4" s="4">
        <f t="shared" si="2"/>
        <v>0.6428571428571429</v>
      </c>
    </row>
    <row r="5" spans="1:62" x14ac:dyDescent="0.35">
      <c r="A5" t="s">
        <v>10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s">
        <v>112</v>
      </c>
      <c r="AP5" t="b">
        <v>1</v>
      </c>
      <c r="AQ5" t="b">
        <v>1</v>
      </c>
      <c r="AR5" t="b">
        <v>1</v>
      </c>
      <c r="AS5" t="b">
        <v>0</v>
      </c>
      <c r="AT5" t="b">
        <v>0</v>
      </c>
      <c r="AU5" t="b">
        <v>0</v>
      </c>
      <c r="AV5" t="b">
        <v>1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>
        <f t="shared" si="0"/>
        <v>38</v>
      </c>
      <c r="BI5">
        <f t="shared" si="1"/>
        <v>46</v>
      </c>
      <c r="BJ5" s="4">
        <f t="shared" si="2"/>
        <v>0.82608695652173914</v>
      </c>
    </row>
    <row r="6" spans="1:62" x14ac:dyDescent="0.35">
      <c r="A6" t="s">
        <v>11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1</v>
      </c>
      <c r="AL6" t="b">
        <v>0</v>
      </c>
      <c r="AM6" t="b">
        <v>1</v>
      </c>
      <c r="AN6" t="b">
        <v>1</v>
      </c>
      <c r="AO6" t="s">
        <v>112</v>
      </c>
      <c r="AP6" t="b">
        <v>0</v>
      </c>
      <c r="AQ6" t="b">
        <v>1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>
        <f t="shared" si="0"/>
        <v>20</v>
      </c>
      <c r="BI6">
        <f t="shared" si="1"/>
        <v>42</v>
      </c>
      <c r="BJ6" s="4">
        <f t="shared" si="2"/>
        <v>0.47619047619047616</v>
      </c>
    </row>
    <row r="7" spans="1:62" x14ac:dyDescent="0.35">
      <c r="A7" t="s">
        <v>13</v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0</v>
      </c>
      <c r="AA7" t="b">
        <v>0</v>
      </c>
      <c r="AB7" t="b">
        <v>1</v>
      </c>
      <c r="AC7" t="b">
        <v>1</v>
      </c>
      <c r="AD7" t="b">
        <v>1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>
        <f t="shared" si="0"/>
        <v>19</v>
      </c>
      <c r="BI7">
        <f t="shared" si="1"/>
        <v>37</v>
      </c>
      <c r="BJ7" s="4">
        <f t="shared" si="2"/>
        <v>0.51351351351351349</v>
      </c>
    </row>
    <row r="8" spans="1:62" x14ac:dyDescent="0.35">
      <c r="A8" t="s">
        <v>15</v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1</v>
      </c>
      <c r="AJ8" t="b">
        <v>1</v>
      </c>
      <c r="AK8" t="b">
        <v>0</v>
      </c>
      <c r="AL8" t="b">
        <v>1</v>
      </c>
      <c r="AM8" t="b">
        <v>1</v>
      </c>
      <c r="AN8" t="b">
        <v>1</v>
      </c>
      <c r="AO8" t="s">
        <v>112</v>
      </c>
      <c r="AP8" t="b">
        <v>0</v>
      </c>
      <c r="AQ8" t="b">
        <v>0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0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>
        <f t="shared" si="0"/>
        <v>25</v>
      </c>
      <c r="BI8">
        <f t="shared" si="1"/>
        <v>57</v>
      </c>
      <c r="BJ8" s="4">
        <f t="shared" si="2"/>
        <v>0.43859649122807015</v>
      </c>
    </row>
    <row r="9" spans="1:62" x14ac:dyDescent="0.35">
      <c r="A9" t="s">
        <v>20</v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>
        <f t="shared" si="0"/>
        <v>3</v>
      </c>
      <c r="BI9">
        <f t="shared" si="1"/>
        <v>15</v>
      </c>
      <c r="BJ9" s="4">
        <f t="shared" si="2"/>
        <v>0.2</v>
      </c>
    </row>
    <row r="10" spans="1:62" x14ac:dyDescent="0.35">
      <c r="A10" t="s">
        <v>21</v>
      </c>
      <c r="B10" t="b">
        <v>0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0</v>
      </c>
      <c r="S10" t="b">
        <v>0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0</v>
      </c>
      <c r="AO10" t="s">
        <v>112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0</v>
      </c>
      <c r="AW10" t="b">
        <v>0</v>
      </c>
      <c r="AX10" t="b">
        <v>0</v>
      </c>
      <c r="AY10" t="b">
        <v>1</v>
      </c>
      <c r="AZ10" t="b">
        <v>1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1</v>
      </c>
      <c r="BH10">
        <f t="shared" si="0"/>
        <v>29</v>
      </c>
      <c r="BI10">
        <f t="shared" si="1"/>
        <v>57</v>
      </c>
      <c r="BJ10" s="4">
        <f t="shared" si="2"/>
        <v>0.50877192982456143</v>
      </c>
    </row>
    <row r="11" spans="1:62" x14ac:dyDescent="0.35">
      <c r="A11" t="s">
        <v>23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0</v>
      </c>
      <c r="R11" t="b">
        <v>0</v>
      </c>
      <c r="S11" t="b">
        <v>0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0</v>
      </c>
      <c r="AM11" t="b">
        <v>1</v>
      </c>
      <c r="AN11" t="b">
        <v>1</v>
      </c>
      <c r="AO11" t="s">
        <v>112</v>
      </c>
      <c r="AP11" t="b">
        <v>1</v>
      </c>
      <c r="AQ11" t="b">
        <v>1</v>
      </c>
      <c r="AR11" t="b">
        <v>1</v>
      </c>
      <c r="AS11" t="b">
        <v>1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>
        <f t="shared" si="0"/>
        <v>37</v>
      </c>
      <c r="BI11">
        <f t="shared" si="1"/>
        <v>43</v>
      </c>
      <c r="BJ11" s="4">
        <f t="shared" si="2"/>
        <v>0.86046511627906974</v>
      </c>
    </row>
    <row r="12" spans="1:62" x14ac:dyDescent="0.35">
      <c r="A12" t="s">
        <v>24</v>
      </c>
      <c r="B12" t="b">
        <v>0</v>
      </c>
      <c r="C12" t="b">
        <v>1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0</v>
      </c>
      <c r="AI12" t="b">
        <v>1</v>
      </c>
      <c r="AJ12" t="b">
        <v>1</v>
      </c>
      <c r="AK12" t="b">
        <v>1</v>
      </c>
      <c r="AL12" t="b">
        <v>1</v>
      </c>
      <c r="AM12" t="b">
        <v>0</v>
      </c>
      <c r="AN12" t="b">
        <v>0</v>
      </c>
      <c r="AO12" t="s">
        <v>112</v>
      </c>
      <c r="AP12" t="b">
        <v>1</v>
      </c>
      <c r="AQ12" t="b">
        <v>1</v>
      </c>
      <c r="AR12" t="b">
        <v>1</v>
      </c>
      <c r="AS12" t="b">
        <v>1</v>
      </c>
      <c r="AT12" t="b">
        <v>0</v>
      </c>
      <c r="AU12" t="b">
        <v>1</v>
      </c>
      <c r="AV12" t="b">
        <v>0</v>
      </c>
      <c r="AW12" t="b">
        <v>1</v>
      </c>
      <c r="AX12" t="b">
        <v>1</v>
      </c>
      <c r="AY12" t="b">
        <v>0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>
        <f t="shared" si="0"/>
        <v>44</v>
      </c>
      <c r="BI12">
        <f t="shared" si="1"/>
        <v>57</v>
      </c>
      <c r="BJ12" s="4">
        <f t="shared" si="2"/>
        <v>0.77192982456140347</v>
      </c>
    </row>
    <row r="13" spans="1:62" x14ac:dyDescent="0.35">
      <c r="A13" t="s">
        <v>28</v>
      </c>
      <c r="B13" t="b">
        <v>0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b">
        <v>1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>
        <f t="shared" si="0"/>
        <v>6</v>
      </c>
      <c r="BI13">
        <f t="shared" si="1"/>
        <v>16</v>
      </c>
      <c r="BJ13" s="4">
        <f t="shared" si="2"/>
        <v>0.375</v>
      </c>
    </row>
    <row r="14" spans="1:62" x14ac:dyDescent="0.35">
      <c r="A14" t="s">
        <v>29</v>
      </c>
      <c r="B14" t="b">
        <v>1</v>
      </c>
      <c r="C14" t="b">
        <v>1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b">
        <v>1</v>
      </c>
      <c r="Q14" t="b">
        <v>0</v>
      </c>
      <c r="R14" t="b">
        <v>0</v>
      </c>
      <c r="S14" t="b">
        <v>0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0</v>
      </c>
      <c r="AA14" t="b">
        <v>0</v>
      </c>
      <c r="AB14" t="b">
        <v>1</v>
      </c>
      <c r="AC14" t="b">
        <v>1</v>
      </c>
      <c r="AD14" t="b">
        <v>0</v>
      </c>
      <c r="AE14" t="b">
        <v>0</v>
      </c>
      <c r="AF14" t="b">
        <v>1</v>
      </c>
      <c r="AG14" t="b">
        <v>1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>
        <f t="shared" si="0"/>
        <v>23</v>
      </c>
      <c r="BI14">
        <f t="shared" si="1"/>
        <v>33</v>
      </c>
      <c r="BJ14" s="4">
        <f t="shared" si="2"/>
        <v>0.69696969696969702</v>
      </c>
    </row>
    <row r="15" spans="1:62" x14ac:dyDescent="0.35">
      <c r="A15" t="s">
        <v>30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b">
        <v>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1</v>
      </c>
      <c r="AO15" t="s">
        <v>112</v>
      </c>
      <c r="AP15" t="b">
        <v>0</v>
      </c>
      <c r="AQ15" t="b">
        <v>0</v>
      </c>
      <c r="AR15" t="b">
        <v>1</v>
      </c>
      <c r="AS15" t="b">
        <v>0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>
        <f t="shared" si="0"/>
        <v>18</v>
      </c>
      <c r="BI15">
        <f t="shared" si="1"/>
        <v>43</v>
      </c>
      <c r="BJ15" s="4">
        <f t="shared" si="2"/>
        <v>0.41860465116279072</v>
      </c>
    </row>
    <row r="16" spans="1:62" x14ac:dyDescent="0.35">
      <c r="A16" t="s">
        <v>31</v>
      </c>
      <c r="B16" t="b">
        <v>0</v>
      </c>
      <c r="C16" t="b">
        <v>0</v>
      </c>
      <c r="D16" t="b">
        <v>0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0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1</v>
      </c>
      <c r="AO16" t="s">
        <v>112</v>
      </c>
      <c r="AP16" t="b">
        <v>0</v>
      </c>
      <c r="AQ16" t="b">
        <v>1</v>
      </c>
      <c r="AR16" t="b">
        <v>1</v>
      </c>
      <c r="AS16" t="b">
        <v>0</v>
      </c>
      <c r="AT16" t="b">
        <v>0</v>
      </c>
      <c r="AU16" t="b">
        <v>0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>
        <f t="shared" si="0"/>
        <v>25</v>
      </c>
      <c r="BI16">
        <f t="shared" si="1"/>
        <v>50</v>
      </c>
      <c r="BJ16" s="4">
        <f t="shared" si="2"/>
        <v>0.5</v>
      </c>
    </row>
    <row r="17" spans="1:62" x14ac:dyDescent="0.35">
      <c r="A17" t="s">
        <v>32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1</v>
      </c>
      <c r="AM17" t="b">
        <v>1</v>
      </c>
      <c r="AN17" t="b">
        <v>1</v>
      </c>
      <c r="AO17" t="s">
        <v>112</v>
      </c>
      <c r="AP17" t="b">
        <v>0</v>
      </c>
      <c r="AQ17" t="b">
        <v>1</v>
      </c>
      <c r="AR17" t="b">
        <v>1</v>
      </c>
      <c r="AS17" t="b">
        <v>0</v>
      </c>
      <c r="AT17" t="b">
        <v>0</v>
      </c>
      <c r="AU17" t="b">
        <v>1</v>
      </c>
      <c r="AV17" t="b">
        <v>0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>
        <f t="shared" si="0"/>
        <v>31</v>
      </c>
      <c r="BI17">
        <f t="shared" si="1"/>
        <v>51</v>
      </c>
      <c r="BJ17" s="4">
        <f t="shared" si="2"/>
        <v>0.60784313725490191</v>
      </c>
    </row>
    <row r="18" spans="1:62" x14ac:dyDescent="0.35">
      <c r="A18" t="s">
        <v>33</v>
      </c>
      <c r="B18" t="b">
        <v>1</v>
      </c>
      <c r="C18" t="b">
        <v>1</v>
      </c>
      <c r="D18" t="b">
        <v>1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0</v>
      </c>
      <c r="AA18" t="b">
        <v>0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1</v>
      </c>
      <c r="AO18" t="s">
        <v>112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>
        <f t="shared" si="0"/>
        <v>21</v>
      </c>
      <c r="BI18">
        <f t="shared" si="1"/>
        <v>39</v>
      </c>
      <c r="BJ18" s="4">
        <f t="shared" si="2"/>
        <v>0.53846153846153844</v>
      </c>
    </row>
    <row r="19" spans="1:62" x14ac:dyDescent="0.35">
      <c r="A19" t="s">
        <v>34</v>
      </c>
      <c r="B19" t="b">
        <v>1</v>
      </c>
      <c r="C19" t="b">
        <v>1</v>
      </c>
      <c r="D19" t="b">
        <v>1</v>
      </c>
      <c r="E19" t="b">
        <v>0</v>
      </c>
      <c r="F19" t="b">
        <v>1</v>
      </c>
      <c r="G19" t="b">
        <v>1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0</v>
      </c>
      <c r="R19" t="b">
        <v>0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0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0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0</v>
      </c>
      <c r="AN19" t="b">
        <v>0</v>
      </c>
      <c r="AO19" t="s">
        <v>112</v>
      </c>
      <c r="AP19" t="b">
        <v>0</v>
      </c>
      <c r="AQ19" t="b">
        <v>1</v>
      </c>
      <c r="AR19" t="b">
        <v>0</v>
      </c>
      <c r="AS19" t="b">
        <v>1</v>
      </c>
      <c r="AT19" t="b">
        <v>1</v>
      </c>
      <c r="AU19" t="b">
        <v>1</v>
      </c>
      <c r="AV19" t="b">
        <v>0</v>
      </c>
      <c r="AW19" t="b">
        <v>0</v>
      </c>
      <c r="AX19" t="b">
        <v>1</v>
      </c>
      <c r="AY19" t="b">
        <v>0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>
        <f t="shared" si="0"/>
        <v>43</v>
      </c>
      <c r="BI19">
        <f t="shared" si="1"/>
        <v>57</v>
      </c>
      <c r="BJ19" s="4">
        <f t="shared" si="2"/>
        <v>0.75438596491228072</v>
      </c>
    </row>
    <row r="20" spans="1:62" x14ac:dyDescent="0.35">
      <c r="A20" t="s">
        <v>37</v>
      </c>
      <c r="B20" t="b">
        <v>1</v>
      </c>
      <c r="C20" t="b">
        <v>1</v>
      </c>
      <c r="D20" t="b">
        <v>1</v>
      </c>
      <c r="E20" t="b">
        <v>0</v>
      </c>
      <c r="F20" t="b">
        <v>1</v>
      </c>
      <c r="G20" t="b">
        <v>1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0</v>
      </c>
      <c r="AM20" t="b">
        <v>1</v>
      </c>
      <c r="AN20" t="b">
        <v>0</v>
      </c>
      <c r="AO20" t="s">
        <v>112</v>
      </c>
      <c r="AP20" t="b">
        <v>1</v>
      </c>
      <c r="AQ20" t="b">
        <v>1</v>
      </c>
      <c r="AR20" t="b">
        <v>1</v>
      </c>
      <c r="AS20" t="b">
        <v>1</v>
      </c>
      <c r="AT20" t="b">
        <v>0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>
        <f t="shared" si="0"/>
        <v>41</v>
      </c>
      <c r="BI20">
        <f t="shared" si="1"/>
        <v>52</v>
      </c>
      <c r="BJ20" s="4">
        <f t="shared" si="2"/>
        <v>0.78846153846153844</v>
      </c>
    </row>
    <row r="21" spans="1:62" x14ac:dyDescent="0.35">
      <c r="A21" t="s">
        <v>38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1</v>
      </c>
      <c r="AO21" t="s">
        <v>112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1</v>
      </c>
      <c r="AV21" t="b">
        <v>1</v>
      </c>
      <c r="AW21" t="b">
        <v>1</v>
      </c>
      <c r="AX21" t="b">
        <v>0</v>
      </c>
      <c r="AY21" t="b">
        <v>0</v>
      </c>
      <c r="AZ21" t="b">
        <v>1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>
        <f t="shared" si="0"/>
        <v>15</v>
      </c>
      <c r="BI21">
        <f t="shared" si="1"/>
        <v>50</v>
      </c>
      <c r="BJ21" s="4">
        <f t="shared" si="2"/>
        <v>0.3</v>
      </c>
    </row>
    <row r="22" spans="1:62" x14ac:dyDescent="0.35">
      <c r="A22" t="s">
        <v>39</v>
      </c>
      <c r="B22" t="b">
        <v>0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b">
        <v>0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0</v>
      </c>
      <c r="AA22" t="b">
        <v>0</v>
      </c>
      <c r="AB22" t="b">
        <v>1</v>
      </c>
      <c r="AC22" t="b">
        <v>1</v>
      </c>
      <c r="AD22" t="b">
        <v>1</v>
      </c>
      <c r="AE22" t="b">
        <v>1</v>
      </c>
      <c r="AF22" t="b">
        <v>0</v>
      </c>
      <c r="AG22" t="b">
        <v>0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0</v>
      </c>
      <c r="AN22" t="b">
        <v>0</v>
      </c>
      <c r="AO22" t="s">
        <v>112</v>
      </c>
      <c r="AP22" t="b">
        <v>1</v>
      </c>
      <c r="AQ22" t="b">
        <v>0</v>
      </c>
      <c r="AR22" t="b">
        <v>1</v>
      </c>
      <c r="AS22" t="b">
        <v>1</v>
      </c>
      <c r="AT22" t="b">
        <v>1</v>
      </c>
      <c r="AU22" t="b">
        <v>1</v>
      </c>
      <c r="AV22" t="b">
        <v>0</v>
      </c>
      <c r="AW22" t="b">
        <v>0</v>
      </c>
      <c r="AX22" t="b">
        <v>0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0</v>
      </c>
      <c r="BG22" t="b">
        <v>1</v>
      </c>
      <c r="BH22">
        <f t="shared" si="0"/>
        <v>34</v>
      </c>
      <c r="BI22">
        <f t="shared" si="1"/>
        <v>57</v>
      </c>
      <c r="BJ22" s="4">
        <f t="shared" si="2"/>
        <v>0.59649122807017541</v>
      </c>
    </row>
    <row r="23" spans="1:62" x14ac:dyDescent="0.35">
      <c r="A23" t="s">
        <v>41</v>
      </c>
      <c r="B23" t="b">
        <v>0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1</v>
      </c>
      <c r="AO23" t="s">
        <v>112</v>
      </c>
      <c r="AP23" t="b">
        <v>0</v>
      </c>
      <c r="AQ23" t="b">
        <v>0</v>
      </c>
      <c r="AR23" t="b">
        <v>0</v>
      </c>
      <c r="AS23" t="b">
        <v>1</v>
      </c>
      <c r="AT23" t="b">
        <v>1</v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1</v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0</v>
      </c>
      <c r="BG23" t="b">
        <v>1</v>
      </c>
      <c r="BH23">
        <f t="shared" si="0"/>
        <v>20</v>
      </c>
      <c r="BI23">
        <f t="shared" si="1"/>
        <v>57</v>
      </c>
      <c r="BJ23" s="4">
        <f t="shared" si="2"/>
        <v>0.35087719298245612</v>
      </c>
    </row>
    <row r="24" spans="1:62" x14ac:dyDescent="0.35">
      <c r="A24" t="s">
        <v>43</v>
      </c>
      <c r="B24" t="b">
        <v>0</v>
      </c>
      <c r="C24" t="b">
        <v>1</v>
      </c>
      <c r="D24" t="b">
        <v>0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1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1</v>
      </c>
      <c r="AO24" t="s">
        <v>112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1</v>
      </c>
      <c r="AV24" t="b">
        <v>1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>
        <f t="shared" si="0"/>
        <v>17</v>
      </c>
      <c r="BI24">
        <f t="shared" si="1"/>
        <v>46</v>
      </c>
      <c r="BJ24" s="4">
        <f t="shared" si="2"/>
        <v>0.36956521739130432</v>
      </c>
    </row>
    <row r="25" spans="1:62" x14ac:dyDescent="0.35">
      <c r="A25" t="s">
        <v>44</v>
      </c>
      <c r="B25" t="b">
        <v>0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1</v>
      </c>
      <c r="AO25" t="s">
        <v>112</v>
      </c>
      <c r="AP25" t="b">
        <v>0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>
        <f t="shared" si="0"/>
        <v>13</v>
      </c>
      <c r="BI25">
        <f t="shared" si="1"/>
        <v>40</v>
      </c>
      <c r="BJ25" s="4">
        <f t="shared" si="2"/>
        <v>0.32500000000000001</v>
      </c>
    </row>
    <row r="26" spans="1:62" x14ac:dyDescent="0.35">
      <c r="A26" t="s">
        <v>45</v>
      </c>
      <c r="B26" t="b">
        <v>1</v>
      </c>
      <c r="C26" t="b">
        <v>1</v>
      </c>
      <c r="D26" t="b">
        <v>1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1</v>
      </c>
      <c r="S26" t="b">
        <v>1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s">
        <v>112</v>
      </c>
      <c r="AO26" t="s">
        <v>112</v>
      </c>
      <c r="AP26" t="b">
        <v>1</v>
      </c>
      <c r="AQ26" t="b">
        <v>1</v>
      </c>
      <c r="AR26" t="b">
        <v>1</v>
      </c>
      <c r="AS26" t="b">
        <v>0</v>
      </c>
      <c r="AT26" t="b">
        <v>0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>
        <f t="shared" si="0"/>
        <v>41</v>
      </c>
      <c r="BI26">
        <f t="shared" si="1"/>
        <v>49</v>
      </c>
      <c r="BJ26" s="4">
        <f t="shared" si="2"/>
        <v>0.83673469387755106</v>
      </c>
    </row>
    <row r="27" spans="1:62" x14ac:dyDescent="0.35">
      <c r="A27" t="s">
        <v>46</v>
      </c>
      <c r="B27" t="b">
        <v>1</v>
      </c>
      <c r="C27" t="b">
        <v>1</v>
      </c>
      <c r="D27" t="b">
        <v>1</v>
      </c>
      <c r="E27" t="b">
        <v>0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0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0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0</v>
      </c>
      <c r="AN27" t="b">
        <v>1</v>
      </c>
      <c r="AO27" t="s">
        <v>112</v>
      </c>
      <c r="AP27" t="b">
        <v>0</v>
      </c>
      <c r="AQ27" t="b">
        <v>1</v>
      </c>
      <c r="AR27" t="b">
        <v>1</v>
      </c>
      <c r="AS27" t="b">
        <v>0</v>
      </c>
      <c r="AT27" t="b">
        <v>0</v>
      </c>
      <c r="AU27" t="b">
        <v>0</v>
      </c>
      <c r="AV27" t="b">
        <v>1</v>
      </c>
      <c r="AW27" t="b">
        <v>1</v>
      </c>
      <c r="AX27" t="b">
        <v>1</v>
      </c>
      <c r="AY27" t="b">
        <v>0</v>
      </c>
      <c r="AZ27" t="b">
        <v>1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>
        <f t="shared" si="0"/>
        <v>36</v>
      </c>
      <c r="BI27">
        <f t="shared" si="1"/>
        <v>50</v>
      </c>
      <c r="BJ27" s="4">
        <f t="shared" si="2"/>
        <v>0.72</v>
      </c>
    </row>
    <row r="28" spans="1:62" x14ac:dyDescent="0.35">
      <c r="A28" t="s">
        <v>47</v>
      </c>
      <c r="B28" t="b">
        <v>1</v>
      </c>
      <c r="C28" t="b">
        <v>1</v>
      </c>
      <c r="D28" t="b">
        <v>1</v>
      </c>
      <c r="E28" t="b">
        <v>0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P28" t="b">
        <v>1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0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>
        <f t="shared" si="0"/>
        <v>22</v>
      </c>
      <c r="BI28">
        <f t="shared" si="1"/>
        <v>33</v>
      </c>
      <c r="BJ28" s="4">
        <f t="shared" si="2"/>
        <v>0.66666666666666663</v>
      </c>
    </row>
    <row r="29" spans="1:62" x14ac:dyDescent="0.35">
      <c r="A29" t="s">
        <v>48</v>
      </c>
      <c r="B29" t="b">
        <v>1</v>
      </c>
      <c r="C29" t="b">
        <v>1</v>
      </c>
      <c r="D29" t="b">
        <v>1</v>
      </c>
      <c r="E29" t="b">
        <v>0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0</v>
      </c>
      <c r="AA29" t="b">
        <v>0</v>
      </c>
      <c r="AB29" t="b">
        <v>1</v>
      </c>
      <c r="AC29" t="b">
        <v>1</v>
      </c>
      <c r="AD29" t="b">
        <v>1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>
        <f t="shared" si="0"/>
        <v>22</v>
      </c>
      <c r="BI29">
        <f t="shared" si="1"/>
        <v>39</v>
      </c>
      <c r="BJ29" s="4">
        <f t="shared" si="2"/>
        <v>0.5641025641025641</v>
      </c>
    </row>
    <row r="30" spans="1:62" x14ac:dyDescent="0.35">
      <c r="A30" t="s">
        <v>49</v>
      </c>
      <c r="B30" t="b">
        <v>0</v>
      </c>
      <c r="C30" t="b">
        <v>0</v>
      </c>
      <c r="D30" t="b">
        <v>0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0</v>
      </c>
      <c r="AA30" t="b">
        <v>0</v>
      </c>
      <c r="AB30" t="b">
        <v>1</v>
      </c>
      <c r="AC30" t="b">
        <v>1</v>
      </c>
      <c r="AD30" t="b">
        <v>1</v>
      </c>
      <c r="AE30" t="b">
        <v>0</v>
      </c>
      <c r="AF30" t="b">
        <v>1</v>
      </c>
      <c r="AG30" t="b">
        <v>1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1</v>
      </c>
      <c r="AN30" t="b">
        <v>1</v>
      </c>
      <c r="AO30" t="s">
        <v>112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>
        <f t="shared" si="0"/>
        <v>24</v>
      </c>
      <c r="BI30">
        <f t="shared" si="1"/>
        <v>39</v>
      </c>
      <c r="BJ30" s="4">
        <f t="shared" si="2"/>
        <v>0.61538461538461542</v>
      </c>
    </row>
    <row r="31" spans="1:62" x14ac:dyDescent="0.35">
      <c r="A31" t="s">
        <v>50</v>
      </c>
      <c r="B31" s="8" t="b">
        <f>IF(Data!B31="","",IF(Data!B$31="","",Data!B31=Data!B$31))</f>
        <v>1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  <c r="L31" s="6" t="b">
        <v>1</v>
      </c>
      <c r="M31" s="6" t="b">
        <v>1</v>
      </c>
      <c r="N31" s="6" t="b">
        <v>1</v>
      </c>
      <c r="O31" s="6" t="b">
        <v>1</v>
      </c>
      <c r="P31" s="6" t="b">
        <v>1</v>
      </c>
      <c r="Q31" s="6" t="b">
        <v>1</v>
      </c>
      <c r="R31" s="6" t="b">
        <v>1</v>
      </c>
      <c r="S31" s="6" t="b">
        <v>1</v>
      </c>
      <c r="T31" s="6" t="b">
        <v>1</v>
      </c>
      <c r="U31" s="6" t="b">
        <v>1</v>
      </c>
      <c r="V31" s="6" t="b">
        <v>1</v>
      </c>
      <c r="W31" s="6" t="b">
        <v>1</v>
      </c>
      <c r="X31" s="6" t="b">
        <v>1</v>
      </c>
      <c r="Y31" s="6" t="b">
        <v>1</v>
      </c>
      <c r="Z31" s="6" t="b">
        <v>1</v>
      </c>
      <c r="AA31" s="6" t="b">
        <v>1</v>
      </c>
      <c r="AB31" s="6" t="b">
        <v>1</v>
      </c>
      <c r="AC31" s="6" t="b">
        <v>1</v>
      </c>
      <c r="AD31" s="6" t="b">
        <v>1</v>
      </c>
      <c r="AE31" s="6" t="b">
        <v>1</v>
      </c>
      <c r="AF31" s="6" t="b">
        <v>1</v>
      </c>
      <c r="AG31" s="6" t="b">
        <v>1</v>
      </c>
      <c r="AH31" s="6" t="b">
        <v>1</v>
      </c>
      <c r="AI31" s="6" t="b">
        <v>1</v>
      </c>
      <c r="AJ31" s="6" t="b">
        <v>1</v>
      </c>
      <c r="AK31" s="6" t="b">
        <v>1</v>
      </c>
      <c r="AL31" s="6" t="b">
        <v>1</v>
      </c>
      <c r="AM31" s="6" t="b">
        <v>1</v>
      </c>
      <c r="AN31" s="6" t="b">
        <v>1</v>
      </c>
      <c r="AO31" s="6" t="s">
        <v>112</v>
      </c>
      <c r="AP31" s="6" t="b">
        <v>1</v>
      </c>
      <c r="AQ31" s="6" t="b">
        <v>1</v>
      </c>
      <c r="AR31" s="6" t="b">
        <v>1</v>
      </c>
      <c r="AS31" s="6" t="b">
        <v>1</v>
      </c>
      <c r="AT31" s="6" t="b">
        <v>1</v>
      </c>
      <c r="AU31" s="6" t="b">
        <v>1</v>
      </c>
      <c r="AV31" s="6" t="b">
        <v>1</v>
      </c>
      <c r="AW31" s="6" t="b">
        <v>1</v>
      </c>
      <c r="AX31" s="6" t="b">
        <v>1</v>
      </c>
      <c r="AY31" s="6" t="b">
        <v>1</v>
      </c>
      <c r="AZ31" s="6" t="b">
        <v>1</v>
      </c>
      <c r="BA31" s="6" t="b">
        <v>1</v>
      </c>
      <c r="BB31" s="6" t="b">
        <v>1</v>
      </c>
      <c r="BC31" s="6" t="b">
        <v>1</v>
      </c>
      <c r="BD31" s="6" t="b">
        <v>1</v>
      </c>
      <c r="BE31" s="6" t="b">
        <v>1</v>
      </c>
      <c r="BF31" s="6" t="b">
        <v>1</v>
      </c>
      <c r="BG31" s="6" t="b">
        <v>1</v>
      </c>
      <c r="BH31">
        <f t="shared" si="0"/>
        <v>57</v>
      </c>
      <c r="BI31">
        <f t="shared" si="1"/>
        <v>57</v>
      </c>
      <c r="BJ31" s="4">
        <f t="shared" si="2"/>
        <v>1</v>
      </c>
    </row>
    <row r="32" spans="1:62" x14ac:dyDescent="0.35">
      <c r="A32" t="s">
        <v>51</v>
      </c>
      <c r="B32" t="b">
        <v>1</v>
      </c>
      <c r="C32" t="b">
        <v>1</v>
      </c>
      <c r="D32" t="b">
        <v>1</v>
      </c>
      <c r="E32" t="b">
        <v>0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0</v>
      </c>
      <c r="AA32" t="b">
        <v>0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>
        <f t="shared" si="0"/>
        <v>18</v>
      </c>
      <c r="BI32">
        <f t="shared" si="1"/>
        <v>33</v>
      </c>
      <c r="BJ32" s="4">
        <f t="shared" si="2"/>
        <v>0.54545454545454541</v>
      </c>
    </row>
    <row r="33" spans="1:62" x14ac:dyDescent="0.35">
      <c r="A33" t="s">
        <v>52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1</v>
      </c>
      <c r="L33" t="b">
        <v>1</v>
      </c>
      <c r="M33" t="b">
        <v>0</v>
      </c>
      <c r="N33" t="b">
        <v>1</v>
      </c>
      <c r="O33" t="b">
        <v>1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1</v>
      </c>
      <c r="AO33" t="s">
        <v>112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1</v>
      </c>
      <c r="AW33" t="b">
        <v>1</v>
      </c>
      <c r="AX33" t="b">
        <v>0</v>
      </c>
      <c r="AY33" t="b">
        <v>0</v>
      </c>
      <c r="AZ33" t="b">
        <v>1</v>
      </c>
      <c r="BA33" t="b">
        <v>1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1</v>
      </c>
      <c r="BH33">
        <f t="shared" si="0"/>
        <v>23</v>
      </c>
      <c r="BI33">
        <f t="shared" si="1"/>
        <v>57</v>
      </c>
      <c r="BJ33" s="4">
        <f t="shared" si="2"/>
        <v>0.40350877192982454</v>
      </c>
    </row>
    <row r="34" spans="1:62" x14ac:dyDescent="0.35">
      <c r="A34" t="s">
        <v>53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0</v>
      </c>
      <c r="AO34" t="s">
        <v>112</v>
      </c>
      <c r="AP34" t="b">
        <v>0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0</v>
      </c>
      <c r="AW34" t="b">
        <v>1</v>
      </c>
      <c r="AX34" t="b">
        <v>0</v>
      </c>
      <c r="AY34" t="b">
        <v>1</v>
      </c>
      <c r="AZ34" t="b">
        <v>1</v>
      </c>
      <c r="BA34" t="b">
        <v>1</v>
      </c>
      <c r="BB34" t="b">
        <v>0</v>
      </c>
      <c r="BC34" t="b">
        <v>1</v>
      </c>
      <c r="BD34" t="b">
        <v>1</v>
      </c>
      <c r="BE34" t="b">
        <v>0</v>
      </c>
      <c r="BF34" t="b">
        <v>0</v>
      </c>
      <c r="BG34" t="b">
        <v>1</v>
      </c>
      <c r="BH34">
        <f t="shared" ref="BH34:BH52" si="3">COUNTIF(B34:BG34,TRUE)</f>
        <v>32</v>
      </c>
      <c r="BI34">
        <f t="shared" si="1"/>
        <v>57</v>
      </c>
      <c r="BJ34" s="4">
        <f t="shared" si="2"/>
        <v>0.56140350877192979</v>
      </c>
    </row>
    <row r="35" spans="1:62" x14ac:dyDescent="0.35">
      <c r="A35" t="s">
        <v>54</v>
      </c>
      <c r="B35" t="b">
        <v>0</v>
      </c>
      <c r="C35" t="b">
        <v>0</v>
      </c>
      <c r="D35" t="b">
        <v>0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b">
        <v>0</v>
      </c>
      <c r="N35" t="b">
        <v>1</v>
      </c>
      <c r="O35" t="b">
        <v>1</v>
      </c>
      <c r="P35" t="b">
        <v>1</v>
      </c>
      <c r="Q35" t="b">
        <v>1</v>
      </c>
      <c r="R35" t="b">
        <v>0</v>
      </c>
      <c r="S35" t="b">
        <v>0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0</v>
      </c>
      <c r="AA35" t="b">
        <v>0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>
        <f t="shared" si="3"/>
        <v>17</v>
      </c>
      <c r="BI35">
        <f t="shared" si="1"/>
        <v>28</v>
      </c>
      <c r="BJ35" s="4">
        <f t="shared" si="2"/>
        <v>0.6071428571428571</v>
      </c>
    </row>
    <row r="36" spans="1:62" x14ac:dyDescent="0.35">
      <c r="A36" t="s">
        <v>55</v>
      </c>
      <c r="B36" t="b">
        <v>0</v>
      </c>
      <c r="C36" t="b">
        <v>0</v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1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1</v>
      </c>
      <c r="AK36" t="b">
        <v>0</v>
      </c>
      <c r="AL36" t="b">
        <v>1</v>
      </c>
      <c r="AM36" t="b">
        <v>1</v>
      </c>
      <c r="AN36" t="b">
        <v>0</v>
      </c>
      <c r="AO36" t="s">
        <v>112</v>
      </c>
      <c r="AP36" t="b">
        <v>0</v>
      </c>
      <c r="AQ36" t="b">
        <v>0</v>
      </c>
      <c r="AR36" t="b">
        <v>1</v>
      </c>
      <c r="AS36" t="b">
        <v>1</v>
      </c>
      <c r="AT36" t="b">
        <v>0</v>
      </c>
      <c r="AU36" t="b">
        <v>1</v>
      </c>
      <c r="AV36" t="b">
        <v>1</v>
      </c>
      <c r="AW36" t="b">
        <v>1</v>
      </c>
      <c r="AX36" t="b">
        <v>1</v>
      </c>
      <c r="AY36" t="b">
        <v>0</v>
      </c>
      <c r="AZ36" t="b">
        <v>1</v>
      </c>
      <c r="BA36" t="b">
        <v>1</v>
      </c>
      <c r="BB36" t="b">
        <v>0</v>
      </c>
      <c r="BC36" t="b">
        <v>1</v>
      </c>
      <c r="BD36" t="b">
        <v>1</v>
      </c>
      <c r="BE36" t="b">
        <v>1</v>
      </c>
      <c r="BF36" t="b">
        <v>0</v>
      </c>
      <c r="BG36" t="b">
        <v>1</v>
      </c>
      <c r="BH36">
        <f t="shared" si="3"/>
        <v>29</v>
      </c>
      <c r="BI36">
        <f t="shared" si="1"/>
        <v>57</v>
      </c>
      <c r="BJ36" s="4">
        <f t="shared" si="2"/>
        <v>0.50877192982456143</v>
      </c>
    </row>
    <row r="37" spans="1:62" x14ac:dyDescent="0.35">
      <c r="A37" t="s">
        <v>56</v>
      </c>
      <c r="B37" t="b">
        <v>1</v>
      </c>
      <c r="C37" t="b">
        <v>1</v>
      </c>
      <c r="D37" t="b">
        <v>0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1</v>
      </c>
      <c r="AO37" t="s">
        <v>112</v>
      </c>
      <c r="AP37" t="b">
        <v>0</v>
      </c>
      <c r="AQ37" t="b">
        <v>0</v>
      </c>
      <c r="AR37" t="b">
        <v>1</v>
      </c>
      <c r="AS37" t="b">
        <v>0</v>
      </c>
      <c r="AT37" t="b">
        <v>1</v>
      </c>
      <c r="AU37" t="b">
        <v>1</v>
      </c>
      <c r="AV37" t="b">
        <v>0</v>
      </c>
      <c r="AW37" t="b">
        <v>1</v>
      </c>
      <c r="AX37" t="b">
        <v>1</v>
      </c>
      <c r="AY37" t="b">
        <v>0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s">
        <v>112</v>
      </c>
      <c r="BF37" t="s">
        <v>112</v>
      </c>
      <c r="BG37" t="s">
        <v>112</v>
      </c>
      <c r="BH37">
        <f t="shared" si="3"/>
        <v>31</v>
      </c>
      <c r="BI37">
        <f t="shared" si="1"/>
        <v>54</v>
      </c>
      <c r="BJ37" s="4">
        <f t="shared" si="2"/>
        <v>0.57407407407407407</v>
      </c>
    </row>
    <row r="38" spans="1:62" x14ac:dyDescent="0.35">
      <c r="A38" t="s">
        <v>57</v>
      </c>
      <c r="B38" t="b">
        <v>1</v>
      </c>
      <c r="C38" t="b">
        <v>1</v>
      </c>
      <c r="D38" t="b">
        <v>1</v>
      </c>
      <c r="E38" t="b">
        <v>0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1</v>
      </c>
      <c r="P38" t="b">
        <v>1</v>
      </c>
      <c r="Q38" t="b">
        <v>0</v>
      </c>
      <c r="R38" t="b">
        <v>0</v>
      </c>
      <c r="S38" t="b">
        <v>0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0</v>
      </c>
      <c r="AB38" t="b">
        <v>1</v>
      </c>
      <c r="AC38" t="b">
        <v>1</v>
      </c>
      <c r="AD38" t="b">
        <v>1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>
        <f t="shared" si="3"/>
        <v>23</v>
      </c>
      <c r="BI38">
        <f t="shared" si="1"/>
        <v>29</v>
      </c>
      <c r="BJ38" s="4">
        <f t="shared" si="2"/>
        <v>0.7931034482758621</v>
      </c>
    </row>
    <row r="39" spans="1:62" x14ac:dyDescent="0.35">
      <c r="A39" t="s">
        <v>58</v>
      </c>
      <c r="B39" t="b">
        <v>0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 t="s">
        <v>112</v>
      </c>
      <c r="AP39" t="b">
        <v>0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>
        <f t="shared" si="3"/>
        <v>13</v>
      </c>
      <c r="BI39">
        <f t="shared" si="1"/>
        <v>40</v>
      </c>
      <c r="BJ39" s="4">
        <f t="shared" si="2"/>
        <v>0.32500000000000001</v>
      </c>
    </row>
    <row r="40" spans="1:62" x14ac:dyDescent="0.35">
      <c r="A40" t="s">
        <v>59</v>
      </c>
      <c r="B40" t="b">
        <v>0</v>
      </c>
      <c r="C40" t="b">
        <v>1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  <c r="P40" t="b">
        <v>1</v>
      </c>
      <c r="Q40" t="b">
        <v>1</v>
      </c>
      <c r="R40" t="b">
        <v>0</v>
      </c>
      <c r="S40" t="b">
        <v>0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1</v>
      </c>
      <c r="AO40" t="s">
        <v>112</v>
      </c>
      <c r="AP40" t="b">
        <v>0</v>
      </c>
      <c r="AQ40" t="b">
        <v>1</v>
      </c>
      <c r="AR40" t="b">
        <v>1</v>
      </c>
      <c r="AS40" t="b">
        <v>1</v>
      </c>
      <c r="AT40" t="b">
        <v>0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>
        <f t="shared" si="3"/>
        <v>31</v>
      </c>
      <c r="BI40">
        <f t="shared" si="1"/>
        <v>57</v>
      </c>
      <c r="BJ40" s="4">
        <f t="shared" si="2"/>
        <v>0.54385964912280704</v>
      </c>
    </row>
    <row r="41" spans="1:62" x14ac:dyDescent="0.35">
      <c r="A41" t="s">
        <v>60</v>
      </c>
      <c r="B41" t="b">
        <v>0</v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0</v>
      </c>
      <c r="P41" t="b">
        <v>1</v>
      </c>
      <c r="Q41" t="b">
        <v>1</v>
      </c>
      <c r="R41" t="b">
        <v>0</v>
      </c>
      <c r="S41" t="b">
        <v>0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1</v>
      </c>
      <c r="AN41" t="b">
        <v>1</v>
      </c>
      <c r="AO41" t="s">
        <v>112</v>
      </c>
      <c r="AP41" t="b">
        <v>0</v>
      </c>
      <c r="AQ41" t="b">
        <v>0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0</v>
      </c>
      <c r="AX41" t="b">
        <v>0</v>
      </c>
      <c r="AY41" t="b">
        <v>0</v>
      </c>
      <c r="AZ41" t="b">
        <v>1</v>
      </c>
      <c r="BA41" t="b">
        <v>1</v>
      </c>
      <c r="BB41" t="b">
        <v>0</v>
      </c>
      <c r="BC41" t="b">
        <v>0</v>
      </c>
      <c r="BD41" t="b">
        <v>1</v>
      </c>
      <c r="BE41" t="b">
        <v>0</v>
      </c>
      <c r="BF41" t="b">
        <v>0</v>
      </c>
      <c r="BG41" t="b">
        <v>1</v>
      </c>
      <c r="BH41">
        <f t="shared" si="3"/>
        <v>23</v>
      </c>
      <c r="BI41">
        <f t="shared" si="1"/>
        <v>57</v>
      </c>
      <c r="BJ41" s="4">
        <f t="shared" si="2"/>
        <v>0.40350877192982454</v>
      </c>
    </row>
    <row r="42" spans="1:62" x14ac:dyDescent="0.35">
      <c r="A42" t="s">
        <v>61</v>
      </c>
      <c r="B42" t="b">
        <v>1</v>
      </c>
      <c r="C42" t="b">
        <v>1</v>
      </c>
      <c r="D42" t="b">
        <v>1</v>
      </c>
      <c r="E42" t="b">
        <v>0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0</v>
      </c>
      <c r="AM42" t="b">
        <v>1</v>
      </c>
      <c r="AN42" t="b">
        <v>1</v>
      </c>
      <c r="AO42" t="s">
        <v>112</v>
      </c>
      <c r="AP42" t="b">
        <v>1</v>
      </c>
      <c r="AQ42" t="b">
        <v>1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>
        <f t="shared" si="3"/>
        <v>47</v>
      </c>
      <c r="BI42">
        <f t="shared" si="1"/>
        <v>57</v>
      </c>
      <c r="BJ42" s="4">
        <f t="shared" si="2"/>
        <v>0.82456140350877194</v>
      </c>
    </row>
    <row r="43" spans="1:62" x14ac:dyDescent="0.35">
      <c r="A43" t="s">
        <v>64</v>
      </c>
      <c r="B43" t="b">
        <v>1</v>
      </c>
      <c r="C43" t="b">
        <v>1</v>
      </c>
      <c r="D43" t="b">
        <v>1</v>
      </c>
      <c r="E43" t="b">
        <v>0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0</v>
      </c>
      <c r="N43" t="b">
        <v>1</v>
      </c>
      <c r="O43" t="b">
        <v>1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>
        <f t="shared" si="3"/>
        <v>17</v>
      </c>
      <c r="BI43">
        <f t="shared" si="1"/>
        <v>33</v>
      </c>
      <c r="BJ43" s="4">
        <f t="shared" si="2"/>
        <v>0.51515151515151514</v>
      </c>
    </row>
    <row r="44" spans="1:62" x14ac:dyDescent="0.35">
      <c r="A44" t="s">
        <v>65</v>
      </c>
      <c r="B44" t="b">
        <v>1</v>
      </c>
      <c r="C44" t="b">
        <v>1</v>
      </c>
      <c r="D44" t="b">
        <v>1</v>
      </c>
      <c r="E44" t="b">
        <v>0</v>
      </c>
      <c r="F44" t="b">
        <v>1</v>
      </c>
      <c r="G44" t="b">
        <v>1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0</v>
      </c>
      <c r="R44" t="b">
        <v>0</v>
      </c>
      <c r="S44" t="b">
        <v>0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0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0</v>
      </c>
      <c r="AN44" t="b">
        <v>1</v>
      </c>
      <c r="AO44" t="s">
        <v>112</v>
      </c>
      <c r="AP44" t="b">
        <v>0</v>
      </c>
      <c r="AQ44" t="b">
        <v>1</v>
      </c>
      <c r="AR44" t="b">
        <v>0</v>
      </c>
      <c r="AS44" t="b">
        <v>1</v>
      </c>
      <c r="AT44" t="b">
        <v>1</v>
      </c>
      <c r="AU44" t="b">
        <v>1</v>
      </c>
      <c r="AV44" t="b">
        <v>0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s">
        <v>112</v>
      </c>
      <c r="BH44">
        <f t="shared" si="3"/>
        <v>45</v>
      </c>
      <c r="BI44">
        <f t="shared" si="1"/>
        <v>56</v>
      </c>
      <c r="BJ44" s="4">
        <f t="shared" si="2"/>
        <v>0.8035714285714286</v>
      </c>
    </row>
    <row r="45" spans="1:62" x14ac:dyDescent="0.35">
      <c r="A45" t="s">
        <v>66</v>
      </c>
      <c r="B45" t="b">
        <v>1</v>
      </c>
      <c r="C45" t="b">
        <v>1</v>
      </c>
      <c r="D45" t="b">
        <v>1</v>
      </c>
      <c r="E45" t="b">
        <v>0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b">
        <v>1</v>
      </c>
      <c r="Q45" t="b">
        <v>1</v>
      </c>
      <c r="R45" t="b">
        <v>0</v>
      </c>
      <c r="S45" t="b">
        <v>0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0</v>
      </c>
      <c r="AN45" t="s">
        <v>112</v>
      </c>
      <c r="AO45" t="s">
        <v>112</v>
      </c>
      <c r="AP45" t="b">
        <v>1</v>
      </c>
      <c r="AQ45" t="b">
        <v>1</v>
      </c>
      <c r="AR45" t="b">
        <v>1</v>
      </c>
      <c r="AS45" t="b">
        <v>0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>
        <f t="shared" si="3"/>
        <v>36</v>
      </c>
      <c r="BI45">
        <f t="shared" si="1"/>
        <v>42</v>
      </c>
      <c r="BJ45" s="4">
        <f t="shared" si="2"/>
        <v>0.8571428571428571</v>
      </c>
    </row>
    <row r="46" spans="1:62" x14ac:dyDescent="0.35">
      <c r="A46" t="s">
        <v>67</v>
      </c>
      <c r="B46" t="b">
        <v>1</v>
      </c>
      <c r="C46" t="b">
        <v>1</v>
      </c>
      <c r="D46" t="b">
        <v>1</v>
      </c>
      <c r="E46" t="b">
        <v>0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0</v>
      </c>
      <c r="N46" t="b">
        <v>1</v>
      </c>
      <c r="O46" t="b">
        <v>1</v>
      </c>
      <c r="P46" t="b">
        <v>1</v>
      </c>
      <c r="Q46" t="b">
        <v>0</v>
      </c>
      <c r="R46" t="b">
        <v>0</v>
      </c>
      <c r="S46" t="b">
        <v>0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>
        <f t="shared" si="3"/>
        <v>21</v>
      </c>
      <c r="BI46">
        <f t="shared" si="1"/>
        <v>32</v>
      </c>
      <c r="BJ46" s="4">
        <f t="shared" si="2"/>
        <v>0.65625</v>
      </c>
    </row>
    <row r="47" spans="1:62" x14ac:dyDescent="0.35">
      <c r="A47" t="s">
        <v>68</v>
      </c>
      <c r="B47" t="b">
        <v>0</v>
      </c>
      <c r="C47" t="b">
        <v>0</v>
      </c>
      <c r="D47" t="b">
        <v>0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1</v>
      </c>
      <c r="AO47" t="s">
        <v>112</v>
      </c>
      <c r="AP47" t="b">
        <v>0</v>
      </c>
      <c r="AQ47" t="b">
        <v>0</v>
      </c>
      <c r="AR47" t="b">
        <v>0</v>
      </c>
      <c r="AS47" t="b">
        <v>1</v>
      </c>
      <c r="AT47" t="b">
        <v>1</v>
      </c>
      <c r="AU47" t="b">
        <v>1</v>
      </c>
      <c r="AV47" t="b">
        <v>0</v>
      </c>
      <c r="AW47" t="b">
        <v>0</v>
      </c>
      <c r="AX47" t="b">
        <v>0</v>
      </c>
      <c r="AY47" t="b">
        <v>0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0</v>
      </c>
      <c r="BF47" t="b">
        <v>0</v>
      </c>
      <c r="BG47" t="b">
        <v>1</v>
      </c>
      <c r="BH47">
        <f t="shared" si="3"/>
        <v>19</v>
      </c>
      <c r="BI47">
        <f t="shared" si="1"/>
        <v>57</v>
      </c>
      <c r="BJ47" s="4">
        <f t="shared" si="2"/>
        <v>0.33333333333333331</v>
      </c>
    </row>
    <row r="48" spans="1:62" x14ac:dyDescent="0.35">
      <c r="A48" t="s">
        <v>70</v>
      </c>
      <c r="B48" t="b">
        <v>0</v>
      </c>
      <c r="C48" t="b">
        <v>0</v>
      </c>
      <c r="D48" t="b">
        <v>0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0</v>
      </c>
      <c r="N48" t="b">
        <v>1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s">
        <v>112</v>
      </c>
      <c r="AO48" t="s">
        <v>112</v>
      </c>
      <c r="AP48" t="b">
        <v>0</v>
      </c>
      <c r="AQ48" t="b">
        <v>1</v>
      </c>
      <c r="AR48" t="b">
        <v>1</v>
      </c>
      <c r="AS48" t="b">
        <v>0</v>
      </c>
      <c r="AT48" t="b">
        <v>0</v>
      </c>
      <c r="AU48" t="b">
        <v>0</v>
      </c>
      <c r="AV48" t="b">
        <v>1</v>
      </c>
      <c r="AW48" t="b">
        <v>1</v>
      </c>
      <c r="AX48" t="b">
        <v>1</v>
      </c>
      <c r="AY48" t="b">
        <v>0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>
        <f t="shared" si="3"/>
        <v>44</v>
      </c>
      <c r="BI48">
        <f t="shared" si="1"/>
        <v>56</v>
      </c>
      <c r="BJ48" s="4">
        <f t="shared" si="2"/>
        <v>0.7857142857142857</v>
      </c>
    </row>
    <row r="49" spans="1:62" x14ac:dyDescent="0.35">
      <c r="A49" t="s">
        <v>71</v>
      </c>
      <c r="B49" t="b">
        <v>0</v>
      </c>
      <c r="C49" t="b">
        <v>0</v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>
        <f t="shared" si="3"/>
        <v>13</v>
      </c>
      <c r="BI49">
        <f t="shared" si="1"/>
        <v>33</v>
      </c>
      <c r="BJ49" s="4">
        <f t="shared" si="2"/>
        <v>0.39393939393939392</v>
      </c>
    </row>
    <row r="50" spans="1:62" x14ac:dyDescent="0.35">
      <c r="A50" t="s">
        <v>72</v>
      </c>
      <c r="B50" t="b">
        <v>1</v>
      </c>
      <c r="C50" t="b">
        <v>1</v>
      </c>
      <c r="D50" t="b">
        <v>1</v>
      </c>
      <c r="E50" t="b">
        <v>0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0</v>
      </c>
      <c r="P50" t="b">
        <v>1</v>
      </c>
      <c r="Q50" t="b">
        <v>1</v>
      </c>
      <c r="R50" t="b">
        <v>0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s">
        <v>112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>
        <f t="shared" si="3"/>
        <v>25</v>
      </c>
      <c r="BI50">
        <f t="shared" si="1"/>
        <v>39</v>
      </c>
      <c r="BJ50" s="4">
        <f t="shared" si="2"/>
        <v>0.64102564102564108</v>
      </c>
    </row>
    <row r="51" spans="1:62" x14ac:dyDescent="0.35">
      <c r="A51" t="s">
        <v>73</v>
      </c>
      <c r="B51" t="b">
        <v>0</v>
      </c>
      <c r="C51" t="b">
        <v>1</v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1</v>
      </c>
      <c r="AO51" t="s">
        <v>112</v>
      </c>
      <c r="AP51" t="b">
        <v>0</v>
      </c>
      <c r="AQ51" t="b">
        <v>0</v>
      </c>
      <c r="AR51" t="b">
        <v>1</v>
      </c>
      <c r="AS51" t="b">
        <v>0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>
        <f t="shared" si="3"/>
        <v>18</v>
      </c>
      <c r="BI51">
        <f t="shared" si="1"/>
        <v>43</v>
      </c>
      <c r="BJ51" s="4">
        <f t="shared" si="2"/>
        <v>0.41860465116279072</v>
      </c>
    </row>
    <row r="52" spans="1:62" x14ac:dyDescent="0.35">
      <c r="A52" t="s">
        <v>75</v>
      </c>
      <c r="B52" t="b">
        <v>1</v>
      </c>
      <c r="C52" t="b">
        <v>1</v>
      </c>
      <c r="D52" t="b">
        <v>1</v>
      </c>
      <c r="E52" t="b">
        <v>0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0</v>
      </c>
      <c r="N52" t="b">
        <v>1</v>
      </c>
      <c r="O52" t="b">
        <v>1</v>
      </c>
      <c r="P52" t="b">
        <v>1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0</v>
      </c>
      <c r="AA52" t="b">
        <v>0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 t="b">
        <v>1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>
        <f t="shared" si="3"/>
        <v>21</v>
      </c>
      <c r="BI52">
        <f t="shared" si="1"/>
        <v>33</v>
      </c>
      <c r="BJ52" s="4">
        <f t="shared" si="2"/>
        <v>0.63636363636363635</v>
      </c>
    </row>
  </sheetData>
  <conditionalFormatting sqref="BH31 B2:BK2 B32:BH52 B3:BH30 BI3:BK52">
    <cfRule type="containsText" dxfId="43" priority="2" operator="containsText" text="true">
      <formula>NOT(ISERROR(SEARCH("true",B2)))</formula>
    </cfRule>
    <cfRule type="containsText" dxfId="42" priority="3" operator="containsText" text="false">
      <formula>NOT(ISERROR(SEARCH("false",B2)))</formula>
    </cfRule>
  </conditionalFormatting>
  <conditionalFormatting sqref="BJ2:BJ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ACB7-195A-4E14-AF7F-EEBC339AC1CF}">
  <dimension ref="A1:AK52"/>
  <sheetViews>
    <sheetView topLeftCell="T1" workbookViewId="0">
      <selection activeCell="BK12" sqref="BK12"/>
    </sheetView>
  </sheetViews>
  <sheetFormatPr defaultRowHeight="14.5" x14ac:dyDescent="0.35"/>
  <cols>
    <col min="35" max="35" width="9.81640625" bestFit="1" customWidth="1"/>
    <col min="36" max="36" width="12.90625" bestFit="1" customWidth="1"/>
    <col min="37" max="37" width="12.08984375" bestFit="1" customWidth="1"/>
  </cols>
  <sheetData>
    <row r="1" spans="1:37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 t="s">
        <v>113</v>
      </c>
      <c r="AJ1" t="s">
        <v>105</v>
      </c>
      <c r="AK1" t="s">
        <v>114</v>
      </c>
    </row>
    <row r="2" spans="1:37" x14ac:dyDescent="0.35">
      <c r="A2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>
        <f t="shared" ref="AI2:AI33" si="0">COUNTIF(B2:AH2,TRUE)</f>
        <v>16</v>
      </c>
      <c r="AJ2">
        <f>$AI$32-COUNTIF(B2:AH2,"")</f>
        <v>33</v>
      </c>
      <c r="AK2" s="4">
        <f>AI2/AJ2</f>
        <v>0.48484848484848486</v>
      </c>
    </row>
    <row r="3" spans="1:37" x14ac:dyDescent="0.35">
      <c r="A3" t="s">
        <v>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>
        <f t="shared" si="0"/>
        <v>16</v>
      </c>
      <c r="AJ3">
        <f t="shared" ref="AJ3:AJ52" si="1">$AI$32-COUNTIF(B3:AH3,"")</f>
        <v>16</v>
      </c>
      <c r="AK3" s="4">
        <f t="shared" ref="AK3:AK52" si="2">AI3/AJ3</f>
        <v>1</v>
      </c>
    </row>
    <row r="4" spans="1:37" x14ac:dyDescent="0.35">
      <c r="A4" t="s">
        <v>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>
        <f t="shared" si="0"/>
        <v>22</v>
      </c>
      <c r="AJ4">
        <f t="shared" si="1"/>
        <v>28</v>
      </c>
      <c r="AK4" s="4">
        <f t="shared" si="2"/>
        <v>0.7857142857142857</v>
      </c>
    </row>
    <row r="5" spans="1:37" x14ac:dyDescent="0.35">
      <c r="A5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>
        <f t="shared" si="0"/>
        <v>15</v>
      </c>
      <c r="AJ5">
        <f t="shared" si="1"/>
        <v>33</v>
      </c>
      <c r="AK5" s="4">
        <f t="shared" si="2"/>
        <v>0.45454545454545453</v>
      </c>
    </row>
    <row r="6" spans="1:37" x14ac:dyDescent="0.3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>
        <f t="shared" si="0"/>
        <v>20</v>
      </c>
      <c r="AJ6">
        <f t="shared" si="1"/>
        <v>33</v>
      </c>
      <c r="AK6" s="4">
        <f t="shared" si="2"/>
        <v>0.60606060606060608</v>
      </c>
    </row>
    <row r="7" spans="1:37" x14ac:dyDescent="0.35">
      <c r="A7" t="s">
        <v>13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0</v>
      </c>
      <c r="AE7" t="b">
        <v>1</v>
      </c>
      <c r="AF7" t="b">
        <v>0</v>
      </c>
      <c r="AG7" t="b">
        <v>0</v>
      </c>
      <c r="AH7" t="b">
        <v>1</v>
      </c>
      <c r="AI7">
        <f t="shared" si="0"/>
        <v>24</v>
      </c>
      <c r="AJ7">
        <f t="shared" si="1"/>
        <v>33</v>
      </c>
      <c r="AK7" s="4">
        <f t="shared" si="2"/>
        <v>0.72727272727272729</v>
      </c>
    </row>
    <row r="8" spans="1:37" x14ac:dyDescent="0.35">
      <c r="A8" t="s">
        <v>15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0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>
        <f t="shared" si="0"/>
        <v>18</v>
      </c>
      <c r="AJ8">
        <f t="shared" si="1"/>
        <v>33</v>
      </c>
      <c r="AK8" s="4">
        <f t="shared" si="2"/>
        <v>0.54545454545454541</v>
      </c>
    </row>
    <row r="9" spans="1:37" x14ac:dyDescent="0.35">
      <c r="A9" t="s">
        <v>20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>
        <f t="shared" si="0"/>
        <v>1</v>
      </c>
      <c r="AJ9">
        <f t="shared" si="1"/>
        <v>15</v>
      </c>
      <c r="AK9" s="4">
        <f t="shared" si="2"/>
        <v>6.6666666666666666E-2</v>
      </c>
    </row>
    <row r="10" spans="1:37" x14ac:dyDescent="0.35">
      <c r="A10" t="s">
        <v>21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0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0</v>
      </c>
      <c r="AI10">
        <f t="shared" si="0"/>
        <v>18</v>
      </c>
      <c r="AJ10">
        <f t="shared" si="1"/>
        <v>33</v>
      </c>
      <c r="AK10" s="4">
        <f t="shared" si="2"/>
        <v>0.54545454545454541</v>
      </c>
    </row>
    <row r="11" spans="1:37" x14ac:dyDescent="0.35">
      <c r="A11" t="s">
        <v>23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1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>
        <f t="shared" si="0"/>
        <v>19</v>
      </c>
      <c r="AJ11">
        <f t="shared" si="1"/>
        <v>33</v>
      </c>
      <c r="AK11" s="4">
        <f t="shared" si="2"/>
        <v>0.5757575757575758</v>
      </c>
    </row>
    <row r="12" spans="1:37" x14ac:dyDescent="0.35">
      <c r="A12" t="s">
        <v>24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>
        <f t="shared" si="0"/>
        <v>13</v>
      </c>
      <c r="AJ12">
        <f t="shared" si="1"/>
        <v>33</v>
      </c>
      <c r="AK12" s="4">
        <f t="shared" si="2"/>
        <v>0.39393939393939392</v>
      </c>
    </row>
    <row r="13" spans="1:37" x14ac:dyDescent="0.35">
      <c r="A13" t="s">
        <v>28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>
        <f t="shared" si="0"/>
        <v>3</v>
      </c>
      <c r="AJ13">
        <f t="shared" si="1"/>
        <v>16</v>
      </c>
      <c r="AK13" s="4">
        <f t="shared" si="2"/>
        <v>0.1875</v>
      </c>
    </row>
    <row r="14" spans="1:37" x14ac:dyDescent="0.35">
      <c r="A14" t="s">
        <v>29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0</v>
      </c>
      <c r="AG14" t="b">
        <v>0</v>
      </c>
      <c r="AH14" t="b">
        <v>1</v>
      </c>
      <c r="AI14">
        <f t="shared" si="0"/>
        <v>28</v>
      </c>
      <c r="AJ14">
        <f t="shared" si="1"/>
        <v>33</v>
      </c>
      <c r="AK14" s="4">
        <f t="shared" si="2"/>
        <v>0.84848484848484851</v>
      </c>
    </row>
    <row r="15" spans="1:37" x14ac:dyDescent="0.35">
      <c r="A15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0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0</v>
      </c>
      <c r="AI15">
        <f t="shared" si="0"/>
        <v>24</v>
      </c>
      <c r="AJ15">
        <f t="shared" si="1"/>
        <v>33</v>
      </c>
      <c r="AK15" s="4">
        <f t="shared" si="2"/>
        <v>0.72727272727272729</v>
      </c>
    </row>
    <row r="16" spans="1:37" x14ac:dyDescent="0.35">
      <c r="A16" t="s">
        <v>31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0</v>
      </c>
      <c r="AI16">
        <f t="shared" si="0"/>
        <v>19</v>
      </c>
      <c r="AJ16">
        <f t="shared" si="1"/>
        <v>33</v>
      </c>
      <c r="AK16" s="4">
        <f t="shared" si="2"/>
        <v>0.5757575757575758</v>
      </c>
    </row>
    <row r="17" spans="1:37" x14ac:dyDescent="0.35">
      <c r="A17" t="s">
        <v>32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>
        <f t="shared" si="0"/>
        <v>30</v>
      </c>
      <c r="AJ17">
        <f t="shared" si="1"/>
        <v>33</v>
      </c>
      <c r="AK17" s="4">
        <f t="shared" si="2"/>
        <v>0.90909090909090906</v>
      </c>
    </row>
    <row r="18" spans="1:37" x14ac:dyDescent="0.35">
      <c r="A18" t="s">
        <v>33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0</v>
      </c>
      <c r="AH18" t="b">
        <v>1</v>
      </c>
      <c r="AI18">
        <f t="shared" si="0"/>
        <v>32</v>
      </c>
      <c r="AJ18">
        <f t="shared" si="1"/>
        <v>33</v>
      </c>
      <c r="AK18" s="4">
        <f t="shared" si="2"/>
        <v>0.96969696969696972</v>
      </c>
    </row>
    <row r="19" spans="1:37" x14ac:dyDescent="0.35">
      <c r="A19" t="s">
        <v>34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1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>
        <f t="shared" si="0"/>
        <v>21</v>
      </c>
      <c r="AJ19">
        <f t="shared" si="1"/>
        <v>33</v>
      </c>
      <c r="AK19" s="4">
        <f t="shared" si="2"/>
        <v>0.63636363636363635</v>
      </c>
    </row>
    <row r="20" spans="1:37" x14ac:dyDescent="0.35">
      <c r="A20" t="s">
        <v>37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>
        <f t="shared" si="0"/>
        <v>15</v>
      </c>
      <c r="AJ20">
        <f t="shared" si="1"/>
        <v>33</v>
      </c>
      <c r="AK20" s="4">
        <f t="shared" si="2"/>
        <v>0.45454545454545453</v>
      </c>
    </row>
    <row r="21" spans="1:37" x14ac:dyDescent="0.35">
      <c r="A2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0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0</v>
      </c>
      <c r="AI21">
        <f t="shared" si="0"/>
        <v>20</v>
      </c>
      <c r="AJ21">
        <f t="shared" si="1"/>
        <v>33</v>
      </c>
      <c r="AK21" s="4">
        <f t="shared" si="2"/>
        <v>0.60606060606060608</v>
      </c>
    </row>
    <row r="22" spans="1:37" x14ac:dyDescent="0.35">
      <c r="A22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>
        <f t="shared" si="0"/>
        <v>16</v>
      </c>
      <c r="AJ22">
        <f t="shared" si="1"/>
        <v>33</v>
      </c>
      <c r="AK22" s="4">
        <f t="shared" si="2"/>
        <v>0.48484848484848486</v>
      </c>
    </row>
    <row r="23" spans="1:37" x14ac:dyDescent="0.35">
      <c r="A23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0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0</v>
      </c>
      <c r="AI23">
        <f t="shared" si="0"/>
        <v>14</v>
      </c>
      <c r="AJ23">
        <f t="shared" si="1"/>
        <v>33</v>
      </c>
      <c r="AK23" s="4">
        <f t="shared" si="2"/>
        <v>0.42424242424242425</v>
      </c>
    </row>
    <row r="24" spans="1:37" x14ac:dyDescent="0.35">
      <c r="A24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1</v>
      </c>
      <c r="U24" t="b">
        <v>0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  <c r="AC24" t="b">
        <v>0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>
        <f t="shared" si="0"/>
        <v>20</v>
      </c>
      <c r="AJ24">
        <f t="shared" si="1"/>
        <v>33</v>
      </c>
      <c r="AK24" s="4">
        <f t="shared" si="2"/>
        <v>0.60606060606060608</v>
      </c>
    </row>
    <row r="25" spans="1:37" x14ac:dyDescent="0.35">
      <c r="A25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0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>
        <f t="shared" si="0"/>
        <v>13</v>
      </c>
      <c r="AJ25">
        <f t="shared" si="1"/>
        <v>33</v>
      </c>
      <c r="AK25" s="4">
        <f t="shared" si="2"/>
        <v>0.39393939393939392</v>
      </c>
    </row>
    <row r="26" spans="1:37" x14ac:dyDescent="0.35">
      <c r="A26" t="s">
        <v>45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>
        <f t="shared" si="0"/>
        <v>16</v>
      </c>
      <c r="AJ26">
        <f t="shared" si="1"/>
        <v>33</v>
      </c>
      <c r="AK26" s="4">
        <f t="shared" si="2"/>
        <v>0.48484848484848486</v>
      </c>
    </row>
    <row r="27" spans="1:37" x14ac:dyDescent="0.35">
      <c r="A27" t="s">
        <v>46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0</v>
      </c>
      <c r="AG27" t="b">
        <v>0</v>
      </c>
      <c r="AH27" t="b">
        <v>0</v>
      </c>
      <c r="AI27">
        <f t="shared" si="0"/>
        <v>22</v>
      </c>
      <c r="AJ27">
        <f t="shared" si="1"/>
        <v>33</v>
      </c>
      <c r="AK27" s="4">
        <f t="shared" si="2"/>
        <v>0.66666666666666663</v>
      </c>
    </row>
    <row r="28" spans="1:37" x14ac:dyDescent="0.35">
      <c r="A28" t="s">
        <v>47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0</v>
      </c>
      <c r="AG28" t="b">
        <v>0</v>
      </c>
      <c r="AH28" t="b">
        <v>0</v>
      </c>
      <c r="AI28">
        <f t="shared" si="0"/>
        <v>26</v>
      </c>
      <c r="AJ28">
        <f t="shared" si="1"/>
        <v>33</v>
      </c>
      <c r="AK28" s="4">
        <f t="shared" si="2"/>
        <v>0.78787878787878785</v>
      </c>
    </row>
    <row r="29" spans="1:37" x14ac:dyDescent="0.35">
      <c r="A29" t="s">
        <v>48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0</v>
      </c>
      <c r="AE29" t="b">
        <v>1</v>
      </c>
      <c r="AF29" t="b">
        <v>1</v>
      </c>
      <c r="AG29" t="b">
        <v>0</v>
      </c>
      <c r="AH29" t="b">
        <v>0</v>
      </c>
      <c r="AI29">
        <f t="shared" si="0"/>
        <v>30</v>
      </c>
      <c r="AJ29">
        <f t="shared" si="1"/>
        <v>33</v>
      </c>
      <c r="AK29" s="4">
        <f t="shared" si="2"/>
        <v>0.90909090909090906</v>
      </c>
    </row>
    <row r="30" spans="1:37" x14ac:dyDescent="0.35">
      <c r="A30" t="s">
        <v>49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0</v>
      </c>
      <c r="AE30" t="b">
        <v>1</v>
      </c>
      <c r="AF30" t="b">
        <v>0</v>
      </c>
      <c r="AG30" t="b">
        <v>0</v>
      </c>
      <c r="AH30" t="b">
        <v>1</v>
      </c>
      <c r="AI30">
        <f t="shared" si="0"/>
        <v>20</v>
      </c>
      <c r="AJ30">
        <f t="shared" si="1"/>
        <v>33</v>
      </c>
      <c r="AK30" s="4">
        <f t="shared" si="2"/>
        <v>0.60606060606060608</v>
      </c>
    </row>
    <row r="31" spans="1:37" x14ac:dyDescent="0.35">
      <c r="A31" t="s">
        <v>50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>
        <f t="shared" si="0"/>
        <v>18</v>
      </c>
      <c r="AJ31">
        <f t="shared" si="1"/>
        <v>33</v>
      </c>
      <c r="AK31" s="4">
        <f t="shared" si="2"/>
        <v>0.54545454545454541</v>
      </c>
    </row>
    <row r="32" spans="1:37" x14ac:dyDescent="0.35">
      <c r="A32" t="s">
        <v>51</v>
      </c>
      <c r="B32" s="8" t="b">
        <f>IF(Data!B32="","",IF(Data!B$32="","",Data!B32=Data!B$32))</f>
        <v>1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  <c r="L32" s="6" t="b">
        <v>1</v>
      </c>
      <c r="M32" s="6" t="b">
        <v>1</v>
      </c>
      <c r="N32" s="6" t="b">
        <v>1</v>
      </c>
      <c r="O32" s="6" t="b">
        <v>1</v>
      </c>
      <c r="P32" s="6" t="b">
        <v>1</v>
      </c>
      <c r="Q32" s="6" t="b">
        <v>1</v>
      </c>
      <c r="R32" s="6" t="b">
        <v>1</v>
      </c>
      <c r="S32" s="6" t="b">
        <v>1</v>
      </c>
      <c r="T32" s="6" t="b">
        <v>1</v>
      </c>
      <c r="U32" s="6" t="b">
        <v>1</v>
      </c>
      <c r="V32" s="6" t="b">
        <v>1</v>
      </c>
      <c r="W32" s="6" t="b">
        <v>1</v>
      </c>
      <c r="X32" s="6" t="b">
        <v>1</v>
      </c>
      <c r="Y32" s="6" t="b">
        <v>1</v>
      </c>
      <c r="Z32" s="6" t="b">
        <v>1</v>
      </c>
      <c r="AA32" s="6" t="b">
        <v>1</v>
      </c>
      <c r="AB32" s="6" t="b">
        <v>1</v>
      </c>
      <c r="AC32" s="6" t="b">
        <v>1</v>
      </c>
      <c r="AD32" s="6" t="b">
        <v>1</v>
      </c>
      <c r="AE32" s="6" t="b">
        <v>1</v>
      </c>
      <c r="AF32" s="6" t="b">
        <v>1</v>
      </c>
      <c r="AG32" s="6" t="b">
        <v>1</v>
      </c>
      <c r="AH32" s="6" t="b">
        <v>1</v>
      </c>
      <c r="AI32">
        <f t="shared" si="0"/>
        <v>33</v>
      </c>
      <c r="AJ32">
        <f t="shared" si="1"/>
        <v>33</v>
      </c>
      <c r="AK32" s="4">
        <f t="shared" si="2"/>
        <v>1</v>
      </c>
    </row>
    <row r="33" spans="1:37" x14ac:dyDescent="0.35">
      <c r="A33" t="s">
        <v>52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0</v>
      </c>
      <c r="V33" t="b">
        <v>0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0</v>
      </c>
      <c r="AI33">
        <f t="shared" si="0"/>
        <v>22</v>
      </c>
      <c r="AJ33">
        <f t="shared" si="1"/>
        <v>33</v>
      </c>
      <c r="AK33" s="4">
        <f t="shared" si="2"/>
        <v>0.66666666666666663</v>
      </c>
    </row>
    <row r="34" spans="1:37" x14ac:dyDescent="0.35">
      <c r="A34" t="s">
        <v>53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1</v>
      </c>
      <c r="U34" t="b">
        <v>0</v>
      </c>
      <c r="V34" t="b">
        <v>0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0</v>
      </c>
      <c r="AI34">
        <f t="shared" ref="AI34:AI52" si="3">COUNTIF(B34:AH34,TRUE)</f>
        <v>20</v>
      </c>
      <c r="AJ34">
        <f t="shared" si="1"/>
        <v>33</v>
      </c>
      <c r="AK34" s="4">
        <f t="shared" si="2"/>
        <v>0.60606060606060608</v>
      </c>
    </row>
    <row r="35" spans="1:37" x14ac:dyDescent="0.35">
      <c r="A35" t="s">
        <v>54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>
        <f t="shared" si="3"/>
        <v>17</v>
      </c>
      <c r="AJ35">
        <f t="shared" si="1"/>
        <v>28</v>
      </c>
      <c r="AK35" s="4">
        <f t="shared" si="2"/>
        <v>0.6071428571428571</v>
      </c>
    </row>
    <row r="36" spans="1:37" x14ac:dyDescent="0.35">
      <c r="A36" t="s">
        <v>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0</v>
      </c>
      <c r="AI36">
        <f t="shared" si="3"/>
        <v>17</v>
      </c>
      <c r="AJ36">
        <f t="shared" si="1"/>
        <v>33</v>
      </c>
      <c r="AK36" s="4">
        <f t="shared" si="2"/>
        <v>0.51515151515151514</v>
      </c>
    </row>
    <row r="37" spans="1:37" x14ac:dyDescent="0.35">
      <c r="A37" t="s">
        <v>56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0</v>
      </c>
      <c r="U37" t="b">
        <v>1</v>
      </c>
      <c r="V37" t="b">
        <v>0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0</v>
      </c>
      <c r="AI37">
        <f t="shared" si="3"/>
        <v>25</v>
      </c>
      <c r="AJ37">
        <f t="shared" si="1"/>
        <v>33</v>
      </c>
      <c r="AK37" s="4">
        <f t="shared" si="2"/>
        <v>0.75757575757575757</v>
      </c>
    </row>
    <row r="38" spans="1:37" x14ac:dyDescent="0.35">
      <c r="A38" t="s">
        <v>57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1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>
        <f t="shared" si="3"/>
        <v>24</v>
      </c>
      <c r="AJ38">
        <f t="shared" si="1"/>
        <v>29</v>
      </c>
      <c r="AK38" s="4">
        <f t="shared" si="2"/>
        <v>0.82758620689655171</v>
      </c>
    </row>
    <row r="39" spans="1:37" x14ac:dyDescent="0.35">
      <c r="A39" t="s">
        <v>58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0</v>
      </c>
      <c r="V39" t="b">
        <v>0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0</v>
      </c>
      <c r="AI39">
        <f t="shared" si="3"/>
        <v>20</v>
      </c>
      <c r="AJ39">
        <f t="shared" si="1"/>
        <v>33</v>
      </c>
      <c r="AK39" s="4">
        <f t="shared" si="2"/>
        <v>0.60606060606060608</v>
      </c>
    </row>
    <row r="40" spans="1:37" x14ac:dyDescent="0.35">
      <c r="A40" t="s">
        <v>59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1</v>
      </c>
      <c r="U40" t="b">
        <v>0</v>
      </c>
      <c r="V40" t="b">
        <v>0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0</v>
      </c>
      <c r="AC40" t="b">
        <v>0</v>
      </c>
      <c r="AD40" t="b">
        <v>1</v>
      </c>
      <c r="AE40" t="b">
        <v>1</v>
      </c>
      <c r="AF40" t="b">
        <v>1</v>
      </c>
      <c r="AG40" t="b">
        <v>1</v>
      </c>
      <c r="AH40" t="b">
        <v>0</v>
      </c>
      <c r="AI40">
        <f t="shared" si="3"/>
        <v>17</v>
      </c>
      <c r="AJ40">
        <f t="shared" si="1"/>
        <v>33</v>
      </c>
      <c r="AK40" s="4">
        <f t="shared" si="2"/>
        <v>0.51515151515151514</v>
      </c>
    </row>
    <row r="41" spans="1:37" x14ac:dyDescent="0.35">
      <c r="A41" t="s">
        <v>60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0</v>
      </c>
      <c r="AI41">
        <f t="shared" si="3"/>
        <v>14</v>
      </c>
      <c r="AJ41">
        <f t="shared" si="1"/>
        <v>33</v>
      </c>
      <c r="AK41" s="4">
        <f t="shared" si="2"/>
        <v>0.42424242424242425</v>
      </c>
    </row>
    <row r="42" spans="1:37" x14ac:dyDescent="0.35">
      <c r="A42" t="s">
        <v>61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>
        <f t="shared" si="3"/>
        <v>17</v>
      </c>
      <c r="AJ42">
        <f t="shared" si="1"/>
        <v>33</v>
      </c>
      <c r="AK42" s="4">
        <f t="shared" si="2"/>
        <v>0.51515151515151514</v>
      </c>
    </row>
    <row r="43" spans="1:37" x14ac:dyDescent="0.35">
      <c r="A43" t="s">
        <v>64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  <c r="AC43" t="b">
        <v>0</v>
      </c>
      <c r="AD43" t="b">
        <v>1</v>
      </c>
      <c r="AE43" t="b">
        <v>1</v>
      </c>
      <c r="AF43" t="b">
        <v>1</v>
      </c>
      <c r="AG43" t="b">
        <v>0</v>
      </c>
      <c r="AH43" t="b">
        <v>0</v>
      </c>
      <c r="AI43">
        <f t="shared" si="3"/>
        <v>29</v>
      </c>
      <c r="AJ43">
        <f t="shared" si="1"/>
        <v>33</v>
      </c>
      <c r="AK43" s="4">
        <f t="shared" si="2"/>
        <v>0.87878787878787878</v>
      </c>
    </row>
    <row r="44" spans="1:37" x14ac:dyDescent="0.35">
      <c r="A44" t="s">
        <v>65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>
        <f t="shared" si="3"/>
        <v>21</v>
      </c>
      <c r="AJ44">
        <f t="shared" si="1"/>
        <v>33</v>
      </c>
      <c r="AK44" s="4">
        <f t="shared" si="2"/>
        <v>0.63636363636363635</v>
      </c>
    </row>
    <row r="45" spans="1:37" x14ac:dyDescent="0.35">
      <c r="A45" t="s">
        <v>66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1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>
        <f t="shared" si="3"/>
        <v>20</v>
      </c>
      <c r="AJ45">
        <f t="shared" si="1"/>
        <v>33</v>
      </c>
      <c r="AK45" s="4">
        <f t="shared" si="2"/>
        <v>0.60606060606060608</v>
      </c>
    </row>
    <row r="46" spans="1:37" x14ac:dyDescent="0.35">
      <c r="A46" t="s">
        <v>67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>
        <f t="shared" si="3"/>
        <v>27</v>
      </c>
      <c r="AJ46">
        <f t="shared" si="1"/>
        <v>32</v>
      </c>
      <c r="AK46" s="4">
        <f t="shared" si="2"/>
        <v>0.84375</v>
      </c>
    </row>
    <row r="47" spans="1:37" x14ac:dyDescent="0.35">
      <c r="A47" t="s">
        <v>68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0</v>
      </c>
      <c r="AI47">
        <f t="shared" si="3"/>
        <v>20</v>
      </c>
      <c r="AJ47">
        <f t="shared" si="1"/>
        <v>33</v>
      </c>
      <c r="AK47" s="4">
        <f t="shared" si="2"/>
        <v>0.60606060606060608</v>
      </c>
    </row>
    <row r="48" spans="1:37" x14ac:dyDescent="0.35">
      <c r="A48" t="s">
        <v>70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1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>
        <f t="shared" si="3"/>
        <v>19</v>
      </c>
      <c r="AJ48">
        <f t="shared" si="1"/>
        <v>33</v>
      </c>
      <c r="AK48" s="4">
        <f t="shared" si="2"/>
        <v>0.5757575757575758</v>
      </c>
    </row>
    <row r="49" spans="1:37" x14ac:dyDescent="0.35">
      <c r="A49" t="s">
        <v>71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0</v>
      </c>
      <c r="AD49" t="b">
        <v>1</v>
      </c>
      <c r="AE49" t="b">
        <v>1</v>
      </c>
      <c r="AF49" t="b">
        <v>1</v>
      </c>
      <c r="AG49" t="b">
        <v>0</v>
      </c>
      <c r="AH49" t="b">
        <v>0</v>
      </c>
      <c r="AI49">
        <f t="shared" si="3"/>
        <v>17</v>
      </c>
      <c r="AJ49">
        <f t="shared" si="1"/>
        <v>33</v>
      </c>
      <c r="AK49" s="4">
        <f t="shared" si="2"/>
        <v>0.51515151515151514</v>
      </c>
    </row>
    <row r="50" spans="1:37" x14ac:dyDescent="0.35">
      <c r="A50" t="s">
        <v>72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0</v>
      </c>
      <c r="AI50">
        <f t="shared" si="3"/>
        <v>20</v>
      </c>
      <c r="AJ50">
        <f t="shared" si="1"/>
        <v>33</v>
      </c>
      <c r="AK50" s="4">
        <f t="shared" si="2"/>
        <v>0.60606060606060608</v>
      </c>
    </row>
    <row r="51" spans="1:37" x14ac:dyDescent="0.35">
      <c r="A51" t="s">
        <v>73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0</v>
      </c>
      <c r="AI51">
        <f t="shared" si="3"/>
        <v>19</v>
      </c>
      <c r="AJ51">
        <f t="shared" si="1"/>
        <v>33</v>
      </c>
      <c r="AK51" s="4">
        <f t="shared" si="2"/>
        <v>0.5757575757575758</v>
      </c>
    </row>
    <row r="52" spans="1:37" x14ac:dyDescent="0.35">
      <c r="A52" t="s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1</v>
      </c>
      <c r="V52" t="b">
        <v>0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0</v>
      </c>
      <c r="AH52" t="b">
        <v>0</v>
      </c>
      <c r="AI52">
        <f t="shared" si="3"/>
        <v>29</v>
      </c>
      <c r="AJ52">
        <f t="shared" si="1"/>
        <v>33</v>
      </c>
      <c r="AK52" s="4">
        <f t="shared" si="2"/>
        <v>0.87878787878787878</v>
      </c>
    </row>
  </sheetData>
  <conditionalFormatting sqref="B2:AL2 B33:AI52 AI32 B3:AI31 AJ3:AL52">
    <cfRule type="containsText" dxfId="41" priority="2" operator="containsText" text="true">
      <formula>NOT(ISERROR(SEARCH("true",B2)))</formula>
    </cfRule>
    <cfRule type="containsText" dxfId="40" priority="3" operator="containsText" text="false">
      <formula>NOT(ISERROR(SEARCH("false",B2)))</formula>
    </cfRule>
  </conditionalFormatting>
  <conditionalFormatting sqref="AK2:AK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6E82-614A-4A0B-9160-64FFB7296EA0}">
  <dimension ref="A1:BK52"/>
  <sheetViews>
    <sheetView topLeftCell="AT1" workbookViewId="0">
      <selection activeCell="BK12" sqref="BK12"/>
    </sheetView>
  </sheetViews>
  <sheetFormatPr defaultRowHeight="14.5" x14ac:dyDescent="0.35"/>
  <cols>
    <col min="61" max="61" width="9.81640625" bestFit="1" customWidth="1"/>
    <col min="62" max="62" width="12.90625" bestFit="1" customWidth="1"/>
    <col min="63" max="63" width="12.08984375" bestFit="1" customWidth="1"/>
  </cols>
  <sheetData>
    <row r="1" spans="1:63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>
        <v>1816</v>
      </c>
      <c r="BB1">
        <v>1812</v>
      </c>
      <c r="BC1">
        <v>1808</v>
      </c>
      <c r="BD1">
        <v>1804</v>
      </c>
      <c r="BE1">
        <v>1800</v>
      </c>
      <c r="BF1">
        <v>1796</v>
      </c>
      <c r="BG1">
        <v>1792</v>
      </c>
      <c r="BH1">
        <v>1788</v>
      </c>
      <c r="BI1" t="s">
        <v>113</v>
      </c>
      <c r="BJ1" t="s">
        <v>105</v>
      </c>
      <c r="BK1" t="s">
        <v>114</v>
      </c>
    </row>
    <row r="2" spans="1:63" x14ac:dyDescent="0.3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1</v>
      </c>
      <c r="AO2" t="s">
        <v>112</v>
      </c>
      <c r="AP2" t="b">
        <v>0</v>
      </c>
      <c r="AQ2" t="b">
        <v>0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0</v>
      </c>
      <c r="AY2" t="b">
        <v>0</v>
      </c>
      <c r="AZ2" t="b">
        <v>1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>
        <f>COUNTIF(B2:BH2,TRUE)</f>
        <v>19</v>
      </c>
      <c r="BJ2">
        <f>$BI$33-COUNTIF(B2:BH2,"")</f>
        <v>50</v>
      </c>
      <c r="BK2" s="4">
        <f>BI2/BJ2</f>
        <v>0.38</v>
      </c>
    </row>
    <row r="3" spans="1:63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>
        <f t="shared" ref="BI3:BI52" si="0">COUNTIF(B3:BH3,TRUE)</f>
        <v>9</v>
      </c>
      <c r="BJ3">
        <f t="shared" ref="BJ3:BJ52" si="1">$BI$33-COUNTIF(B3:BH3,"")</f>
        <v>16</v>
      </c>
      <c r="BK3" s="4">
        <f t="shared" ref="BK3:BK52" si="2">BI3/BJ3</f>
        <v>0.5625</v>
      </c>
    </row>
    <row r="4" spans="1:63" x14ac:dyDescent="0.3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1</v>
      </c>
      <c r="W4" t="b">
        <v>1</v>
      </c>
      <c r="X4" t="b">
        <v>0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>
        <f t="shared" si="0"/>
        <v>20</v>
      </c>
      <c r="BJ4">
        <f t="shared" si="1"/>
        <v>28</v>
      </c>
      <c r="BK4" s="4">
        <f t="shared" si="2"/>
        <v>0.7142857142857143</v>
      </c>
    </row>
    <row r="5" spans="1:63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1</v>
      </c>
      <c r="AO5" t="s">
        <v>112</v>
      </c>
      <c r="AP5" t="b">
        <v>0</v>
      </c>
      <c r="AQ5" t="b">
        <v>0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>
        <f t="shared" si="0"/>
        <v>20</v>
      </c>
      <c r="BJ5">
        <f t="shared" si="1"/>
        <v>46</v>
      </c>
      <c r="BK5" s="4">
        <f t="shared" si="2"/>
        <v>0.43478260869565216</v>
      </c>
    </row>
    <row r="6" spans="1:63" x14ac:dyDescent="0.35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0</v>
      </c>
      <c r="U6" t="b">
        <v>1</v>
      </c>
      <c r="V6" t="b">
        <v>1</v>
      </c>
      <c r="W6" t="b">
        <v>1</v>
      </c>
      <c r="X6" t="b">
        <v>0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 t="b">
        <v>1</v>
      </c>
      <c r="AJ6" t="b">
        <v>1</v>
      </c>
      <c r="AK6" t="b">
        <v>0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0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 t="s">
        <v>112</v>
      </c>
      <c r="BI6">
        <f t="shared" si="0"/>
        <v>36</v>
      </c>
      <c r="BJ6">
        <f t="shared" si="1"/>
        <v>43</v>
      </c>
      <c r="BK6" s="4">
        <f t="shared" si="2"/>
        <v>0.83720930232558144</v>
      </c>
    </row>
    <row r="7" spans="1:63" x14ac:dyDescent="0.35">
      <c r="A7" t="s">
        <v>13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1</v>
      </c>
      <c r="AJ7" t="b">
        <v>1</v>
      </c>
      <c r="AK7" t="b">
        <v>1</v>
      </c>
      <c r="AL7" t="b">
        <v>1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>
        <f t="shared" si="0"/>
        <v>27</v>
      </c>
      <c r="BJ7">
        <f t="shared" si="1"/>
        <v>37</v>
      </c>
      <c r="BK7" s="4">
        <f t="shared" si="2"/>
        <v>0.72972972972972971</v>
      </c>
    </row>
    <row r="8" spans="1:63" x14ac:dyDescent="0.35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0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0</v>
      </c>
      <c r="AT8" t="b">
        <v>0</v>
      </c>
      <c r="AU8" t="b">
        <v>0</v>
      </c>
      <c r="AV8" t="b">
        <v>1</v>
      </c>
      <c r="AW8" t="b">
        <v>0</v>
      </c>
      <c r="AX8" t="b">
        <v>1</v>
      </c>
      <c r="AY8" t="b">
        <v>1</v>
      </c>
      <c r="AZ8" t="b">
        <v>1</v>
      </c>
      <c r="BA8" t="b">
        <v>0</v>
      </c>
      <c r="BB8" t="b">
        <v>1</v>
      </c>
      <c r="BC8" t="b">
        <v>1</v>
      </c>
      <c r="BD8" t="b">
        <v>0</v>
      </c>
      <c r="BE8" t="b">
        <v>1</v>
      </c>
      <c r="BF8" t="b">
        <v>1</v>
      </c>
      <c r="BG8" t="b">
        <v>1</v>
      </c>
      <c r="BH8" t="b">
        <v>1</v>
      </c>
      <c r="BI8">
        <f t="shared" si="0"/>
        <v>45</v>
      </c>
      <c r="BJ8">
        <f t="shared" si="1"/>
        <v>59</v>
      </c>
      <c r="BK8" s="4">
        <f t="shared" si="2"/>
        <v>0.76271186440677963</v>
      </c>
    </row>
    <row r="9" spans="1:63" x14ac:dyDescent="0.35">
      <c r="A9" t="s">
        <v>20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>
        <f t="shared" si="0"/>
        <v>8</v>
      </c>
      <c r="BJ9">
        <f t="shared" si="1"/>
        <v>15</v>
      </c>
      <c r="BK9" s="4">
        <f t="shared" si="2"/>
        <v>0.53333333333333333</v>
      </c>
    </row>
    <row r="10" spans="1:63" x14ac:dyDescent="0.35">
      <c r="A10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0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1</v>
      </c>
      <c r="BA10" t="b">
        <v>0</v>
      </c>
      <c r="BB10" t="b">
        <v>1</v>
      </c>
      <c r="BC10" t="b">
        <v>1</v>
      </c>
      <c r="BD10" t="b">
        <v>0</v>
      </c>
      <c r="BE10" t="b">
        <v>1</v>
      </c>
      <c r="BF10" t="b">
        <v>1</v>
      </c>
      <c r="BG10" t="b">
        <v>1</v>
      </c>
      <c r="BH10" t="b">
        <v>1</v>
      </c>
      <c r="BI10">
        <f t="shared" si="0"/>
        <v>38</v>
      </c>
      <c r="BJ10">
        <f t="shared" si="1"/>
        <v>59</v>
      </c>
      <c r="BK10" s="4">
        <f t="shared" si="2"/>
        <v>0.64406779661016944</v>
      </c>
    </row>
    <row r="11" spans="1:63" x14ac:dyDescent="0.35">
      <c r="A11" t="s">
        <v>23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0</v>
      </c>
      <c r="U11" t="b">
        <v>1</v>
      </c>
      <c r="V11" t="b">
        <v>1</v>
      </c>
      <c r="W11" t="b">
        <v>1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1</v>
      </c>
      <c r="AN11" t="b">
        <v>1</v>
      </c>
      <c r="AO11" t="s">
        <v>112</v>
      </c>
      <c r="AP11" t="b">
        <v>0</v>
      </c>
      <c r="AQ11" t="b">
        <v>0</v>
      </c>
      <c r="AR11" t="b">
        <v>1</v>
      </c>
      <c r="AS11" t="b">
        <v>0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>
        <f t="shared" si="0"/>
        <v>23</v>
      </c>
      <c r="BJ11">
        <f t="shared" si="1"/>
        <v>43</v>
      </c>
      <c r="BK11" s="4">
        <f t="shared" si="2"/>
        <v>0.53488372093023251</v>
      </c>
    </row>
    <row r="12" spans="1:63" x14ac:dyDescent="0.35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1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s">
        <v>112</v>
      </c>
      <c r="AP12" t="b">
        <v>0</v>
      </c>
      <c r="AQ12" t="b">
        <v>0</v>
      </c>
      <c r="AR12" t="b">
        <v>1</v>
      </c>
      <c r="AS12" t="b">
        <v>0</v>
      </c>
      <c r="AT12" t="b">
        <v>1</v>
      </c>
      <c r="AU12" t="b">
        <v>0</v>
      </c>
      <c r="AV12" t="b">
        <v>0</v>
      </c>
      <c r="AW12" t="b">
        <v>1</v>
      </c>
      <c r="AX12" t="b">
        <v>0</v>
      </c>
      <c r="AY12" t="b">
        <v>0</v>
      </c>
      <c r="AZ12" t="b">
        <v>1</v>
      </c>
      <c r="BA12" t="b">
        <v>1</v>
      </c>
      <c r="BB12" t="b">
        <v>0</v>
      </c>
      <c r="BC12" t="b">
        <v>0</v>
      </c>
      <c r="BD12" t="b">
        <v>1</v>
      </c>
      <c r="BE12" t="b">
        <v>0</v>
      </c>
      <c r="BF12" t="b">
        <v>0</v>
      </c>
      <c r="BG12" t="b">
        <v>1</v>
      </c>
      <c r="BH12" t="b">
        <v>1</v>
      </c>
      <c r="BI12">
        <f t="shared" si="0"/>
        <v>20</v>
      </c>
      <c r="BJ12">
        <f t="shared" si="1"/>
        <v>58</v>
      </c>
      <c r="BK12" s="4">
        <f t="shared" si="2"/>
        <v>0.34482758620689657</v>
      </c>
    </row>
    <row r="13" spans="1:63" x14ac:dyDescent="0.35">
      <c r="A13" t="s">
        <v>28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>
        <f t="shared" si="0"/>
        <v>10</v>
      </c>
      <c r="BJ13">
        <f t="shared" si="1"/>
        <v>16</v>
      </c>
      <c r="BK13" s="4">
        <f t="shared" si="2"/>
        <v>0.625</v>
      </c>
    </row>
    <row r="14" spans="1:63" x14ac:dyDescent="0.35">
      <c r="A14" t="s">
        <v>29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0</v>
      </c>
      <c r="U14" t="b">
        <v>1</v>
      </c>
      <c r="V14" t="b">
        <v>1</v>
      </c>
      <c r="W14" t="b">
        <v>1</v>
      </c>
      <c r="X14" t="b">
        <v>0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>
        <f t="shared" si="0"/>
        <v>21</v>
      </c>
      <c r="BJ14">
        <f t="shared" si="1"/>
        <v>33</v>
      </c>
      <c r="BK14" s="4">
        <f t="shared" si="2"/>
        <v>0.63636363636363635</v>
      </c>
    </row>
    <row r="15" spans="1:63" x14ac:dyDescent="0.35">
      <c r="A15" t="s">
        <v>30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0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1</v>
      </c>
      <c r="Z15" t="b">
        <v>1</v>
      </c>
      <c r="AA15" t="b">
        <v>1</v>
      </c>
      <c r="AB15" t="b">
        <v>0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0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>
        <f t="shared" si="0"/>
        <v>33</v>
      </c>
      <c r="BJ15">
        <f t="shared" si="1"/>
        <v>44</v>
      </c>
      <c r="BK15" s="4">
        <f t="shared" si="2"/>
        <v>0.75</v>
      </c>
    </row>
    <row r="16" spans="1:63" x14ac:dyDescent="0.35">
      <c r="A16" t="s">
        <v>31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0</v>
      </c>
      <c r="U16" t="b">
        <v>1</v>
      </c>
      <c r="V16" t="b">
        <v>1</v>
      </c>
      <c r="W16" t="b">
        <v>1</v>
      </c>
      <c r="X16" t="b">
        <v>0</v>
      </c>
      <c r="Y16" t="b">
        <v>1</v>
      </c>
      <c r="Z16" t="b">
        <v>1</v>
      </c>
      <c r="AA16" t="b">
        <v>1</v>
      </c>
      <c r="AB16" t="b">
        <v>0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0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0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0</v>
      </c>
      <c r="AY16" t="b">
        <v>0</v>
      </c>
      <c r="AZ16" t="b">
        <v>1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 t="s">
        <v>112</v>
      </c>
      <c r="BI16">
        <f t="shared" si="0"/>
        <v>42</v>
      </c>
      <c r="BJ16">
        <f t="shared" si="1"/>
        <v>51</v>
      </c>
      <c r="BK16" s="4">
        <f t="shared" si="2"/>
        <v>0.82352941176470584</v>
      </c>
    </row>
    <row r="17" spans="1:63" x14ac:dyDescent="0.35">
      <c r="A17" t="s">
        <v>32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1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0</v>
      </c>
      <c r="V17" t="b">
        <v>0</v>
      </c>
      <c r="W17" t="b">
        <v>1</v>
      </c>
      <c r="X17" t="b">
        <v>0</v>
      </c>
      <c r="Y17" t="b">
        <v>1</v>
      </c>
      <c r="Z17" t="b">
        <v>1</v>
      </c>
      <c r="AA17" t="b">
        <v>1</v>
      </c>
      <c r="AB17" t="b">
        <v>0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1</v>
      </c>
      <c r="AJ17" t="b">
        <v>0</v>
      </c>
      <c r="AK17" t="b">
        <v>1</v>
      </c>
      <c r="AL17" t="b">
        <v>0</v>
      </c>
      <c r="AM17" t="b">
        <v>1</v>
      </c>
      <c r="AN17" t="b">
        <v>1</v>
      </c>
      <c r="AO17" t="b">
        <v>1</v>
      </c>
      <c r="AP17" t="b">
        <v>1</v>
      </c>
      <c r="AQ17" t="b">
        <v>0</v>
      </c>
      <c r="AR17" t="b">
        <v>1</v>
      </c>
      <c r="AS17" t="b">
        <v>1</v>
      </c>
      <c r="AT17" t="b">
        <v>1</v>
      </c>
      <c r="AU17" t="b">
        <v>0</v>
      </c>
      <c r="AV17" t="b">
        <v>0</v>
      </c>
      <c r="AW17" t="b">
        <v>1</v>
      </c>
      <c r="AX17" t="b">
        <v>0</v>
      </c>
      <c r="AY17" t="b">
        <v>0</v>
      </c>
      <c r="AZ17" t="b">
        <v>1</v>
      </c>
      <c r="BA17" t="b">
        <v>1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 t="s">
        <v>112</v>
      </c>
      <c r="BI17">
        <f t="shared" si="0"/>
        <v>34</v>
      </c>
      <c r="BJ17">
        <f t="shared" si="1"/>
        <v>52</v>
      </c>
      <c r="BK17" s="4">
        <f t="shared" si="2"/>
        <v>0.65384615384615385</v>
      </c>
    </row>
    <row r="18" spans="1:63" x14ac:dyDescent="0.35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1</v>
      </c>
      <c r="X18" t="b">
        <v>0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 t="s">
        <v>112</v>
      </c>
      <c r="BI18">
        <f t="shared" si="0"/>
        <v>28</v>
      </c>
      <c r="BJ18">
        <f t="shared" si="1"/>
        <v>40</v>
      </c>
      <c r="BK18" s="4">
        <f t="shared" si="2"/>
        <v>0.7</v>
      </c>
    </row>
    <row r="19" spans="1:63" x14ac:dyDescent="0.35">
      <c r="A19" t="s">
        <v>34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1</v>
      </c>
      <c r="V19" t="b">
        <v>1</v>
      </c>
      <c r="W19" t="b">
        <v>1</v>
      </c>
      <c r="X19" t="b">
        <v>0</v>
      </c>
      <c r="Y19" t="b">
        <v>1</v>
      </c>
      <c r="Z19" t="b">
        <v>1</v>
      </c>
      <c r="AA19" t="b">
        <v>0</v>
      </c>
      <c r="AB19" t="b">
        <v>1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1</v>
      </c>
      <c r="BA19" t="b">
        <v>1</v>
      </c>
      <c r="BB19" t="b">
        <v>0</v>
      </c>
      <c r="BC19" t="b">
        <v>0</v>
      </c>
      <c r="BD19" t="b">
        <v>1</v>
      </c>
      <c r="BE19" t="b">
        <v>0</v>
      </c>
      <c r="BF19" t="b">
        <v>0</v>
      </c>
      <c r="BG19" t="b">
        <v>1</v>
      </c>
      <c r="BH19" t="s">
        <v>112</v>
      </c>
      <c r="BI19">
        <f t="shared" si="0"/>
        <v>23</v>
      </c>
      <c r="BJ19">
        <f t="shared" si="1"/>
        <v>58</v>
      </c>
      <c r="BK19" s="4">
        <f t="shared" si="2"/>
        <v>0.39655172413793105</v>
      </c>
    </row>
    <row r="20" spans="1:63" x14ac:dyDescent="0.35">
      <c r="A20" t="s">
        <v>37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1</v>
      </c>
      <c r="AN20" t="b">
        <v>0</v>
      </c>
      <c r="AO20" t="b">
        <v>1</v>
      </c>
      <c r="AP20" t="b">
        <v>0</v>
      </c>
      <c r="AQ20" t="b">
        <v>0</v>
      </c>
      <c r="AR20" t="b">
        <v>1</v>
      </c>
      <c r="AS20" t="b">
        <v>0</v>
      </c>
      <c r="AT20" t="b">
        <v>1</v>
      </c>
      <c r="AU20" t="b">
        <v>0</v>
      </c>
      <c r="AV20" t="b">
        <v>1</v>
      </c>
      <c r="AW20" t="b">
        <v>1</v>
      </c>
      <c r="AX20" t="b">
        <v>0</v>
      </c>
      <c r="AY20" t="b">
        <v>0</v>
      </c>
      <c r="AZ20" t="b">
        <v>1</v>
      </c>
      <c r="BA20" t="b">
        <v>1</v>
      </c>
      <c r="BB20" t="b">
        <v>0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>
        <f t="shared" si="0"/>
        <v>22</v>
      </c>
      <c r="BJ20">
        <f t="shared" si="1"/>
        <v>53</v>
      </c>
      <c r="BK20" s="4">
        <f t="shared" si="2"/>
        <v>0.41509433962264153</v>
      </c>
    </row>
    <row r="21" spans="1:63" x14ac:dyDescent="0.35">
      <c r="A21" t="s">
        <v>38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1</v>
      </c>
      <c r="Y21" t="b">
        <v>1</v>
      </c>
      <c r="Z21" t="b">
        <v>1</v>
      </c>
      <c r="AA21" t="b">
        <v>1</v>
      </c>
      <c r="AB21" t="b">
        <v>0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0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 t="s">
        <v>112</v>
      </c>
      <c r="BI21">
        <f t="shared" si="0"/>
        <v>44</v>
      </c>
      <c r="BJ21">
        <f t="shared" si="1"/>
        <v>51</v>
      </c>
      <c r="BK21" s="4">
        <f t="shared" si="2"/>
        <v>0.86274509803921573</v>
      </c>
    </row>
    <row r="22" spans="1:63" x14ac:dyDescent="0.35">
      <c r="A22" t="s">
        <v>39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0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b">
        <v>0</v>
      </c>
      <c r="AZ22" t="b">
        <v>1</v>
      </c>
      <c r="BA22" t="b">
        <v>1</v>
      </c>
      <c r="BB22" t="b">
        <v>0</v>
      </c>
      <c r="BC22" t="b">
        <v>0</v>
      </c>
      <c r="BD22" t="b">
        <v>1</v>
      </c>
      <c r="BE22" t="b">
        <v>0</v>
      </c>
      <c r="BF22" t="b">
        <v>1</v>
      </c>
      <c r="BG22" t="b">
        <v>1</v>
      </c>
      <c r="BH22" t="b">
        <v>1</v>
      </c>
      <c r="BI22">
        <f t="shared" si="0"/>
        <v>33</v>
      </c>
      <c r="BJ22">
        <f t="shared" si="1"/>
        <v>59</v>
      </c>
      <c r="BK22" s="4">
        <f t="shared" si="2"/>
        <v>0.55932203389830504</v>
      </c>
    </row>
    <row r="23" spans="1:63" x14ac:dyDescent="0.35">
      <c r="A23" t="s">
        <v>41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0</v>
      </c>
      <c r="U23" t="b">
        <v>1</v>
      </c>
      <c r="V23" t="b">
        <v>1</v>
      </c>
      <c r="W23" t="b">
        <v>1</v>
      </c>
      <c r="X23" t="b">
        <v>0</v>
      </c>
      <c r="Y23" t="b">
        <v>0</v>
      </c>
      <c r="Z23" t="b">
        <v>1</v>
      </c>
      <c r="AA23" t="b">
        <v>1</v>
      </c>
      <c r="AB23" t="b">
        <v>0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  <c r="AY23" t="b">
        <v>1</v>
      </c>
      <c r="AZ23" t="b">
        <v>1</v>
      </c>
      <c r="BA23" t="b">
        <v>0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>
        <f t="shared" si="0"/>
        <v>42</v>
      </c>
      <c r="BJ23">
        <f t="shared" si="1"/>
        <v>59</v>
      </c>
      <c r="BK23" s="4">
        <f t="shared" si="2"/>
        <v>0.71186440677966101</v>
      </c>
    </row>
    <row r="24" spans="1:63" x14ac:dyDescent="0.35">
      <c r="A24" t="s">
        <v>43</v>
      </c>
      <c r="B24" t="b">
        <v>1</v>
      </c>
      <c r="C24" t="b">
        <v>0</v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1</v>
      </c>
      <c r="X24" t="b">
        <v>0</v>
      </c>
      <c r="Y24" t="b">
        <v>1</v>
      </c>
      <c r="Z24" t="b">
        <v>1</v>
      </c>
      <c r="AA24" t="b">
        <v>1</v>
      </c>
      <c r="AB24" t="b">
        <v>0</v>
      </c>
      <c r="AC24" t="b">
        <v>0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0</v>
      </c>
      <c r="AV24" t="b">
        <v>1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 t="s">
        <v>112</v>
      </c>
      <c r="BI24">
        <f t="shared" si="0"/>
        <v>38</v>
      </c>
      <c r="BJ24">
        <f t="shared" si="1"/>
        <v>47</v>
      </c>
      <c r="BK24" s="4">
        <f t="shared" si="2"/>
        <v>0.80851063829787229</v>
      </c>
    </row>
    <row r="25" spans="1:63" x14ac:dyDescent="0.35">
      <c r="A25" t="s">
        <v>44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1</v>
      </c>
      <c r="V25" t="b">
        <v>1</v>
      </c>
      <c r="W25" t="b">
        <v>1</v>
      </c>
      <c r="X25" t="b">
        <v>0</v>
      </c>
      <c r="Y25" t="b">
        <v>1</v>
      </c>
      <c r="Z25" t="b">
        <v>1</v>
      </c>
      <c r="AA25" t="b">
        <v>1</v>
      </c>
      <c r="AB25" t="b">
        <v>0</v>
      </c>
      <c r="AC25" t="b">
        <v>0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 t="s">
        <v>112</v>
      </c>
      <c r="BI25">
        <f t="shared" si="0"/>
        <v>30</v>
      </c>
      <c r="BJ25">
        <f t="shared" si="1"/>
        <v>41</v>
      </c>
      <c r="BK25" s="4">
        <f t="shared" si="2"/>
        <v>0.73170731707317072</v>
      </c>
    </row>
    <row r="26" spans="1:63" x14ac:dyDescent="0.3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s">
        <v>112</v>
      </c>
      <c r="AO26" t="s">
        <v>112</v>
      </c>
      <c r="AP26" t="b">
        <v>0</v>
      </c>
      <c r="AQ26" t="b">
        <v>0</v>
      </c>
      <c r="AR26" t="b">
        <v>1</v>
      </c>
      <c r="AS26" t="b">
        <v>1</v>
      </c>
      <c r="AT26" t="b">
        <v>1</v>
      </c>
      <c r="AU26" t="b">
        <v>0</v>
      </c>
      <c r="AV26" t="b">
        <v>1</v>
      </c>
      <c r="AW26" t="b">
        <v>1</v>
      </c>
      <c r="AX26" t="b">
        <v>0</v>
      </c>
      <c r="AY26" t="b">
        <v>0</v>
      </c>
      <c r="AZ26" t="b">
        <v>1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 t="s">
        <v>112</v>
      </c>
      <c r="BI26">
        <f t="shared" si="0"/>
        <v>17</v>
      </c>
      <c r="BJ26">
        <f t="shared" si="1"/>
        <v>49</v>
      </c>
      <c r="BK26" s="4">
        <f t="shared" si="2"/>
        <v>0.34693877551020408</v>
      </c>
    </row>
    <row r="27" spans="1:63" x14ac:dyDescent="0.3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1</v>
      </c>
      <c r="V27" t="b">
        <v>1</v>
      </c>
      <c r="W27" t="b">
        <v>1</v>
      </c>
      <c r="X27" t="b">
        <v>0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1</v>
      </c>
      <c r="AP27" t="b">
        <v>0</v>
      </c>
      <c r="AQ27" t="b">
        <v>0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0</v>
      </c>
      <c r="AY27" t="b">
        <v>0</v>
      </c>
      <c r="AZ27" t="b">
        <v>1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 t="s">
        <v>112</v>
      </c>
      <c r="BI27">
        <f t="shared" si="0"/>
        <v>29</v>
      </c>
      <c r="BJ27">
        <f t="shared" si="1"/>
        <v>51</v>
      </c>
      <c r="BK27" s="4">
        <f t="shared" si="2"/>
        <v>0.56862745098039214</v>
      </c>
    </row>
    <row r="28" spans="1:63" x14ac:dyDescent="0.3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0</v>
      </c>
      <c r="U28" t="b">
        <v>1</v>
      </c>
      <c r="V28" t="b">
        <v>1</v>
      </c>
      <c r="W28" t="b">
        <v>1</v>
      </c>
      <c r="X28" t="b">
        <v>0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0</v>
      </c>
      <c r="AG28" t="b">
        <v>0</v>
      </c>
      <c r="AH28" t="b">
        <v>1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 t="s">
        <v>112</v>
      </c>
      <c r="BI28">
        <f t="shared" si="0"/>
        <v>23</v>
      </c>
      <c r="BJ28">
        <f t="shared" si="1"/>
        <v>33</v>
      </c>
      <c r="BK28" s="4">
        <f t="shared" si="2"/>
        <v>0.69696969696969702</v>
      </c>
    </row>
    <row r="29" spans="1:63" x14ac:dyDescent="0.3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0</v>
      </c>
      <c r="AE29" t="b">
        <v>1</v>
      </c>
      <c r="AF29" t="b">
        <v>1</v>
      </c>
      <c r="AG29" t="b">
        <v>0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>
        <f t="shared" si="0"/>
        <v>27</v>
      </c>
      <c r="BJ29">
        <f t="shared" si="1"/>
        <v>39</v>
      </c>
      <c r="BK29" s="4">
        <f t="shared" si="2"/>
        <v>0.69230769230769229</v>
      </c>
    </row>
    <row r="30" spans="1:63" x14ac:dyDescent="0.35">
      <c r="A30" t="s">
        <v>49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1</v>
      </c>
      <c r="W30" t="b">
        <v>1</v>
      </c>
      <c r="X30" t="b">
        <v>0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1</v>
      </c>
      <c r="AJ30" t="b">
        <v>1</v>
      </c>
      <c r="AK30" t="b">
        <v>0</v>
      </c>
      <c r="AL30" t="b">
        <v>1</v>
      </c>
      <c r="AM30" t="b">
        <v>1</v>
      </c>
      <c r="AN30" t="b">
        <v>1</v>
      </c>
      <c r="AO30" t="b">
        <v>1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 t="s">
        <v>112</v>
      </c>
      <c r="BI30">
        <f t="shared" si="0"/>
        <v>31</v>
      </c>
      <c r="BJ30">
        <f t="shared" si="1"/>
        <v>40</v>
      </c>
      <c r="BK30" s="4">
        <f t="shared" si="2"/>
        <v>0.77500000000000002</v>
      </c>
    </row>
    <row r="31" spans="1:63" x14ac:dyDescent="0.35">
      <c r="A31" t="s">
        <v>50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1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1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1</v>
      </c>
      <c r="AO31" t="s">
        <v>112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1</v>
      </c>
      <c r="AW31" t="b">
        <v>1</v>
      </c>
      <c r="AX31" t="b">
        <v>0</v>
      </c>
      <c r="AY31" t="b">
        <v>0</v>
      </c>
      <c r="AZ31" t="b">
        <v>1</v>
      </c>
      <c r="BA31" t="b">
        <v>1</v>
      </c>
      <c r="BB31" t="b">
        <v>0</v>
      </c>
      <c r="BC31" t="b">
        <v>0</v>
      </c>
      <c r="BD31" t="b">
        <v>1</v>
      </c>
      <c r="BE31" t="b">
        <v>0</v>
      </c>
      <c r="BF31" t="b">
        <v>0</v>
      </c>
      <c r="BG31" t="b">
        <v>1</v>
      </c>
      <c r="BH31" t="s">
        <v>112</v>
      </c>
      <c r="BI31">
        <f t="shared" si="0"/>
        <v>23</v>
      </c>
      <c r="BJ31">
        <f t="shared" si="1"/>
        <v>57</v>
      </c>
      <c r="BK31" s="4">
        <f t="shared" si="2"/>
        <v>0.40350877192982454</v>
      </c>
    </row>
    <row r="32" spans="1:63" x14ac:dyDescent="0.3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1</v>
      </c>
      <c r="X32" t="b">
        <v>0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 t="s">
        <v>112</v>
      </c>
      <c r="BI32">
        <f t="shared" si="0"/>
        <v>22</v>
      </c>
      <c r="BJ32">
        <f t="shared" si="1"/>
        <v>33</v>
      </c>
      <c r="BK32" s="4">
        <f t="shared" si="2"/>
        <v>0.66666666666666663</v>
      </c>
    </row>
    <row r="33" spans="1:63" x14ac:dyDescent="0.35">
      <c r="A33" t="s">
        <v>52</v>
      </c>
      <c r="B33" s="8" t="b">
        <f>IF(Data!B33="","",IF(Data!B$33="","",Data!B33=Data!B$33))</f>
        <v>1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  <c r="L33" s="6" t="b">
        <v>1</v>
      </c>
      <c r="M33" s="6" t="b">
        <v>1</v>
      </c>
      <c r="N33" s="6" t="b">
        <v>1</v>
      </c>
      <c r="O33" s="6" t="b">
        <v>1</v>
      </c>
      <c r="P33" s="6" t="b">
        <v>1</v>
      </c>
      <c r="Q33" s="6" t="b">
        <v>1</v>
      </c>
      <c r="R33" s="6" t="b">
        <v>1</v>
      </c>
      <c r="S33" s="6" t="b">
        <v>1</v>
      </c>
      <c r="T33" s="6" t="b">
        <v>1</v>
      </c>
      <c r="U33" s="6" t="b">
        <v>1</v>
      </c>
      <c r="V33" s="6" t="b">
        <v>1</v>
      </c>
      <c r="W33" s="6" t="b">
        <v>1</v>
      </c>
      <c r="X33" s="6" t="b">
        <v>1</v>
      </c>
      <c r="Y33" s="6" t="b">
        <v>1</v>
      </c>
      <c r="Z33" s="6" t="b">
        <v>1</v>
      </c>
      <c r="AA33" s="6" t="b">
        <v>1</v>
      </c>
      <c r="AB33" s="6" t="b">
        <v>1</v>
      </c>
      <c r="AC33" s="6" t="b">
        <v>1</v>
      </c>
      <c r="AD33" s="6" t="b">
        <v>1</v>
      </c>
      <c r="AE33" s="6" t="b">
        <v>1</v>
      </c>
      <c r="AF33" s="6" t="b">
        <v>1</v>
      </c>
      <c r="AG33" s="6" t="b">
        <v>1</v>
      </c>
      <c r="AH33" s="6" t="b">
        <v>1</v>
      </c>
      <c r="AI33" s="6" t="b">
        <v>1</v>
      </c>
      <c r="AJ33" s="6" t="b">
        <v>1</v>
      </c>
      <c r="AK33" s="6" t="b">
        <v>1</v>
      </c>
      <c r="AL33" s="6" t="b">
        <v>1</v>
      </c>
      <c r="AM33" s="6" t="b">
        <v>1</v>
      </c>
      <c r="AN33" s="6" t="b">
        <v>1</v>
      </c>
      <c r="AO33" s="6" t="b">
        <v>1</v>
      </c>
      <c r="AP33" s="6" t="b">
        <v>1</v>
      </c>
      <c r="AQ33" s="6" t="b">
        <v>1</v>
      </c>
      <c r="AR33" s="6" t="b">
        <v>1</v>
      </c>
      <c r="AS33" s="6" t="b">
        <v>1</v>
      </c>
      <c r="AT33" s="6" t="b">
        <v>1</v>
      </c>
      <c r="AU33" s="6" t="b">
        <v>1</v>
      </c>
      <c r="AV33" s="6" t="b">
        <v>1</v>
      </c>
      <c r="AW33" s="6" t="b">
        <v>1</v>
      </c>
      <c r="AX33" s="6" t="b">
        <v>1</v>
      </c>
      <c r="AY33" s="6" t="b">
        <v>1</v>
      </c>
      <c r="AZ33" s="6" t="b">
        <v>1</v>
      </c>
      <c r="BA33" s="6" t="b">
        <v>1</v>
      </c>
      <c r="BB33" s="6" t="b">
        <v>1</v>
      </c>
      <c r="BC33" s="6" t="b">
        <v>1</v>
      </c>
      <c r="BD33" s="6" t="b">
        <v>1</v>
      </c>
      <c r="BE33" s="6" t="b">
        <v>1</v>
      </c>
      <c r="BF33" s="6" t="b">
        <v>1</v>
      </c>
      <c r="BG33" s="6" t="b">
        <v>1</v>
      </c>
      <c r="BH33" s="6" t="b">
        <v>1</v>
      </c>
      <c r="BI33">
        <f t="shared" si="0"/>
        <v>59</v>
      </c>
      <c r="BJ33">
        <f t="shared" si="1"/>
        <v>59</v>
      </c>
      <c r="BK33" s="4">
        <f t="shared" si="2"/>
        <v>1</v>
      </c>
    </row>
    <row r="34" spans="1:63" x14ac:dyDescent="0.35">
      <c r="A34" t="s">
        <v>53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0</v>
      </c>
      <c r="Y34" t="b">
        <v>1</v>
      </c>
      <c r="Z34" t="b">
        <v>1</v>
      </c>
      <c r="AA34" t="b">
        <v>1</v>
      </c>
      <c r="AB34" t="b">
        <v>0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1</v>
      </c>
      <c r="AY34" t="b">
        <v>0</v>
      </c>
      <c r="AZ34" t="b">
        <v>1</v>
      </c>
      <c r="BA34" t="b">
        <v>1</v>
      </c>
      <c r="BB34" t="b">
        <v>1</v>
      </c>
      <c r="BC34" t="b">
        <v>0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>
        <f t="shared" si="0"/>
        <v>41</v>
      </c>
      <c r="BJ34">
        <f t="shared" si="1"/>
        <v>59</v>
      </c>
      <c r="BK34" s="4">
        <f t="shared" si="2"/>
        <v>0.69491525423728817</v>
      </c>
    </row>
    <row r="35" spans="1:63" x14ac:dyDescent="0.35">
      <c r="A35" t="s">
        <v>54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0</v>
      </c>
      <c r="U35" t="b">
        <v>1</v>
      </c>
      <c r="V35" t="b">
        <v>1</v>
      </c>
      <c r="W35" t="b">
        <v>1</v>
      </c>
      <c r="X35" t="b">
        <v>0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 t="s">
        <v>112</v>
      </c>
      <c r="BI35">
        <f t="shared" si="0"/>
        <v>23</v>
      </c>
      <c r="BJ35">
        <f t="shared" si="1"/>
        <v>28</v>
      </c>
      <c r="BK35" s="4">
        <f t="shared" si="2"/>
        <v>0.8214285714285714</v>
      </c>
    </row>
    <row r="36" spans="1:63" x14ac:dyDescent="0.35">
      <c r="A36" t="s">
        <v>55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0</v>
      </c>
      <c r="Y36" t="b">
        <v>1</v>
      </c>
      <c r="Z36" t="b">
        <v>1</v>
      </c>
      <c r="AA36" t="b">
        <v>1</v>
      </c>
      <c r="AB36" t="b">
        <v>0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0</v>
      </c>
      <c r="AI36" t="b">
        <v>1</v>
      </c>
      <c r="AJ36" t="b">
        <v>0</v>
      </c>
      <c r="AK36" t="b">
        <v>1</v>
      </c>
      <c r="AL36" t="b">
        <v>0</v>
      </c>
      <c r="AM36" t="b">
        <v>1</v>
      </c>
      <c r="AN36" t="b">
        <v>0</v>
      </c>
      <c r="AO36" t="b">
        <v>1</v>
      </c>
      <c r="AP36" t="b">
        <v>1</v>
      </c>
      <c r="AQ36" t="b">
        <v>1</v>
      </c>
      <c r="AR36" t="b">
        <v>1</v>
      </c>
      <c r="AS36" t="b">
        <v>0</v>
      </c>
      <c r="AT36" t="b">
        <v>1</v>
      </c>
      <c r="AU36" t="b">
        <v>0</v>
      </c>
      <c r="AV36" t="b">
        <v>1</v>
      </c>
      <c r="AW36" t="b">
        <v>1</v>
      </c>
      <c r="AX36" t="b">
        <v>0</v>
      </c>
      <c r="AY36" t="b">
        <v>1</v>
      </c>
      <c r="AZ36" t="b">
        <v>1</v>
      </c>
      <c r="BA36" t="b">
        <v>1</v>
      </c>
      <c r="BB36" t="b">
        <v>1</v>
      </c>
      <c r="BC36" t="b">
        <v>0</v>
      </c>
      <c r="BD36" t="b">
        <v>1</v>
      </c>
      <c r="BE36" t="b">
        <v>0</v>
      </c>
      <c r="BF36" t="b">
        <v>1</v>
      </c>
      <c r="BG36" t="b">
        <v>1</v>
      </c>
      <c r="BH36" t="s">
        <v>112</v>
      </c>
      <c r="BI36">
        <f t="shared" si="0"/>
        <v>42</v>
      </c>
      <c r="BJ36">
        <f t="shared" si="1"/>
        <v>58</v>
      </c>
      <c r="BK36" s="4">
        <f t="shared" si="2"/>
        <v>0.72413793103448276</v>
      </c>
    </row>
    <row r="37" spans="1:63" x14ac:dyDescent="0.35">
      <c r="A37" t="s">
        <v>56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0</v>
      </c>
      <c r="U37" t="b">
        <v>0</v>
      </c>
      <c r="V37" t="b">
        <v>1</v>
      </c>
      <c r="W37" t="b">
        <v>1</v>
      </c>
      <c r="X37" t="b">
        <v>0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0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1</v>
      </c>
      <c r="BA37" t="b">
        <v>1</v>
      </c>
      <c r="BB37" t="b">
        <v>0</v>
      </c>
      <c r="BC37" t="b">
        <v>0</v>
      </c>
      <c r="BD37" t="b">
        <v>1</v>
      </c>
      <c r="BE37" t="s">
        <v>112</v>
      </c>
      <c r="BF37" t="s">
        <v>112</v>
      </c>
      <c r="BG37" t="s">
        <v>112</v>
      </c>
      <c r="BH37" t="s">
        <v>112</v>
      </c>
      <c r="BI37">
        <f t="shared" si="0"/>
        <v>41</v>
      </c>
      <c r="BJ37">
        <f t="shared" si="1"/>
        <v>55</v>
      </c>
      <c r="BK37" s="4">
        <f t="shared" si="2"/>
        <v>0.74545454545454548</v>
      </c>
    </row>
    <row r="38" spans="1:63" x14ac:dyDescent="0.3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0</v>
      </c>
      <c r="U38" t="b">
        <v>1</v>
      </c>
      <c r="V38" t="b">
        <v>1</v>
      </c>
      <c r="W38" t="b">
        <v>1</v>
      </c>
      <c r="X38" t="b">
        <v>0</v>
      </c>
      <c r="Y38" t="b">
        <v>1</v>
      </c>
      <c r="Z38" t="b">
        <v>0</v>
      </c>
      <c r="AA38" t="b">
        <v>1</v>
      </c>
      <c r="AB38" t="b">
        <v>1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 t="s">
        <v>112</v>
      </c>
      <c r="BI38">
        <f t="shared" si="0"/>
        <v>18</v>
      </c>
      <c r="BJ38">
        <f t="shared" si="1"/>
        <v>29</v>
      </c>
      <c r="BK38" s="4">
        <f t="shared" si="2"/>
        <v>0.62068965517241381</v>
      </c>
    </row>
    <row r="39" spans="1:63" x14ac:dyDescent="0.35">
      <c r="A39" t="s">
        <v>58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0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0</v>
      </c>
      <c r="Y39" t="b">
        <v>1</v>
      </c>
      <c r="Z39" t="b">
        <v>1</v>
      </c>
      <c r="AA39" t="b">
        <v>1</v>
      </c>
      <c r="AB39" t="b">
        <v>0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0</v>
      </c>
      <c r="AO39" t="b">
        <v>1</v>
      </c>
      <c r="AP39" t="b">
        <v>1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 t="s">
        <v>112</v>
      </c>
      <c r="BI39">
        <f t="shared" si="0"/>
        <v>36</v>
      </c>
      <c r="BJ39">
        <f t="shared" si="1"/>
        <v>41</v>
      </c>
      <c r="BK39" s="4">
        <f t="shared" si="2"/>
        <v>0.87804878048780488</v>
      </c>
    </row>
    <row r="40" spans="1:63" x14ac:dyDescent="0.35">
      <c r="A40" t="s">
        <v>59</v>
      </c>
      <c r="B40" t="b">
        <v>1</v>
      </c>
      <c r="C40" t="b">
        <v>0</v>
      </c>
      <c r="D40" t="b">
        <v>1</v>
      </c>
      <c r="E40" t="b">
        <v>1</v>
      </c>
      <c r="F40" t="b">
        <v>1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0</v>
      </c>
      <c r="AC40" t="b">
        <v>0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0</v>
      </c>
      <c r="AR40" t="b">
        <v>1</v>
      </c>
      <c r="AS40" t="b">
        <v>0</v>
      </c>
      <c r="AT40" t="b">
        <v>1</v>
      </c>
      <c r="AU40" t="b">
        <v>0</v>
      </c>
      <c r="AV40" t="b">
        <v>1</v>
      </c>
      <c r="AW40" t="b">
        <v>1</v>
      </c>
      <c r="AX40" t="b">
        <v>0</v>
      </c>
      <c r="AY40" t="b">
        <v>0</v>
      </c>
      <c r="AZ40" t="b">
        <v>1</v>
      </c>
      <c r="BA40" t="b">
        <v>1</v>
      </c>
      <c r="BB40" t="b">
        <v>0</v>
      </c>
      <c r="BC40" t="b">
        <v>0</v>
      </c>
      <c r="BD40" t="b">
        <v>1</v>
      </c>
      <c r="BE40" t="b">
        <v>0</v>
      </c>
      <c r="BF40" t="b">
        <v>0</v>
      </c>
      <c r="BG40" t="b">
        <v>1</v>
      </c>
      <c r="BH40" t="b">
        <v>1</v>
      </c>
      <c r="BI40">
        <f t="shared" si="0"/>
        <v>43</v>
      </c>
      <c r="BJ40">
        <f t="shared" si="1"/>
        <v>59</v>
      </c>
      <c r="BK40" s="4">
        <f t="shared" si="2"/>
        <v>0.72881355932203384</v>
      </c>
    </row>
    <row r="41" spans="1:63" x14ac:dyDescent="0.35">
      <c r="A41" t="s">
        <v>60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0</v>
      </c>
      <c r="U41" t="b">
        <v>1</v>
      </c>
      <c r="V41" t="b">
        <v>1</v>
      </c>
      <c r="W41" t="b">
        <v>1</v>
      </c>
      <c r="X41" t="b">
        <v>0</v>
      </c>
      <c r="Y41" t="b">
        <v>0</v>
      </c>
      <c r="Z41" t="b">
        <v>1</v>
      </c>
      <c r="AA41" t="b">
        <v>1</v>
      </c>
      <c r="AB41" t="b">
        <v>0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s">
        <v>112</v>
      </c>
      <c r="BI41">
        <f t="shared" si="0"/>
        <v>44</v>
      </c>
      <c r="BJ41">
        <f t="shared" si="1"/>
        <v>58</v>
      </c>
      <c r="BK41" s="4">
        <f t="shared" si="2"/>
        <v>0.75862068965517238</v>
      </c>
    </row>
    <row r="42" spans="1:63" x14ac:dyDescent="0.3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1</v>
      </c>
      <c r="AN42" t="b">
        <v>1</v>
      </c>
      <c r="AO42" t="s">
        <v>112</v>
      </c>
      <c r="AP42" t="b">
        <v>0</v>
      </c>
      <c r="AQ42" t="b">
        <v>0</v>
      </c>
      <c r="AR42" t="b">
        <v>1</v>
      </c>
      <c r="AS42" t="b">
        <v>1</v>
      </c>
      <c r="AT42" t="b">
        <v>1</v>
      </c>
      <c r="AU42" t="b">
        <v>1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1</v>
      </c>
      <c r="BB42" t="b">
        <v>0</v>
      </c>
      <c r="BC42" t="b">
        <v>0</v>
      </c>
      <c r="BD42" t="b">
        <v>1</v>
      </c>
      <c r="BE42" t="b">
        <v>0</v>
      </c>
      <c r="BF42" t="b">
        <v>0</v>
      </c>
      <c r="BG42" t="b">
        <v>1</v>
      </c>
      <c r="BH42" t="b">
        <v>1</v>
      </c>
      <c r="BI42">
        <f t="shared" si="0"/>
        <v>23</v>
      </c>
      <c r="BJ42">
        <f t="shared" si="1"/>
        <v>58</v>
      </c>
      <c r="BK42" s="4">
        <f t="shared" si="2"/>
        <v>0.39655172413793105</v>
      </c>
    </row>
    <row r="43" spans="1:63" x14ac:dyDescent="0.35">
      <c r="A43" t="s">
        <v>64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0</v>
      </c>
      <c r="V43" t="b">
        <v>0</v>
      </c>
      <c r="W43" t="b">
        <v>1</v>
      </c>
      <c r="X43" t="b">
        <v>0</v>
      </c>
      <c r="Y43" t="b">
        <v>1</v>
      </c>
      <c r="Z43" t="b">
        <v>1</v>
      </c>
      <c r="AA43" t="b">
        <v>1</v>
      </c>
      <c r="AB43" t="b">
        <v>0</v>
      </c>
      <c r="AC43" t="b">
        <v>0</v>
      </c>
      <c r="AD43" t="b">
        <v>1</v>
      </c>
      <c r="AE43" t="b">
        <v>1</v>
      </c>
      <c r="AF43" t="b">
        <v>1</v>
      </c>
      <c r="AG43" t="b">
        <v>0</v>
      </c>
      <c r="AH43" t="b">
        <v>1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 t="s">
        <v>112</v>
      </c>
      <c r="BI43">
        <f t="shared" si="0"/>
        <v>20</v>
      </c>
      <c r="BJ43">
        <f t="shared" si="1"/>
        <v>33</v>
      </c>
      <c r="BK43" s="4">
        <f t="shared" si="2"/>
        <v>0.60606060606060608</v>
      </c>
    </row>
    <row r="44" spans="1:63" x14ac:dyDescent="0.35">
      <c r="A44" t="s">
        <v>65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1</v>
      </c>
      <c r="V44" t="b">
        <v>1</v>
      </c>
      <c r="W44" t="b">
        <v>1</v>
      </c>
      <c r="X44" t="b">
        <v>0</v>
      </c>
      <c r="Y44" t="b">
        <v>1</v>
      </c>
      <c r="Z44" t="b">
        <v>0</v>
      </c>
      <c r="AA44" t="b">
        <v>1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1</v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0</v>
      </c>
      <c r="AY44" t="b">
        <v>0</v>
      </c>
      <c r="AZ44" t="b">
        <v>1</v>
      </c>
      <c r="BA44" t="b">
        <v>1</v>
      </c>
      <c r="BB44" t="b">
        <v>0</v>
      </c>
      <c r="BC44" t="b">
        <v>0</v>
      </c>
      <c r="BD44" t="b">
        <v>1</v>
      </c>
      <c r="BE44" t="b">
        <v>0</v>
      </c>
      <c r="BF44" t="b">
        <v>0</v>
      </c>
      <c r="BG44" t="s">
        <v>112</v>
      </c>
      <c r="BH44" t="s">
        <v>112</v>
      </c>
      <c r="BI44">
        <f t="shared" si="0"/>
        <v>25</v>
      </c>
      <c r="BJ44">
        <f t="shared" si="1"/>
        <v>57</v>
      </c>
      <c r="BK44" s="4">
        <f t="shared" si="2"/>
        <v>0.43859649122807015</v>
      </c>
    </row>
    <row r="45" spans="1:63" x14ac:dyDescent="0.35">
      <c r="A45" t="s">
        <v>66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0</v>
      </c>
      <c r="U45" t="b">
        <v>1</v>
      </c>
      <c r="V45" t="b">
        <v>1</v>
      </c>
      <c r="W45" t="b">
        <v>1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s">
        <v>112</v>
      </c>
      <c r="AO45" t="s">
        <v>112</v>
      </c>
      <c r="AP45" t="b">
        <v>0</v>
      </c>
      <c r="AQ45" t="b">
        <v>0</v>
      </c>
      <c r="AR45" t="b">
        <v>1</v>
      </c>
      <c r="AS45" t="b">
        <v>1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 t="s">
        <v>112</v>
      </c>
      <c r="BI45">
        <f t="shared" si="0"/>
        <v>16</v>
      </c>
      <c r="BJ45">
        <f t="shared" si="1"/>
        <v>42</v>
      </c>
      <c r="BK45" s="4">
        <f t="shared" si="2"/>
        <v>0.38095238095238093</v>
      </c>
    </row>
    <row r="46" spans="1:63" x14ac:dyDescent="0.35">
      <c r="A46" t="s">
        <v>67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0</v>
      </c>
      <c r="U46" t="b">
        <v>1</v>
      </c>
      <c r="V46" t="b">
        <v>1</v>
      </c>
      <c r="W46" t="b">
        <v>1</v>
      </c>
      <c r="X46" t="b">
        <v>0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 t="s">
        <v>112</v>
      </c>
      <c r="BI46">
        <f t="shared" si="0"/>
        <v>21</v>
      </c>
      <c r="BJ46">
        <f t="shared" si="1"/>
        <v>32</v>
      </c>
      <c r="BK46" s="4">
        <f t="shared" si="2"/>
        <v>0.65625</v>
      </c>
    </row>
    <row r="47" spans="1:63" x14ac:dyDescent="0.35">
      <c r="A47" t="s">
        <v>68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0</v>
      </c>
      <c r="V47" t="b">
        <v>0</v>
      </c>
      <c r="W47" t="b">
        <v>0</v>
      </c>
      <c r="X47" t="b">
        <v>1</v>
      </c>
      <c r="Y47" t="b">
        <v>1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1</v>
      </c>
      <c r="AY47" t="b">
        <v>1</v>
      </c>
      <c r="AZ47" t="b">
        <v>1</v>
      </c>
      <c r="BA47" t="b">
        <v>1</v>
      </c>
      <c r="BB47" t="b">
        <v>0</v>
      </c>
      <c r="BC47" t="b">
        <v>0</v>
      </c>
      <c r="BD47" t="b">
        <v>1</v>
      </c>
      <c r="BE47" t="b">
        <v>1</v>
      </c>
      <c r="BF47" t="b">
        <v>1</v>
      </c>
      <c r="BG47" t="b">
        <v>1</v>
      </c>
      <c r="BH47" t="s">
        <v>112</v>
      </c>
      <c r="BI47">
        <f t="shared" si="0"/>
        <v>44</v>
      </c>
      <c r="BJ47">
        <f t="shared" si="1"/>
        <v>58</v>
      </c>
      <c r="BK47" s="4">
        <f t="shared" si="2"/>
        <v>0.75862068965517238</v>
      </c>
    </row>
    <row r="48" spans="1:63" x14ac:dyDescent="0.35">
      <c r="A48" t="s">
        <v>70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1</v>
      </c>
      <c r="H48" t="b">
        <v>0</v>
      </c>
      <c r="I48" t="b">
        <v>0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0</v>
      </c>
      <c r="U48" t="b">
        <v>1</v>
      </c>
      <c r="V48" t="b">
        <v>1</v>
      </c>
      <c r="W48" t="b">
        <v>1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s">
        <v>112</v>
      </c>
      <c r="AO48" t="s">
        <v>112</v>
      </c>
      <c r="AP48" t="b">
        <v>0</v>
      </c>
      <c r="AQ48" t="b">
        <v>0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0</v>
      </c>
      <c r="AY48" t="b">
        <v>0</v>
      </c>
      <c r="AZ48" t="b">
        <v>1</v>
      </c>
      <c r="BA48" t="b">
        <v>1</v>
      </c>
      <c r="BB48" t="b">
        <v>0</v>
      </c>
      <c r="BC48" t="b">
        <v>0</v>
      </c>
      <c r="BD48" t="b">
        <v>1</v>
      </c>
      <c r="BE48" t="b">
        <v>0</v>
      </c>
      <c r="BF48" t="b">
        <v>0</v>
      </c>
      <c r="BG48" t="b">
        <v>1</v>
      </c>
      <c r="BH48" t="b">
        <v>1</v>
      </c>
      <c r="BI48">
        <f t="shared" si="0"/>
        <v>33</v>
      </c>
      <c r="BJ48">
        <f t="shared" si="1"/>
        <v>57</v>
      </c>
      <c r="BK48" s="4">
        <f t="shared" si="2"/>
        <v>0.57894736842105265</v>
      </c>
    </row>
    <row r="49" spans="1:63" x14ac:dyDescent="0.35">
      <c r="A49" t="s">
        <v>71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0</v>
      </c>
      <c r="U49" t="b">
        <v>1</v>
      </c>
      <c r="V49" t="b">
        <v>1</v>
      </c>
      <c r="W49" t="b">
        <v>1</v>
      </c>
      <c r="X49" t="b">
        <v>0</v>
      </c>
      <c r="Y49" t="b">
        <v>1</v>
      </c>
      <c r="Z49" t="b">
        <v>1</v>
      </c>
      <c r="AA49" t="b">
        <v>1</v>
      </c>
      <c r="AB49" t="b">
        <v>1</v>
      </c>
      <c r="AC49" t="b">
        <v>0</v>
      </c>
      <c r="AD49" t="b">
        <v>1</v>
      </c>
      <c r="AE49" t="b">
        <v>1</v>
      </c>
      <c r="AF49" t="b">
        <v>1</v>
      </c>
      <c r="AG49" t="b">
        <v>0</v>
      </c>
      <c r="AH49" t="b">
        <v>1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 t="s">
        <v>112</v>
      </c>
      <c r="BI49">
        <f t="shared" si="0"/>
        <v>26</v>
      </c>
      <c r="BJ49">
        <f t="shared" si="1"/>
        <v>33</v>
      </c>
      <c r="BK49" s="4">
        <f t="shared" si="2"/>
        <v>0.78787878787878785</v>
      </c>
    </row>
    <row r="50" spans="1:63" x14ac:dyDescent="0.35">
      <c r="A50" t="s">
        <v>72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1</v>
      </c>
      <c r="V50" t="b">
        <v>1</v>
      </c>
      <c r="W50" t="b">
        <v>1</v>
      </c>
      <c r="X50" t="b">
        <v>0</v>
      </c>
      <c r="Y50" t="b">
        <v>1</v>
      </c>
      <c r="Z50" t="b">
        <v>1</v>
      </c>
      <c r="AA50" t="b">
        <v>1</v>
      </c>
      <c r="AB50" t="b">
        <v>0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1</v>
      </c>
      <c r="AO50" t="b">
        <v>1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 t="s">
        <v>112</v>
      </c>
      <c r="BI50">
        <f t="shared" si="0"/>
        <v>21</v>
      </c>
      <c r="BJ50">
        <f t="shared" si="1"/>
        <v>40</v>
      </c>
      <c r="BK50" s="4">
        <f t="shared" si="2"/>
        <v>0.52500000000000002</v>
      </c>
    </row>
    <row r="51" spans="1:63" x14ac:dyDescent="0.35">
      <c r="A51" t="s">
        <v>73</v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0</v>
      </c>
      <c r="U51" t="b">
        <v>0</v>
      </c>
      <c r="V51" t="b">
        <v>1</v>
      </c>
      <c r="W51" t="b">
        <v>1</v>
      </c>
      <c r="X51" t="b">
        <v>0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0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 t="s">
        <v>112</v>
      </c>
      <c r="BI51">
        <f t="shared" si="0"/>
        <v>34</v>
      </c>
      <c r="BJ51">
        <f t="shared" si="1"/>
        <v>44</v>
      </c>
      <c r="BK51" s="4">
        <f t="shared" si="2"/>
        <v>0.77272727272727271</v>
      </c>
    </row>
    <row r="52" spans="1:63" x14ac:dyDescent="0.35">
      <c r="A52" t="s">
        <v>75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1</v>
      </c>
      <c r="X52" t="b">
        <v>0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0</v>
      </c>
      <c r="AH52" t="b">
        <v>1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 t="s">
        <v>112</v>
      </c>
      <c r="BI52">
        <f t="shared" si="0"/>
        <v>22</v>
      </c>
      <c r="BJ52">
        <f t="shared" si="1"/>
        <v>33</v>
      </c>
      <c r="BK52" s="4">
        <f t="shared" si="2"/>
        <v>0.66666666666666663</v>
      </c>
    </row>
  </sheetData>
  <conditionalFormatting sqref="B2:BL2 B34:BI52 BI33 B3:BI32 BJ3:BL52">
    <cfRule type="containsText" dxfId="39" priority="2" operator="containsText" text="true">
      <formula>NOT(ISERROR(SEARCH("true",B2)))</formula>
    </cfRule>
    <cfRule type="containsText" dxfId="38" priority="3" operator="containsText" text="false">
      <formula>NOT(ISERROR(SEARCH("false",B2)))</formula>
    </cfRule>
  </conditionalFormatting>
  <conditionalFormatting sqref="BK2:BK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F900-3FA9-48FA-8258-E9CCD70B6B5E}">
  <dimension ref="A1:BK52"/>
  <sheetViews>
    <sheetView workbookViewId="0">
      <selection activeCell="BJ26" sqref="BJ26"/>
    </sheetView>
  </sheetViews>
  <sheetFormatPr defaultRowHeight="14.5" x14ac:dyDescent="0.35"/>
  <cols>
    <col min="61" max="61" width="9.81640625" bestFit="1" customWidth="1"/>
    <col min="62" max="62" width="12.90625" bestFit="1" customWidth="1"/>
    <col min="63" max="63" width="12.08984375" bestFit="1" customWidth="1"/>
  </cols>
  <sheetData>
    <row r="1" spans="1:63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>
        <v>1816</v>
      </c>
      <c r="BB1">
        <v>1812</v>
      </c>
      <c r="BC1">
        <v>1808</v>
      </c>
      <c r="BD1">
        <v>1804</v>
      </c>
      <c r="BE1">
        <v>1800</v>
      </c>
      <c r="BF1">
        <v>1796</v>
      </c>
      <c r="BG1">
        <v>1792</v>
      </c>
      <c r="BH1">
        <v>1788</v>
      </c>
      <c r="BI1" t="s">
        <v>113</v>
      </c>
      <c r="BJ1" t="s">
        <v>105</v>
      </c>
      <c r="BK1" t="s">
        <v>114</v>
      </c>
    </row>
    <row r="2" spans="1:63" x14ac:dyDescent="0.3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0</v>
      </c>
      <c r="AO2" t="s">
        <v>112</v>
      </c>
      <c r="AP2" t="b">
        <v>0</v>
      </c>
      <c r="AQ2" t="b">
        <v>1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1</v>
      </c>
      <c r="AZ2" t="b">
        <v>1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>
        <f>COUNTIF(B2:BH2,TRUE)</f>
        <v>20</v>
      </c>
      <c r="BJ2">
        <f>$BI$34-COUNTIF(B2:BH2,"")</f>
        <v>50</v>
      </c>
      <c r="BK2" s="4">
        <f>BI2/BJ2</f>
        <v>0.4</v>
      </c>
    </row>
    <row r="3" spans="1:63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>
        <f t="shared" ref="BI3:BI52" si="0">COUNTIF(B3:BH3,TRUE)</f>
        <v>7</v>
      </c>
      <c r="BJ3">
        <f t="shared" ref="BJ3:BJ52" si="1">$BI$34-COUNTIF(B3:BH3,"")</f>
        <v>16</v>
      </c>
      <c r="BK3" s="4">
        <f t="shared" ref="BK3:BK52" si="2">BI3/BJ3</f>
        <v>0.4375</v>
      </c>
    </row>
    <row r="4" spans="1:63" x14ac:dyDescent="0.3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0</v>
      </c>
      <c r="R4" t="b">
        <v>1</v>
      </c>
      <c r="S4" t="b">
        <v>1</v>
      </c>
      <c r="T4" t="b">
        <v>0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0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>
        <f t="shared" si="0"/>
        <v>18</v>
      </c>
      <c r="BJ4">
        <f t="shared" si="1"/>
        <v>28</v>
      </c>
      <c r="BK4" s="4">
        <f t="shared" si="2"/>
        <v>0.6428571428571429</v>
      </c>
    </row>
    <row r="5" spans="1:63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0</v>
      </c>
      <c r="AO5" t="s">
        <v>112</v>
      </c>
      <c r="AP5" t="b">
        <v>0</v>
      </c>
      <c r="AQ5" t="b">
        <v>1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>
        <f t="shared" si="0"/>
        <v>21</v>
      </c>
      <c r="BJ5">
        <f t="shared" si="1"/>
        <v>46</v>
      </c>
      <c r="BK5" s="4">
        <f t="shared" si="2"/>
        <v>0.45652173913043476</v>
      </c>
    </row>
    <row r="6" spans="1:63" x14ac:dyDescent="0.35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0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0</v>
      </c>
      <c r="AJ6" t="b">
        <v>0</v>
      </c>
      <c r="AK6" t="b">
        <v>1</v>
      </c>
      <c r="AL6" t="b">
        <v>0</v>
      </c>
      <c r="AM6" t="b">
        <v>1</v>
      </c>
      <c r="AN6" t="b">
        <v>0</v>
      </c>
      <c r="AO6" t="b">
        <v>0</v>
      </c>
      <c r="AP6" t="b">
        <v>1</v>
      </c>
      <c r="AQ6" t="b">
        <v>1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 t="s">
        <v>112</v>
      </c>
      <c r="BI6">
        <f t="shared" si="0"/>
        <v>34</v>
      </c>
      <c r="BJ6">
        <f t="shared" si="1"/>
        <v>43</v>
      </c>
      <c r="BK6" s="4">
        <f t="shared" si="2"/>
        <v>0.79069767441860461</v>
      </c>
    </row>
    <row r="7" spans="1:63" x14ac:dyDescent="0.35">
      <c r="A7" t="s">
        <v>13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0</v>
      </c>
      <c r="AC7" t="b">
        <v>1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>
        <f t="shared" si="0"/>
        <v>21</v>
      </c>
      <c r="BJ7">
        <f t="shared" si="1"/>
        <v>37</v>
      </c>
      <c r="BK7" s="4">
        <f t="shared" si="2"/>
        <v>0.56756756756756754</v>
      </c>
    </row>
    <row r="8" spans="1:63" x14ac:dyDescent="0.35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0</v>
      </c>
      <c r="AL8" t="b">
        <v>1</v>
      </c>
      <c r="AM8" t="b">
        <v>1</v>
      </c>
      <c r="AN8" t="b">
        <v>0</v>
      </c>
      <c r="AO8" t="b">
        <v>0</v>
      </c>
      <c r="AP8" t="b">
        <v>1</v>
      </c>
      <c r="AQ8" t="b">
        <v>0</v>
      </c>
      <c r="AR8" t="b">
        <v>1</v>
      </c>
      <c r="AS8" t="b">
        <v>1</v>
      </c>
      <c r="AT8" t="b">
        <v>1</v>
      </c>
      <c r="AU8" t="b">
        <v>1</v>
      </c>
      <c r="AV8" t="b">
        <v>0</v>
      </c>
      <c r="AW8" t="b">
        <v>0</v>
      </c>
      <c r="AX8" t="b">
        <v>1</v>
      </c>
      <c r="AY8" t="b">
        <v>0</v>
      </c>
      <c r="AZ8" t="b">
        <v>1</v>
      </c>
      <c r="BA8" t="b">
        <v>0</v>
      </c>
      <c r="BB8" t="b">
        <v>1</v>
      </c>
      <c r="BC8" t="b">
        <v>0</v>
      </c>
      <c r="BD8" t="b">
        <v>0</v>
      </c>
      <c r="BE8" t="b">
        <v>1</v>
      </c>
      <c r="BF8" t="b">
        <v>1</v>
      </c>
      <c r="BG8" t="b">
        <v>1</v>
      </c>
      <c r="BH8" t="b">
        <v>1</v>
      </c>
      <c r="BI8">
        <f t="shared" si="0"/>
        <v>47</v>
      </c>
      <c r="BJ8">
        <f t="shared" si="1"/>
        <v>59</v>
      </c>
      <c r="BK8" s="4">
        <f t="shared" si="2"/>
        <v>0.79661016949152541</v>
      </c>
    </row>
    <row r="9" spans="1:63" x14ac:dyDescent="0.35">
      <c r="A9" t="s">
        <v>20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>
        <f t="shared" si="0"/>
        <v>9</v>
      </c>
      <c r="BJ9">
        <f t="shared" si="1"/>
        <v>15</v>
      </c>
      <c r="BK9" s="4">
        <f t="shared" si="2"/>
        <v>0.6</v>
      </c>
    </row>
    <row r="10" spans="1:63" x14ac:dyDescent="0.35">
      <c r="A10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0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0</v>
      </c>
      <c r="AX10" t="b">
        <v>1</v>
      </c>
      <c r="AY10" t="b">
        <v>1</v>
      </c>
      <c r="AZ10" t="b">
        <v>1</v>
      </c>
      <c r="BA10" t="b">
        <v>0</v>
      </c>
      <c r="BB10" t="b">
        <v>1</v>
      </c>
      <c r="BC10" t="b">
        <v>0</v>
      </c>
      <c r="BD10" t="b">
        <v>0</v>
      </c>
      <c r="BE10" t="b">
        <v>1</v>
      </c>
      <c r="BF10" t="b">
        <v>1</v>
      </c>
      <c r="BG10" t="b">
        <v>1</v>
      </c>
      <c r="BH10" t="b">
        <v>1</v>
      </c>
      <c r="BI10">
        <f t="shared" si="0"/>
        <v>52</v>
      </c>
      <c r="BJ10">
        <f t="shared" si="1"/>
        <v>59</v>
      </c>
      <c r="BK10" s="4">
        <f t="shared" si="2"/>
        <v>0.88135593220338981</v>
      </c>
    </row>
    <row r="11" spans="1:63" x14ac:dyDescent="0.35">
      <c r="A11" t="s">
        <v>23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0</v>
      </c>
      <c r="R11" t="b">
        <v>1</v>
      </c>
      <c r="S11" t="b">
        <v>1</v>
      </c>
      <c r="T11" t="b">
        <v>0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1</v>
      </c>
      <c r="AJ11" t="b">
        <v>1</v>
      </c>
      <c r="AK11" t="b">
        <v>1</v>
      </c>
      <c r="AL11" t="b">
        <v>0</v>
      </c>
      <c r="AM11" t="b">
        <v>1</v>
      </c>
      <c r="AN11" t="b">
        <v>0</v>
      </c>
      <c r="AO11" t="s">
        <v>112</v>
      </c>
      <c r="AP11" t="b">
        <v>0</v>
      </c>
      <c r="AQ11" t="b">
        <v>1</v>
      </c>
      <c r="AR11" t="b">
        <v>1</v>
      </c>
      <c r="AS11" t="b">
        <v>1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>
        <f t="shared" si="0"/>
        <v>25</v>
      </c>
      <c r="BJ11">
        <f t="shared" si="1"/>
        <v>43</v>
      </c>
      <c r="BK11" s="4">
        <f t="shared" si="2"/>
        <v>0.58139534883720934</v>
      </c>
    </row>
    <row r="12" spans="1:63" x14ac:dyDescent="0.35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1</v>
      </c>
      <c r="AK12" t="b">
        <v>1</v>
      </c>
      <c r="AL12" t="b">
        <v>1</v>
      </c>
      <c r="AM12" t="b">
        <v>0</v>
      </c>
      <c r="AN12" t="b">
        <v>1</v>
      </c>
      <c r="AO12" t="s">
        <v>112</v>
      </c>
      <c r="AP12" t="b">
        <v>0</v>
      </c>
      <c r="AQ12" t="b">
        <v>1</v>
      </c>
      <c r="AR12" t="b">
        <v>1</v>
      </c>
      <c r="AS12" t="b">
        <v>1</v>
      </c>
      <c r="AT12" t="b">
        <v>0</v>
      </c>
      <c r="AU12" t="b">
        <v>1</v>
      </c>
      <c r="AV12" t="b">
        <v>0</v>
      </c>
      <c r="AW12" t="b">
        <v>1</v>
      </c>
      <c r="AX12" t="b">
        <v>0</v>
      </c>
      <c r="AY12" t="b">
        <v>0</v>
      </c>
      <c r="AZ12" t="b">
        <v>1</v>
      </c>
      <c r="BA12" t="b">
        <v>1</v>
      </c>
      <c r="BB12" t="b">
        <v>0</v>
      </c>
      <c r="BC12" t="b">
        <v>1</v>
      </c>
      <c r="BD12" t="b">
        <v>1</v>
      </c>
      <c r="BE12" t="b">
        <v>0</v>
      </c>
      <c r="BF12" t="b">
        <v>0</v>
      </c>
      <c r="BG12" t="b">
        <v>1</v>
      </c>
      <c r="BH12" t="b">
        <v>1</v>
      </c>
      <c r="BI12">
        <f t="shared" si="0"/>
        <v>27</v>
      </c>
      <c r="BJ12">
        <f t="shared" si="1"/>
        <v>58</v>
      </c>
      <c r="BK12" s="4">
        <f t="shared" si="2"/>
        <v>0.46551724137931033</v>
      </c>
    </row>
    <row r="13" spans="1:63" x14ac:dyDescent="0.35">
      <c r="A13" t="s">
        <v>28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>
        <f t="shared" si="0"/>
        <v>12</v>
      </c>
      <c r="BJ13">
        <f t="shared" si="1"/>
        <v>16</v>
      </c>
      <c r="BK13" s="4">
        <f t="shared" si="2"/>
        <v>0.75</v>
      </c>
    </row>
    <row r="14" spans="1:63" x14ac:dyDescent="0.35">
      <c r="A14" t="s">
        <v>29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  <c r="AC14" t="b">
        <v>1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>
        <f t="shared" si="0"/>
        <v>19</v>
      </c>
      <c r="BJ14">
        <f t="shared" si="1"/>
        <v>33</v>
      </c>
      <c r="BK14" s="4">
        <f t="shared" si="2"/>
        <v>0.5757575757575758</v>
      </c>
    </row>
    <row r="15" spans="1:63" x14ac:dyDescent="0.35">
      <c r="A15" t="s">
        <v>30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0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1</v>
      </c>
      <c r="AQ15" t="b">
        <v>0</v>
      </c>
      <c r="AR15" t="b">
        <v>1</v>
      </c>
      <c r="AS15" t="b">
        <v>0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>
        <f t="shared" si="0"/>
        <v>28</v>
      </c>
      <c r="BJ15">
        <f t="shared" si="1"/>
        <v>44</v>
      </c>
      <c r="BK15" s="4">
        <f t="shared" si="2"/>
        <v>0.63636363636363635</v>
      </c>
    </row>
    <row r="16" spans="1:63" x14ac:dyDescent="0.35">
      <c r="A16" t="s">
        <v>31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0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0</v>
      </c>
      <c r="AO16" t="b">
        <v>0</v>
      </c>
      <c r="AP16" t="b">
        <v>1</v>
      </c>
      <c r="AQ16" t="b">
        <v>1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1</v>
      </c>
      <c r="AZ16" t="b">
        <v>1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 t="s">
        <v>112</v>
      </c>
      <c r="BI16">
        <f t="shared" si="0"/>
        <v>39</v>
      </c>
      <c r="BJ16">
        <f t="shared" si="1"/>
        <v>51</v>
      </c>
      <c r="BK16" s="4">
        <f t="shared" si="2"/>
        <v>0.76470588235294112</v>
      </c>
    </row>
    <row r="17" spans="1:63" x14ac:dyDescent="0.35">
      <c r="A17" t="s">
        <v>32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0</v>
      </c>
      <c r="R17" t="b">
        <v>1</v>
      </c>
      <c r="S17" t="b">
        <v>1</v>
      </c>
      <c r="T17" t="b">
        <v>1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0</v>
      </c>
      <c r="AJ17" t="b">
        <v>1</v>
      </c>
      <c r="AK17" t="b">
        <v>0</v>
      </c>
      <c r="AL17" t="b">
        <v>1</v>
      </c>
      <c r="AM17" t="b">
        <v>1</v>
      </c>
      <c r="AN17" t="b">
        <v>0</v>
      </c>
      <c r="AO17" t="b">
        <v>0</v>
      </c>
      <c r="AP17" t="b">
        <v>1</v>
      </c>
      <c r="AQ17" t="b">
        <v>1</v>
      </c>
      <c r="AR17" t="b">
        <v>1</v>
      </c>
      <c r="AS17" t="b">
        <v>0</v>
      </c>
      <c r="AT17" t="b">
        <v>0</v>
      </c>
      <c r="AU17" t="b">
        <v>1</v>
      </c>
      <c r="AV17" t="b">
        <v>1</v>
      </c>
      <c r="AW17" t="b">
        <v>1</v>
      </c>
      <c r="AX17" t="b">
        <v>0</v>
      </c>
      <c r="AY17" t="b">
        <v>1</v>
      </c>
      <c r="AZ17" t="b">
        <v>1</v>
      </c>
      <c r="BA17" t="b">
        <v>1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 t="s">
        <v>112</v>
      </c>
      <c r="BI17">
        <f t="shared" si="0"/>
        <v>35</v>
      </c>
      <c r="BJ17">
        <f t="shared" si="1"/>
        <v>52</v>
      </c>
      <c r="BK17" s="4">
        <f t="shared" si="2"/>
        <v>0.67307692307692313</v>
      </c>
    </row>
    <row r="18" spans="1:63" x14ac:dyDescent="0.35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  <c r="AC18" t="b">
        <v>1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 t="s">
        <v>112</v>
      </c>
      <c r="BI18">
        <f t="shared" si="0"/>
        <v>20</v>
      </c>
      <c r="BJ18">
        <f t="shared" si="1"/>
        <v>40</v>
      </c>
      <c r="BK18" s="4">
        <f t="shared" si="2"/>
        <v>0.5</v>
      </c>
    </row>
    <row r="19" spans="1:63" x14ac:dyDescent="0.35">
      <c r="A19" t="s">
        <v>34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0</v>
      </c>
      <c r="R19" t="b">
        <v>1</v>
      </c>
      <c r="S19" t="b">
        <v>0</v>
      </c>
      <c r="T19" t="b">
        <v>0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0</v>
      </c>
      <c r="AN19" t="b">
        <v>1</v>
      </c>
      <c r="AO19" t="b">
        <v>1</v>
      </c>
      <c r="AP19" t="b">
        <v>0</v>
      </c>
      <c r="AQ19" t="b">
        <v>1</v>
      </c>
      <c r="AR19" t="b">
        <v>0</v>
      </c>
      <c r="AS19" t="b">
        <v>1</v>
      </c>
      <c r="AT19" t="b">
        <v>1</v>
      </c>
      <c r="AU19" t="b">
        <v>1</v>
      </c>
      <c r="AV19" t="b">
        <v>1</v>
      </c>
      <c r="AW19" t="b">
        <v>0</v>
      </c>
      <c r="AX19" t="b">
        <v>0</v>
      </c>
      <c r="AY19" t="b">
        <v>0</v>
      </c>
      <c r="AZ19" t="b">
        <v>1</v>
      </c>
      <c r="BA19" t="b">
        <v>1</v>
      </c>
      <c r="BB19" t="b">
        <v>0</v>
      </c>
      <c r="BC19" t="b">
        <v>1</v>
      </c>
      <c r="BD19" t="b">
        <v>1</v>
      </c>
      <c r="BE19" t="b">
        <v>0</v>
      </c>
      <c r="BF19" t="b">
        <v>0</v>
      </c>
      <c r="BG19" t="b">
        <v>1</v>
      </c>
      <c r="BH19" t="s">
        <v>112</v>
      </c>
      <c r="BI19">
        <f t="shared" si="0"/>
        <v>34</v>
      </c>
      <c r="BJ19">
        <f t="shared" si="1"/>
        <v>58</v>
      </c>
      <c r="BK19" s="4">
        <f t="shared" si="2"/>
        <v>0.58620689655172409</v>
      </c>
    </row>
    <row r="20" spans="1:63" x14ac:dyDescent="0.35">
      <c r="A20" t="s">
        <v>37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1</v>
      </c>
      <c r="AJ20" t="b">
        <v>1</v>
      </c>
      <c r="AK20" t="b">
        <v>1</v>
      </c>
      <c r="AL20" t="b">
        <v>0</v>
      </c>
      <c r="AM20" t="b">
        <v>1</v>
      </c>
      <c r="AN20" t="b">
        <v>1</v>
      </c>
      <c r="AO20" t="b">
        <v>0</v>
      </c>
      <c r="AP20" t="b">
        <v>0</v>
      </c>
      <c r="AQ20" t="b">
        <v>1</v>
      </c>
      <c r="AR20" t="b">
        <v>1</v>
      </c>
      <c r="AS20" t="b">
        <v>1</v>
      </c>
      <c r="AT20" t="b">
        <v>0</v>
      </c>
      <c r="AU20" t="b">
        <v>1</v>
      </c>
      <c r="AV20" t="b">
        <v>0</v>
      </c>
      <c r="AW20" t="b">
        <v>1</v>
      </c>
      <c r="AX20" t="b">
        <v>0</v>
      </c>
      <c r="AY20" t="b">
        <v>1</v>
      </c>
      <c r="AZ20" t="b">
        <v>1</v>
      </c>
      <c r="BA20" t="b">
        <v>1</v>
      </c>
      <c r="BB20" t="b">
        <v>0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>
        <f t="shared" si="0"/>
        <v>27</v>
      </c>
      <c r="BJ20">
        <f t="shared" si="1"/>
        <v>53</v>
      </c>
      <c r="BK20" s="4">
        <f t="shared" si="2"/>
        <v>0.50943396226415094</v>
      </c>
    </row>
    <row r="21" spans="1:63" x14ac:dyDescent="0.35">
      <c r="A21" t="s">
        <v>38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1</v>
      </c>
      <c r="AQ21" t="b">
        <v>0</v>
      </c>
      <c r="AR21" t="b">
        <v>1</v>
      </c>
      <c r="AS21" t="b">
        <v>0</v>
      </c>
      <c r="AT21" t="b">
        <v>0</v>
      </c>
      <c r="AU21" t="b">
        <v>1</v>
      </c>
      <c r="AV21" t="b">
        <v>0</v>
      </c>
      <c r="AW21" t="b">
        <v>1</v>
      </c>
      <c r="AX21" t="b">
        <v>1</v>
      </c>
      <c r="AY21" t="b">
        <v>0</v>
      </c>
      <c r="AZ21" t="b">
        <v>1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 t="s">
        <v>112</v>
      </c>
      <c r="BI21">
        <f t="shared" si="0"/>
        <v>33</v>
      </c>
      <c r="BJ21">
        <f t="shared" si="1"/>
        <v>51</v>
      </c>
      <c r="BK21" s="4">
        <f t="shared" si="2"/>
        <v>0.6470588235294118</v>
      </c>
    </row>
    <row r="22" spans="1:63" x14ac:dyDescent="0.35">
      <c r="A22" t="s">
        <v>39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  <c r="AC22" t="b">
        <v>1</v>
      </c>
      <c r="AD22" t="b">
        <v>0</v>
      </c>
      <c r="AE22" t="b">
        <v>0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0</v>
      </c>
      <c r="AN22" t="b">
        <v>1</v>
      </c>
      <c r="AO22" t="b">
        <v>0</v>
      </c>
      <c r="AP22" t="b">
        <v>0</v>
      </c>
      <c r="AQ22" t="b">
        <v>0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0</v>
      </c>
      <c r="AX22" t="b">
        <v>1</v>
      </c>
      <c r="AY22" t="b">
        <v>1</v>
      </c>
      <c r="AZ22" t="b">
        <v>1</v>
      </c>
      <c r="BA22" t="b">
        <v>1</v>
      </c>
      <c r="BB22" t="b">
        <v>0</v>
      </c>
      <c r="BC22" t="b">
        <v>1</v>
      </c>
      <c r="BD22" t="b">
        <v>1</v>
      </c>
      <c r="BE22" t="b">
        <v>0</v>
      </c>
      <c r="BF22" t="b">
        <v>1</v>
      </c>
      <c r="BG22" t="b">
        <v>1</v>
      </c>
      <c r="BH22" t="b">
        <v>1</v>
      </c>
      <c r="BI22">
        <f t="shared" si="0"/>
        <v>46</v>
      </c>
      <c r="BJ22">
        <f t="shared" si="1"/>
        <v>59</v>
      </c>
      <c r="BK22" s="4">
        <f t="shared" si="2"/>
        <v>0.77966101694915257</v>
      </c>
    </row>
    <row r="23" spans="1:63" x14ac:dyDescent="0.35">
      <c r="A23" t="s">
        <v>41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1</v>
      </c>
      <c r="AT23" t="b">
        <v>1</v>
      </c>
      <c r="AU23" t="b">
        <v>1</v>
      </c>
      <c r="AV23" t="b">
        <v>0</v>
      </c>
      <c r="AW23" t="b">
        <v>0</v>
      </c>
      <c r="AX23" t="b">
        <v>1</v>
      </c>
      <c r="AY23" t="b">
        <v>0</v>
      </c>
      <c r="AZ23" t="b">
        <v>1</v>
      </c>
      <c r="BA23" t="b">
        <v>0</v>
      </c>
      <c r="BB23" t="b">
        <v>1</v>
      </c>
      <c r="BC23" t="b">
        <v>0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>
        <f t="shared" si="0"/>
        <v>39</v>
      </c>
      <c r="BJ23">
        <f t="shared" si="1"/>
        <v>59</v>
      </c>
      <c r="BK23" s="4">
        <f t="shared" si="2"/>
        <v>0.66101694915254239</v>
      </c>
    </row>
    <row r="24" spans="1:63" x14ac:dyDescent="0.35">
      <c r="A24" t="s">
        <v>43</v>
      </c>
      <c r="B24" t="b">
        <v>1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0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 t="b">
        <v>0</v>
      </c>
      <c r="AP24" t="b">
        <v>1</v>
      </c>
      <c r="AQ24" t="b">
        <v>0</v>
      </c>
      <c r="AR24" t="b">
        <v>1</v>
      </c>
      <c r="AS24" t="b">
        <v>0</v>
      </c>
      <c r="AT24" t="b">
        <v>0</v>
      </c>
      <c r="AU24" t="b">
        <v>1</v>
      </c>
      <c r="AV24" t="b">
        <v>0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 t="s">
        <v>112</v>
      </c>
      <c r="BI24">
        <f t="shared" si="0"/>
        <v>32</v>
      </c>
      <c r="BJ24">
        <f t="shared" si="1"/>
        <v>47</v>
      </c>
      <c r="BK24" s="4">
        <f t="shared" si="2"/>
        <v>0.68085106382978722</v>
      </c>
    </row>
    <row r="25" spans="1:63" x14ac:dyDescent="0.35">
      <c r="A25" t="s">
        <v>44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1</v>
      </c>
      <c r="R25" t="b">
        <v>1</v>
      </c>
      <c r="S25" t="b">
        <v>1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0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1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 t="s">
        <v>112</v>
      </c>
      <c r="BI25">
        <f t="shared" si="0"/>
        <v>27</v>
      </c>
      <c r="BJ25">
        <f t="shared" si="1"/>
        <v>41</v>
      </c>
      <c r="BK25" s="4">
        <f t="shared" si="2"/>
        <v>0.65853658536585369</v>
      </c>
    </row>
    <row r="26" spans="1:63" x14ac:dyDescent="0.3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s">
        <v>112</v>
      </c>
      <c r="AO26" t="s">
        <v>112</v>
      </c>
      <c r="AP26" t="b">
        <v>0</v>
      </c>
      <c r="AQ26" t="b">
        <v>1</v>
      </c>
      <c r="AR26" t="b">
        <v>1</v>
      </c>
      <c r="AS26" t="b">
        <v>0</v>
      </c>
      <c r="AT26" t="b">
        <v>0</v>
      </c>
      <c r="AU26" t="b">
        <v>1</v>
      </c>
      <c r="AV26" t="b">
        <v>0</v>
      </c>
      <c r="AW26" t="b">
        <v>1</v>
      </c>
      <c r="AX26" t="b">
        <v>0</v>
      </c>
      <c r="AY26" t="b">
        <v>1</v>
      </c>
      <c r="AZ26" t="b">
        <v>1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 t="s">
        <v>112</v>
      </c>
      <c r="BI26">
        <f t="shared" si="0"/>
        <v>21</v>
      </c>
      <c r="BJ26">
        <f t="shared" si="1"/>
        <v>49</v>
      </c>
      <c r="BK26" s="4">
        <f t="shared" si="2"/>
        <v>0.42857142857142855</v>
      </c>
    </row>
    <row r="27" spans="1:63" x14ac:dyDescent="0.3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  <c r="AC27" t="b">
        <v>1</v>
      </c>
      <c r="AD27" t="b">
        <v>1</v>
      </c>
      <c r="AE27" t="b">
        <v>1</v>
      </c>
      <c r="AF27" t="b">
        <v>0</v>
      </c>
      <c r="AG27" t="b">
        <v>0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0</v>
      </c>
      <c r="AN27" t="b">
        <v>0</v>
      </c>
      <c r="AO27" t="b">
        <v>0</v>
      </c>
      <c r="AP27" t="b">
        <v>0</v>
      </c>
      <c r="AQ27" t="b">
        <v>1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1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 t="s">
        <v>112</v>
      </c>
      <c r="BI27">
        <f t="shared" si="0"/>
        <v>29</v>
      </c>
      <c r="BJ27">
        <f t="shared" si="1"/>
        <v>51</v>
      </c>
      <c r="BK27" s="4">
        <f t="shared" si="2"/>
        <v>0.56862745098039214</v>
      </c>
    </row>
    <row r="28" spans="1:63" x14ac:dyDescent="0.3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0</v>
      </c>
      <c r="R28" t="b">
        <v>1</v>
      </c>
      <c r="S28" t="b">
        <v>1</v>
      </c>
      <c r="T28" t="b">
        <v>0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  <c r="AC28" t="b">
        <v>1</v>
      </c>
      <c r="AD28" t="b">
        <v>1</v>
      </c>
      <c r="AE28" t="b">
        <v>1</v>
      </c>
      <c r="AF28" t="b">
        <v>0</v>
      </c>
      <c r="AG28" t="b">
        <v>0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 t="s">
        <v>112</v>
      </c>
      <c r="BI28">
        <f t="shared" si="0"/>
        <v>20</v>
      </c>
      <c r="BJ28">
        <f t="shared" si="1"/>
        <v>33</v>
      </c>
      <c r="BK28" s="4">
        <f t="shared" si="2"/>
        <v>0.60606060606060608</v>
      </c>
    </row>
    <row r="29" spans="1:63" x14ac:dyDescent="0.3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  <c r="AC29" t="b">
        <v>1</v>
      </c>
      <c r="AD29" t="b">
        <v>0</v>
      </c>
      <c r="AE29" t="b">
        <v>1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>
        <f t="shared" si="0"/>
        <v>19</v>
      </c>
      <c r="BJ29">
        <f t="shared" si="1"/>
        <v>39</v>
      </c>
      <c r="BK29" s="4">
        <f t="shared" si="2"/>
        <v>0.48717948717948717</v>
      </c>
    </row>
    <row r="30" spans="1:63" x14ac:dyDescent="0.35">
      <c r="A30" t="s">
        <v>49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0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  <c r="AC30" t="b">
        <v>1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1</v>
      </c>
      <c r="AN30" t="b">
        <v>0</v>
      </c>
      <c r="AO30" t="b">
        <v>0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 t="s">
        <v>112</v>
      </c>
      <c r="BI30">
        <f t="shared" si="0"/>
        <v>27</v>
      </c>
      <c r="BJ30">
        <f t="shared" si="1"/>
        <v>40</v>
      </c>
      <c r="BK30" s="4">
        <f t="shared" si="2"/>
        <v>0.67500000000000004</v>
      </c>
    </row>
    <row r="31" spans="1:63" x14ac:dyDescent="0.35">
      <c r="A31" t="s">
        <v>50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0</v>
      </c>
      <c r="AO31" t="s">
        <v>112</v>
      </c>
      <c r="AP31" t="b">
        <v>0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0</v>
      </c>
      <c r="AW31" t="b">
        <v>1</v>
      </c>
      <c r="AX31" t="b">
        <v>0</v>
      </c>
      <c r="AY31" t="b">
        <v>1</v>
      </c>
      <c r="AZ31" t="b">
        <v>1</v>
      </c>
      <c r="BA31" t="b">
        <v>1</v>
      </c>
      <c r="BB31" t="b">
        <v>0</v>
      </c>
      <c r="BC31" t="b">
        <v>1</v>
      </c>
      <c r="BD31" t="b">
        <v>1</v>
      </c>
      <c r="BE31" t="b">
        <v>0</v>
      </c>
      <c r="BF31" t="b">
        <v>0</v>
      </c>
      <c r="BG31" t="b">
        <v>1</v>
      </c>
      <c r="BH31" t="s">
        <v>112</v>
      </c>
      <c r="BI31">
        <f t="shared" si="0"/>
        <v>32</v>
      </c>
      <c r="BJ31">
        <f t="shared" si="1"/>
        <v>57</v>
      </c>
      <c r="BK31" s="4">
        <f t="shared" si="2"/>
        <v>0.56140350877192979</v>
      </c>
    </row>
    <row r="32" spans="1:63" x14ac:dyDescent="0.3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 t="s">
        <v>112</v>
      </c>
      <c r="BI32">
        <f t="shared" si="0"/>
        <v>20</v>
      </c>
      <c r="BJ32">
        <f t="shared" si="1"/>
        <v>33</v>
      </c>
      <c r="BK32" s="4">
        <f t="shared" si="2"/>
        <v>0.60606060606060608</v>
      </c>
    </row>
    <row r="33" spans="1:63" x14ac:dyDescent="0.35">
      <c r="A33" t="s">
        <v>52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0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0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0</v>
      </c>
      <c r="AO33" t="b">
        <v>0</v>
      </c>
      <c r="AP33" t="b">
        <v>1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1</v>
      </c>
      <c r="AY33" t="b">
        <v>0</v>
      </c>
      <c r="AZ33" t="b">
        <v>1</v>
      </c>
      <c r="BA33" t="b">
        <v>1</v>
      </c>
      <c r="BB33" t="b">
        <v>1</v>
      </c>
      <c r="BC33" t="b">
        <v>0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>
        <f t="shared" si="0"/>
        <v>41</v>
      </c>
      <c r="BJ33">
        <f t="shared" si="1"/>
        <v>59</v>
      </c>
      <c r="BK33" s="4">
        <f t="shared" si="2"/>
        <v>0.69491525423728817</v>
      </c>
    </row>
    <row r="34" spans="1:63" x14ac:dyDescent="0.35">
      <c r="A34" t="s">
        <v>53</v>
      </c>
      <c r="B34" s="8" t="b">
        <f>IF(Data!B34="","",IF(Data!B$34="","",Data!B34=Data!B$34))</f>
        <v>1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  <c r="L34" s="6" t="b">
        <v>1</v>
      </c>
      <c r="M34" s="6" t="b">
        <v>1</v>
      </c>
      <c r="N34" s="6" t="b">
        <v>1</v>
      </c>
      <c r="O34" s="6" t="b">
        <v>1</v>
      </c>
      <c r="P34" s="6" t="b">
        <v>1</v>
      </c>
      <c r="Q34" s="6" t="b">
        <v>1</v>
      </c>
      <c r="R34" s="6" t="b">
        <v>1</v>
      </c>
      <c r="S34" s="6" t="b">
        <v>1</v>
      </c>
      <c r="T34" s="6" t="b">
        <v>1</v>
      </c>
      <c r="U34" s="6" t="b">
        <v>1</v>
      </c>
      <c r="V34" s="6" t="b">
        <v>1</v>
      </c>
      <c r="W34" s="6" t="b">
        <v>1</v>
      </c>
      <c r="X34" s="6" t="b">
        <v>1</v>
      </c>
      <c r="Y34" s="6" t="b">
        <v>1</v>
      </c>
      <c r="Z34" s="6" t="b">
        <v>1</v>
      </c>
      <c r="AA34" s="6" t="b">
        <v>1</v>
      </c>
      <c r="AB34" s="6" t="b">
        <v>1</v>
      </c>
      <c r="AC34" s="6" t="b">
        <v>1</v>
      </c>
      <c r="AD34" s="6" t="b">
        <v>1</v>
      </c>
      <c r="AE34" s="6" t="b">
        <v>1</v>
      </c>
      <c r="AF34" s="6" t="b">
        <v>1</v>
      </c>
      <c r="AG34" s="6" t="b">
        <v>1</v>
      </c>
      <c r="AH34" s="6" t="b">
        <v>1</v>
      </c>
      <c r="AI34" s="6" t="b">
        <v>1</v>
      </c>
      <c r="AJ34" s="6" t="b">
        <v>1</v>
      </c>
      <c r="AK34" s="6" t="b">
        <v>1</v>
      </c>
      <c r="AL34" s="6" t="b">
        <v>1</v>
      </c>
      <c r="AM34" s="6" t="b">
        <v>1</v>
      </c>
      <c r="AN34" s="6" t="b">
        <v>1</v>
      </c>
      <c r="AO34" s="6" t="b">
        <v>1</v>
      </c>
      <c r="AP34" s="6" t="b">
        <v>1</v>
      </c>
      <c r="AQ34" s="6" t="b">
        <v>1</v>
      </c>
      <c r="AR34" s="6" t="b">
        <v>1</v>
      </c>
      <c r="AS34" s="6" t="b">
        <v>1</v>
      </c>
      <c r="AT34" s="6" t="b">
        <v>1</v>
      </c>
      <c r="AU34" s="6" t="b">
        <v>1</v>
      </c>
      <c r="AV34" s="6" t="b">
        <v>1</v>
      </c>
      <c r="AW34" s="6" t="b">
        <v>1</v>
      </c>
      <c r="AX34" s="6" t="b">
        <v>1</v>
      </c>
      <c r="AY34" s="6" t="b">
        <v>1</v>
      </c>
      <c r="AZ34" s="6" t="b">
        <v>1</v>
      </c>
      <c r="BA34" s="6" t="b">
        <v>1</v>
      </c>
      <c r="BB34" s="6" t="b">
        <v>1</v>
      </c>
      <c r="BC34" s="6" t="b">
        <v>1</v>
      </c>
      <c r="BD34" s="6" t="b">
        <v>1</v>
      </c>
      <c r="BE34" s="6" t="b">
        <v>1</v>
      </c>
      <c r="BF34" s="6" t="b">
        <v>1</v>
      </c>
      <c r="BG34" s="6" t="b">
        <v>1</v>
      </c>
      <c r="BH34" s="6" t="b">
        <v>1</v>
      </c>
      <c r="BI34">
        <f t="shared" si="0"/>
        <v>59</v>
      </c>
      <c r="BJ34">
        <f t="shared" si="1"/>
        <v>59</v>
      </c>
      <c r="BK34" s="4">
        <f t="shared" si="2"/>
        <v>1</v>
      </c>
    </row>
    <row r="35" spans="1:63" x14ac:dyDescent="0.35">
      <c r="A35" t="s">
        <v>54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0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 t="s">
        <v>112</v>
      </c>
      <c r="BI35">
        <f t="shared" si="0"/>
        <v>25</v>
      </c>
      <c r="BJ35">
        <f t="shared" si="1"/>
        <v>28</v>
      </c>
      <c r="BK35" s="4">
        <f t="shared" si="2"/>
        <v>0.8928571428571429</v>
      </c>
    </row>
    <row r="36" spans="1:63" x14ac:dyDescent="0.35">
      <c r="A36" t="s">
        <v>55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0</v>
      </c>
      <c r="AJ36" t="b">
        <v>1</v>
      </c>
      <c r="AK36" t="b">
        <v>0</v>
      </c>
      <c r="AL36" t="b">
        <v>1</v>
      </c>
      <c r="AM36" t="b">
        <v>1</v>
      </c>
      <c r="AN36" t="b">
        <v>1</v>
      </c>
      <c r="AO36" t="b">
        <v>0</v>
      </c>
      <c r="AP36" t="b">
        <v>1</v>
      </c>
      <c r="AQ36" t="b">
        <v>0</v>
      </c>
      <c r="AR36" t="b">
        <v>1</v>
      </c>
      <c r="AS36" t="b">
        <v>1</v>
      </c>
      <c r="AT36" t="b">
        <v>0</v>
      </c>
      <c r="AU36" t="b">
        <v>1</v>
      </c>
      <c r="AV36" t="b">
        <v>0</v>
      </c>
      <c r="AW36" t="b">
        <v>1</v>
      </c>
      <c r="AX36" t="b">
        <v>0</v>
      </c>
      <c r="AY36" t="b">
        <v>0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0</v>
      </c>
      <c r="BF36" t="b">
        <v>1</v>
      </c>
      <c r="BG36" t="b">
        <v>1</v>
      </c>
      <c r="BH36" t="s">
        <v>112</v>
      </c>
      <c r="BI36">
        <f t="shared" si="0"/>
        <v>46</v>
      </c>
      <c r="BJ36">
        <f t="shared" si="1"/>
        <v>58</v>
      </c>
      <c r="BK36" s="4">
        <f t="shared" si="2"/>
        <v>0.7931034482758621</v>
      </c>
    </row>
    <row r="37" spans="1:63" x14ac:dyDescent="0.35">
      <c r="A37" t="s">
        <v>56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0</v>
      </c>
      <c r="R37" t="b">
        <v>1</v>
      </c>
      <c r="S37" t="b">
        <v>1</v>
      </c>
      <c r="T37" t="b">
        <v>0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1</v>
      </c>
      <c r="AQ37" t="b">
        <v>0</v>
      </c>
      <c r="AR37" t="b">
        <v>1</v>
      </c>
      <c r="AS37" t="b">
        <v>0</v>
      </c>
      <c r="AT37" t="b">
        <v>1</v>
      </c>
      <c r="AU37" t="b">
        <v>1</v>
      </c>
      <c r="AV37" t="b">
        <v>1</v>
      </c>
      <c r="AW37" t="b">
        <v>1</v>
      </c>
      <c r="AX37" t="b">
        <v>0</v>
      </c>
      <c r="AY37" t="b">
        <v>0</v>
      </c>
      <c r="AZ37" t="b">
        <v>1</v>
      </c>
      <c r="BA37" t="b">
        <v>1</v>
      </c>
      <c r="BB37" t="b">
        <v>0</v>
      </c>
      <c r="BC37" t="b">
        <v>1</v>
      </c>
      <c r="BD37" t="b">
        <v>1</v>
      </c>
      <c r="BE37" t="s">
        <v>112</v>
      </c>
      <c r="BF37" t="s">
        <v>112</v>
      </c>
      <c r="BG37" t="s">
        <v>112</v>
      </c>
      <c r="BH37" t="s">
        <v>112</v>
      </c>
      <c r="BI37">
        <f t="shared" si="0"/>
        <v>34</v>
      </c>
      <c r="BJ37">
        <f t="shared" si="1"/>
        <v>55</v>
      </c>
      <c r="BK37" s="4">
        <f t="shared" si="2"/>
        <v>0.61818181818181817</v>
      </c>
    </row>
    <row r="38" spans="1:63" x14ac:dyDescent="0.3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0</v>
      </c>
      <c r="R38" t="b">
        <v>1</v>
      </c>
      <c r="S38" t="b">
        <v>1</v>
      </c>
      <c r="T38" t="b">
        <v>0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0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 t="s">
        <v>112</v>
      </c>
      <c r="BI38">
        <f t="shared" si="0"/>
        <v>16</v>
      </c>
      <c r="BJ38">
        <f t="shared" si="1"/>
        <v>29</v>
      </c>
      <c r="BK38" s="4">
        <f t="shared" si="2"/>
        <v>0.55172413793103448</v>
      </c>
    </row>
    <row r="39" spans="1:63" x14ac:dyDescent="0.35">
      <c r="A39" t="s">
        <v>58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0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1</v>
      </c>
      <c r="AO39" t="b">
        <v>0</v>
      </c>
      <c r="AP39" t="b">
        <v>1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 t="s">
        <v>112</v>
      </c>
      <c r="BI39">
        <f t="shared" si="0"/>
        <v>33</v>
      </c>
      <c r="BJ39">
        <f t="shared" si="1"/>
        <v>41</v>
      </c>
      <c r="BK39" s="4">
        <f t="shared" si="2"/>
        <v>0.80487804878048785</v>
      </c>
    </row>
    <row r="40" spans="1:63" x14ac:dyDescent="0.35">
      <c r="A40" t="s">
        <v>59</v>
      </c>
      <c r="B40" t="b">
        <v>1</v>
      </c>
      <c r="C40" t="b">
        <v>0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1</v>
      </c>
      <c r="AC40" t="b">
        <v>0</v>
      </c>
      <c r="AD40" t="b">
        <v>1</v>
      </c>
      <c r="AE40" t="b">
        <v>1</v>
      </c>
      <c r="AF40" t="b">
        <v>1</v>
      </c>
      <c r="AG40" t="b">
        <v>1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0</v>
      </c>
      <c r="AO40" t="b">
        <v>0</v>
      </c>
      <c r="AP40" t="b">
        <v>1</v>
      </c>
      <c r="AQ40" t="b">
        <v>1</v>
      </c>
      <c r="AR40" t="b">
        <v>1</v>
      </c>
      <c r="AS40" t="b">
        <v>1</v>
      </c>
      <c r="AT40" t="b">
        <v>0</v>
      </c>
      <c r="AU40" t="b">
        <v>1</v>
      </c>
      <c r="AV40" t="b">
        <v>0</v>
      </c>
      <c r="AW40" t="b">
        <v>1</v>
      </c>
      <c r="AX40" t="b">
        <v>0</v>
      </c>
      <c r="AY40" t="b">
        <v>1</v>
      </c>
      <c r="AZ40" t="b">
        <v>1</v>
      </c>
      <c r="BA40" t="b">
        <v>1</v>
      </c>
      <c r="BB40" t="b">
        <v>0</v>
      </c>
      <c r="BC40" t="b">
        <v>1</v>
      </c>
      <c r="BD40" t="b">
        <v>1</v>
      </c>
      <c r="BE40" t="b">
        <v>0</v>
      </c>
      <c r="BF40" t="b">
        <v>0</v>
      </c>
      <c r="BG40" t="b">
        <v>1</v>
      </c>
      <c r="BH40" t="b">
        <v>1</v>
      </c>
      <c r="BI40">
        <f t="shared" si="0"/>
        <v>41</v>
      </c>
      <c r="BJ40">
        <f t="shared" si="1"/>
        <v>59</v>
      </c>
      <c r="BK40" s="4">
        <f t="shared" si="2"/>
        <v>0.69491525423728817</v>
      </c>
    </row>
    <row r="41" spans="1:63" x14ac:dyDescent="0.35">
      <c r="A41" t="s">
        <v>60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1</v>
      </c>
      <c r="R41" t="b">
        <v>1</v>
      </c>
      <c r="S41" t="b">
        <v>1</v>
      </c>
      <c r="T41" t="b">
        <v>0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1</v>
      </c>
      <c r="AN41" t="b">
        <v>0</v>
      </c>
      <c r="AO41" t="b">
        <v>0</v>
      </c>
      <c r="AP41" t="b">
        <v>1</v>
      </c>
      <c r="AQ41" t="b">
        <v>0</v>
      </c>
      <c r="AR41" t="b">
        <v>1</v>
      </c>
      <c r="AS41" t="b">
        <v>1</v>
      </c>
      <c r="AT41" t="b">
        <v>1</v>
      </c>
      <c r="AU41" t="b">
        <v>1</v>
      </c>
      <c r="AV41" t="b">
        <v>0</v>
      </c>
      <c r="AW41" t="b">
        <v>0</v>
      </c>
      <c r="AX41" t="b">
        <v>1</v>
      </c>
      <c r="AY41" t="b">
        <v>0</v>
      </c>
      <c r="AZ41" t="b">
        <v>1</v>
      </c>
      <c r="BA41" t="b">
        <v>1</v>
      </c>
      <c r="BB41" t="b">
        <v>1</v>
      </c>
      <c r="BC41" t="b">
        <v>0</v>
      </c>
      <c r="BD41" t="b">
        <v>1</v>
      </c>
      <c r="BE41" t="b">
        <v>1</v>
      </c>
      <c r="BF41" t="b">
        <v>1</v>
      </c>
      <c r="BG41" t="b">
        <v>1</v>
      </c>
      <c r="BH41" t="s">
        <v>112</v>
      </c>
      <c r="BI41">
        <f t="shared" si="0"/>
        <v>40</v>
      </c>
      <c r="BJ41">
        <f t="shared" si="1"/>
        <v>58</v>
      </c>
      <c r="BK41" s="4">
        <f t="shared" si="2"/>
        <v>0.68965517241379315</v>
      </c>
    </row>
    <row r="42" spans="1:63" x14ac:dyDescent="0.3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1</v>
      </c>
      <c r="AJ42" t="b">
        <v>1</v>
      </c>
      <c r="AK42" t="b">
        <v>1</v>
      </c>
      <c r="AL42" t="b">
        <v>0</v>
      </c>
      <c r="AM42" t="b">
        <v>1</v>
      </c>
      <c r="AN42" t="b">
        <v>0</v>
      </c>
      <c r="AO42" t="s">
        <v>112</v>
      </c>
      <c r="AP42" t="b">
        <v>0</v>
      </c>
      <c r="AQ42" t="b">
        <v>1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1</v>
      </c>
      <c r="BA42" t="b">
        <v>1</v>
      </c>
      <c r="BB42" t="b">
        <v>0</v>
      </c>
      <c r="BC42" t="b">
        <v>1</v>
      </c>
      <c r="BD42" t="b">
        <v>1</v>
      </c>
      <c r="BE42" t="b">
        <v>0</v>
      </c>
      <c r="BF42" t="b">
        <v>0</v>
      </c>
      <c r="BG42" t="b">
        <v>1</v>
      </c>
      <c r="BH42" t="b">
        <v>1</v>
      </c>
      <c r="BI42">
        <f t="shared" si="0"/>
        <v>25</v>
      </c>
      <c r="BJ42">
        <f t="shared" si="1"/>
        <v>58</v>
      </c>
      <c r="BK42" s="4">
        <f t="shared" si="2"/>
        <v>0.43103448275862066</v>
      </c>
    </row>
    <row r="43" spans="1:63" x14ac:dyDescent="0.35">
      <c r="A43" t="s">
        <v>64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0</v>
      </c>
      <c r="R43" t="b">
        <v>1</v>
      </c>
      <c r="S43" t="b">
        <v>1</v>
      </c>
      <c r="T43" t="b">
        <v>1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0</v>
      </c>
      <c r="AD43" t="b">
        <v>1</v>
      </c>
      <c r="AE43" t="b">
        <v>1</v>
      </c>
      <c r="AF43" t="b">
        <v>1</v>
      </c>
      <c r="AG43" t="b">
        <v>0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 t="s">
        <v>112</v>
      </c>
      <c r="BI43">
        <f t="shared" si="0"/>
        <v>19</v>
      </c>
      <c r="BJ43">
        <f t="shared" si="1"/>
        <v>33</v>
      </c>
      <c r="BK43" s="4">
        <f t="shared" si="2"/>
        <v>0.5757575757575758</v>
      </c>
    </row>
    <row r="44" spans="1:63" x14ac:dyDescent="0.35">
      <c r="A44" t="s">
        <v>65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0</v>
      </c>
      <c r="AN44" t="b">
        <v>0</v>
      </c>
      <c r="AO44" t="b">
        <v>0</v>
      </c>
      <c r="AP44" t="b">
        <v>0</v>
      </c>
      <c r="AQ44" t="b">
        <v>1</v>
      </c>
      <c r="AR44" t="b">
        <v>0</v>
      </c>
      <c r="AS44" t="b">
        <v>1</v>
      </c>
      <c r="AT44" t="b">
        <v>1</v>
      </c>
      <c r="AU44" t="b">
        <v>1</v>
      </c>
      <c r="AV44" t="b">
        <v>0</v>
      </c>
      <c r="AW44" t="b">
        <v>1</v>
      </c>
      <c r="AX44" t="b">
        <v>0</v>
      </c>
      <c r="AY44" t="b">
        <v>1</v>
      </c>
      <c r="AZ44" t="b">
        <v>1</v>
      </c>
      <c r="BA44" t="b">
        <v>1</v>
      </c>
      <c r="BB44" t="b">
        <v>0</v>
      </c>
      <c r="BC44" t="b">
        <v>1</v>
      </c>
      <c r="BD44" t="b">
        <v>1</v>
      </c>
      <c r="BE44" t="b">
        <v>0</v>
      </c>
      <c r="BF44" t="b">
        <v>0</v>
      </c>
      <c r="BG44" t="s">
        <v>112</v>
      </c>
      <c r="BH44" t="s">
        <v>112</v>
      </c>
      <c r="BI44">
        <f t="shared" si="0"/>
        <v>32</v>
      </c>
      <c r="BJ44">
        <f t="shared" si="1"/>
        <v>57</v>
      </c>
      <c r="BK44" s="4">
        <f t="shared" si="2"/>
        <v>0.56140350877192979</v>
      </c>
    </row>
    <row r="45" spans="1:63" x14ac:dyDescent="0.35">
      <c r="A45" t="s">
        <v>66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1</v>
      </c>
      <c r="R45" t="b">
        <v>1</v>
      </c>
      <c r="S45" t="b">
        <v>1</v>
      </c>
      <c r="T45" t="b">
        <v>0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0</v>
      </c>
      <c r="AN45" t="s">
        <v>112</v>
      </c>
      <c r="AO45" t="s">
        <v>112</v>
      </c>
      <c r="AP45" t="b">
        <v>0</v>
      </c>
      <c r="AQ45" t="b">
        <v>1</v>
      </c>
      <c r="AR45" t="b">
        <v>1</v>
      </c>
      <c r="AS45" t="b">
        <v>0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 t="s">
        <v>112</v>
      </c>
      <c r="BI45">
        <f t="shared" si="0"/>
        <v>21</v>
      </c>
      <c r="BJ45">
        <f t="shared" si="1"/>
        <v>42</v>
      </c>
      <c r="BK45" s="4">
        <f t="shared" si="2"/>
        <v>0.5</v>
      </c>
    </row>
    <row r="46" spans="1:63" x14ac:dyDescent="0.35">
      <c r="A46" t="s">
        <v>67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0</v>
      </c>
      <c r="R46" t="b">
        <v>1</v>
      </c>
      <c r="S46" t="b">
        <v>1</v>
      </c>
      <c r="T46" t="b">
        <v>0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 t="s">
        <v>112</v>
      </c>
      <c r="BI46">
        <f t="shared" si="0"/>
        <v>19</v>
      </c>
      <c r="BJ46">
        <f t="shared" si="1"/>
        <v>32</v>
      </c>
      <c r="BK46" s="4">
        <f t="shared" si="2"/>
        <v>0.59375</v>
      </c>
    </row>
    <row r="47" spans="1:63" x14ac:dyDescent="0.35">
      <c r="A47" t="s">
        <v>68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0</v>
      </c>
      <c r="R47" t="b">
        <v>1</v>
      </c>
      <c r="S47" t="b">
        <v>1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1</v>
      </c>
      <c r="AT47" t="b">
        <v>1</v>
      </c>
      <c r="AU47" t="b">
        <v>1</v>
      </c>
      <c r="AV47" t="b">
        <v>1</v>
      </c>
      <c r="AW47" t="b">
        <v>0</v>
      </c>
      <c r="AX47" t="b">
        <v>1</v>
      </c>
      <c r="AY47" t="b">
        <v>0</v>
      </c>
      <c r="AZ47" t="b">
        <v>1</v>
      </c>
      <c r="BA47" t="b">
        <v>1</v>
      </c>
      <c r="BB47" t="b">
        <v>0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s">
        <v>112</v>
      </c>
      <c r="BI47">
        <f t="shared" si="0"/>
        <v>40</v>
      </c>
      <c r="BJ47">
        <f t="shared" si="1"/>
        <v>58</v>
      </c>
      <c r="BK47" s="4">
        <f t="shared" si="2"/>
        <v>0.68965517241379315</v>
      </c>
    </row>
    <row r="48" spans="1:63" x14ac:dyDescent="0.35">
      <c r="A48" t="s">
        <v>70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0</v>
      </c>
      <c r="R48" t="b">
        <v>1</v>
      </c>
      <c r="S48" t="b">
        <v>1</v>
      </c>
      <c r="T48" t="b">
        <v>0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s">
        <v>112</v>
      </c>
      <c r="AO48" t="s">
        <v>112</v>
      </c>
      <c r="AP48" t="b">
        <v>0</v>
      </c>
      <c r="AQ48" t="b">
        <v>1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1</v>
      </c>
      <c r="BA48" t="b">
        <v>1</v>
      </c>
      <c r="BB48" t="b">
        <v>0</v>
      </c>
      <c r="BC48" t="b">
        <v>1</v>
      </c>
      <c r="BD48" t="b">
        <v>1</v>
      </c>
      <c r="BE48" t="b">
        <v>0</v>
      </c>
      <c r="BF48" t="b">
        <v>0</v>
      </c>
      <c r="BG48" t="b">
        <v>1</v>
      </c>
      <c r="BH48" t="b">
        <v>1</v>
      </c>
      <c r="BI48">
        <f t="shared" si="0"/>
        <v>34</v>
      </c>
      <c r="BJ48">
        <f t="shared" si="1"/>
        <v>57</v>
      </c>
      <c r="BK48" s="4">
        <f t="shared" si="2"/>
        <v>0.59649122807017541</v>
      </c>
    </row>
    <row r="49" spans="1:63" x14ac:dyDescent="0.35">
      <c r="A49" t="s">
        <v>71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0</v>
      </c>
      <c r="R49" t="b">
        <v>1</v>
      </c>
      <c r="S49" t="b">
        <v>1</v>
      </c>
      <c r="T49" t="b">
        <v>0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  <c r="AC49" t="b">
        <v>0</v>
      </c>
      <c r="AD49" t="b">
        <v>1</v>
      </c>
      <c r="AE49" t="b">
        <v>1</v>
      </c>
      <c r="AF49" t="b">
        <v>1</v>
      </c>
      <c r="AG49" t="b">
        <v>0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 t="s">
        <v>112</v>
      </c>
      <c r="BI49">
        <f t="shared" si="0"/>
        <v>25</v>
      </c>
      <c r="BJ49">
        <f t="shared" si="1"/>
        <v>33</v>
      </c>
      <c r="BK49" s="4">
        <f t="shared" si="2"/>
        <v>0.75757575757575757</v>
      </c>
    </row>
    <row r="50" spans="1:63" x14ac:dyDescent="0.35">
      <c r="A50" t="s">
        <v>72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1</v>
      </c>
      <c r="R50" t="b">
        <v>1</v>
      </c>
      <c r="S50" t="b">
        <v>0</v>
      </c>
      <c r="T50" t="b">
        <v>0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0</v>
      </c>
      <c r="AO50" t="b">
        <v>0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 t="s">
        <v>112</v>
      </c>
      <c r="BI50">
        <f t="shared" si="0"/>
        <v>26</v>
      </c>
      <c r="BJ50">
        <f t="shared" si="1"/>
        <v>40</v>
      </c>
      <c r="BK50" s="4">
        <f t="shared" si="2"/>
        <v>0.65</v>
      </c>
    </row>
    <row r="51" spans="1:63" x14ac:dyDescent="0.35">
      <c r="A51" t="s">
        <v>73</v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1</v>
      </c>
      <c r="AQ51" t="b">
        <v>0</v>
      </c>
      <c r="AR51" t="b">
        <v>1</v>
      </c>
      <c r="AS51" t="b">
        <v>0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 t="s">
        <v>112</v>
      </c>
      <c r="BI51">
        <f t="shared" si="0"/>
        <v>29</v>
      </c>
      <c r="BJ51">
        <f t="shared" si="1"/>
        <v>44</v>
      </c>
      <c r="BK51" s="4">
        <f t="shared" si="2"/>
        <v>0.65909090909090906</v>
      </c>
    </row>
    <row r="52" spans="1:63" x14ac:dyDescent="0.35">
      <c r="A52" t="s">
        <v>75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0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  <c r="AC52" t="b">
        <v>1</v>
      </c>
      <c r="AD52" t="b">
        <v>1</v>
      </c>
      <c r="AE52" t="b">
        <v>1</v>
      </c>
      <c r="AF52" t="b">
        <v>1</v>
      </c>
      <c r="AG52" t="b">
        <v>0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 t="s">
        <v>112</v>
      </c>
      <c r="BI52">
        <f t="shared" si="0"/>
        <v>19</v>
      </c>
      <c r="BJ52">
        <f t="shared" si="1"/>
        <v>33</v>
      </c>
      <c r="BK52" s="4">
        <f t="shared" si="2"/>
        <v>0.5757575757575758</v>
      </c>
    </row>
  </sheetData>
  <conditionalFormatting sqref="B2:BL2 B35:BI52 BI34 B3:BI33 BJ3:BL52">
    <cfRule type="containsText" dxfId="37" priority="2" operator="containsText" text="true">
      <formula>NOT(ISERROR(SEARCH("true",B2)))</formula>
    </cfRule>
    <cfRule type="containsText" dxfId="36" priority="3" operator="containsText" text="false">
      <formula>NOT(ISERROR(SEARCH("false",B2)))</formula>
    </cfRule>
  </conditionalFormatting>
  <conditionalFormatting sqref="BK2:BK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43EB-774C-4CD8-A487-3FAC6BEFD8FC}">
  <dimension ref="A1:AF52"/>
  <sheetViews>
    <sheetView topLeftCell="O22" workbookViewId="0">
      <selection activeCell="BJ26" sqref="BJ26"/>
    </sheetView>
  </sheetViews>
  <sheetFormatPr defaultRowHeight="14.5" x14ac:dyDescent="0.35"/>
  <cols>
    <col min="30" max="30" width="9.81640625" bestFit="1" customWidth="1"/>
    <col min="31" max="31" width="12.90625" bestFit="1" customWidth="1"/>
    <col min="32" max="32" width="12.08984375" bestFit="1" customWidth="1"/>
  </cols>
  <sheetData>
    <row r="1" spans="1:32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 t="s">
        <v>113</v>
      </c>
      <c r="AE1" t="s">
        <v>105</v>
      </c>
      <c r="AF1" t="s">
        <v>114</v>
      </c>
    </row>
    <row r="2" spans="1:32" x14ac:dyDescent="0.3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>
        <f t="shared" ref="AD2:AD33" si="0">COUNTIF(B2:AC2,TRUE)</f>
        <v>11</v>
      </c>
      <c r="AE2">
        <f>$AD$35-COUNTIF(B2:AC2,"")</f>
        <v>28</v>
      </c>
      <c r="AF2" s="4">
        <f>AD2/AE2</f>
        <v>0.39285714285714285</v>
      </c>
    </row>
    <row r="3" spans="1:32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>
        <f t="shared" si="0"/>
        <v>8</v>
      </c>
      <c r="AE3">
        <f t="shared" ref="AE3:AE52" si="1">$AD$35-COUNTIF(B3:AC3,"")</f>
        <v>16</v>
      </c>
      <c r="AF3" s="4">
        <f t="shared" ref="AF3:AF52" si="2">AD3/AE3</f>
        <v>0.5</v>
      </c>
    </row>
    <row r="4" spans="1:32" x14ac:dyDescent="0.3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0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>
        <f t="shared" si="0"/>
        <v>21</v>
      </c>
      <c r="AE4">
        <f t="shared" si="1"/>
        <v>28</v>
      </c>
      <c r="AF4" s="4">
        <f t="shared" si="2"/>
        <v>0.75</v>
      </c>
    </row>
    <row r="5" spans="1:32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1</v>
      </c>
      <c r="AD5">
        <f t="shared" si="0"/>
        <v>16</v>
      </c>
      <c r="AE5">
        <f t="shared" si="1"/>
        <v>28</v>
      </c>
      <c r="AF5" s="4">
        <f t="shared" si="2"/>
        <v>0.5714285714285714</v>
      </c>
    </row>
    <row r="6" spans="1:32" x14ac:dyDescent="0.35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0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>
        <f t="shared" si="0"/>
        <v>25</v>
      </c>
      <c r="AE6">
        <f t="shared" si="1"/>
        <v>28</v>
      </c>
      <c r="AF6" s="4">
        <f t="shared" si="2"/>
        <v>0.8928571428571429</v>
      </c>
    </row>
    <row r="7" spans="1:32" x14ac:dyDescent="0.35">
      <c r="A7" t="s">
        <v>13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>
        <f t="shared" si="0"/>
        <v>23</v>
      </c>
      <c r="AE7">
        <f t="shared" si="1"/>
        <v>28</v>
      </c>
      <c r="AF7" s="4">
        <f t="shared" si="2"/>
        <v>0.8214285714285714</v>
      </c>
    </row>
    <row r="8" spans="1:32" x14ac:dyDescent="0.35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0</v>
      </c>
      <c r="AC8" t="b">
        <v>1</v>
      </c>
      <c r="AD8">
        <f t="shared" si="0"/>
        <v>23</v>
      </c>
      <c r="AE8">
        <f t="shared" si="1"/>
        <v>28</v>
      </c>
      <c r="AF8" s="4">
        <f t="shared" si="2"/>
        <v>0.8214285714285714</v>
      </c>
    </row>
    <row r="9" spans="1:32" x14ac:dyDescent="0.35">
      <c r="A9" t="s">
        <v>20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>
        <f t="shared" si="0"/>
        <v>8</v>
      </c>
      <c r="AE9">
        <f t="shared" si="1"/>
        <v>15</v>
      </c>
      <c r="AF9" s="4">
        <f t="shared" si="2"/>
        <v>0.53333333333333333</v>
      </c>
    </row>
    <row r="10" spans="1:32" x14ac:dyDescent="0.35">
      <c r="A10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0</v>
      </c>
      <c r="AC10" t="b">
        <v>1</v>
      </c>
      <c r="AD10">
        <f t="shared" si="0"/>
        <v>23</v>
      </c>
      <c r="AE10">
        <f t="shared" si="1"/>
        <v>28</v>
      </c>
      <c r="AF10" s="4">
        <f t="shared" si="2"/>
        <v>0.8214285714285714</v>
      </c>
    </row>
    <row r="11" spans="1:32" x14ac:dyDescent="0.35">
      <c r="A11" t="s">
        <v>23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0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1</v>
      </c>
      <c r="AC11" t="b">
        <v>1</v>
      </c>
      <c r="AD11">
        <f t="shared" si="0"/>
        <v>20</v>
      </c>
      <c r="AE11">
        <f t="shared" si="1"/>
        <v>28</v>
      </c>
      <c r="AF11" s="4">
        <f t="shared" si="2"/>
        <v>0.7142857142857143</v>
      </c>
    </row>
    <row r="12" spans="1:32" x14ac:dyDescent="0.35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>
        <f t="shared" si="0"/>
        <v>14</v>
      </c>
      <c r="AE12">
        <f t="shared" si="1"/>
        <v>28</v>
      </c>
      <c r="AF12" s="4">
        <f t="shared" si="2"/>
        <v>0.5</v>
      </c>
    </row>
    <row r="13" spans="1:32" x14ac:dyDescent="0.35">
      <c r="A13" t="s">
        <v>28</v>
      </c>
      <c r="B13" t="b">
        <v>1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>
        <f t="shared" si="0"/>
        <v>11</v>
      </c>
      <c r="AE13">
        <f t="shared" si="1"/>
        <v>16</v>
      </c>
      <c r="AF13" s="4">
        <f t="shared" si="2"/>
        <v>0.6875</v>
      </c>
    </row>
    <row r="14" spans="1:32" x14ac:dyDescent="0.35">
      <c r="A14" t="s">
        <v>29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0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>
        <f t="shared" si="0"/>
        <v>20</v>
      </c>
      <c r="AE14">
        <f t="shared" si="1"/>
        <v>28</v>
      </c>
      <c r="AF14" s="4">
        <f t="shared" si="2"/>
        <v>0.7142857142857143</v>
      </c>
    </row>
    <row r="15" spans="1:32" x14ac:dyDescent="0.35">
      <c r="A15" t="s">
        <v>30</v>
      </c>
      <c r="B15" t="b">
        <v>0</v>
      </c>
      <c r="C15" t="b">
        <v>0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1</v>
      </c>
      <c r="AD15">
        <f t="shared" si="0"/>
        <v>21</v>
      </c>
      <c r="AE15">
        <f t="shared" si="1"/>
        <v>28</v>
      </c>
      <c r="AF15" s="4">
        <f t="shared" si="2"/>
        <v>0.75</v>
      </c>
    </row>
    <row r="16" spans="1:32" x14ac:dyDescent="0.35">
      <c r="A16" t="s">
        <v>31</v>
      </c>
      <c r="B16" t="b">
        <v>1</v>
      </c>
      <c r="C16" t="b">
        <v>1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1</v>
      </c>
      <c r="AD16">
        <f t="shared" si="0"/>
        <v>26</v>
      </c>
      <c r="AE16">
        <f t="shared" si="1"/>
        <v>28</v>
      </c>
      <c r="AF16" s="4">
        <f t="shared" si="2"/>
        <v>0.9285714285714286</v>
      </c>
    </row>
    <row r="17" spans="1:32" x14ac:dyDescent="0.35">
      <c r="A17" t="s">
        <v>32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  <c r="AC17" t="b">
        <v>1</v>
      </c>
      <c r="AD17">
        <f t="shared" si="0"/>
        <v>17</v>
      </c>
      <c r="AE17">
        <f t="shared" si="1"/>
        <v>28</v>
      </c>
      <c r="AF17" s="4">
        <f t="shared" si="2"/>
        <v>0.6071428571428571</v>
      </c>
    </row>
    <row r="18" spans="1:32" x14ac:dyDescent="0.35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0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>
        <f t="shared" si="0"/>
        <v>17</v>
      </c>
      <c r="AE18">
        <f t="shared" si="1"/>
        <v>28</v>
      </c>
      <c r="AF18" s="4">
        <f t="shared" si="2"/>
        <v>0.6071428571428571</v>
      </c>
    </row>
    <row r="19" spans="1:32" x14ac:dyDescent="0.35">
      <c r="A19" t="s">
        <v>34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0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1</v>
      </c>
      <c r="AC19" t="b">
        <v>1</v>
      </c>
      <c r="AD19">
        <f t="shared" si="0"/>
        <v>19</v>
      </c>
      <c r="AE19">
        <f t="shared" si="1"/>
        <v>28</v>
      </c>
      <c r="AF19" s="4">
        <f t="shared" si="2"/>
        <v>0.6785714285714286</v>
      </c>
    </row>
    <row r="20" spans="1:32" x14ac:dyDescent="0.35">
      <c r="A20" t="s">
        <v>37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>
        <f t="shared" si="0"/>
        <v>15</v>
      </c>
      <c r="AE20">
        <f t="shared" si="1"/>
        <v>28</v>
      </c>
      <c r="AF20" s="4">
        <f t="shared" si="2"/>
        <v>0.5357142857142857</v>
      </c>
    </row>
    <row r="21" spans="1:32" x14ac:dyDescent="0.35">
      <c r="A21" t="s">
        <v>38</v>
      </c>
      <c r="B21" t="b">
        <v>1</v>
      </c>
      <c r="C21" t="b">
        <v>1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0</v>
      </c>
      <c r="AC21" t="b">
        <v>1</v>
      </c>
      <c r="AD21">
        <f t="shared" si="0"/>
        <v>19</v>
      </c>
      <c r="AE21">
        <f t="shared" si="1"/>
        <v>28</v>
      </c>
      <c r="AF21" s="4">
        <f t="shared" si="2"/>
        <v>0.6785714285714286</v>
      </c>
    </row>
    <row r="22" spans="1:32" x14ac:dyDescent="0.35">
      <c r="A22" t="s">
        <v>39</v>
      </c>
      <c r="B22" t="b">
        <v>1</v>
      </c>
      <c r="C22" t="b">
        <v>1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1</v>
      </c>
      <c r="R22" t="b">
        <v>1</v>
      </c>
      <c r="S22" t="b">
        <v>1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>
        <f t="shared" si="0"/>
        <v>23</v>
      </c>
      <c r="AE22">
        <f t="shared" si="1"/>
        <v>28</v>
      </c>
      <c r="AF22" s="4">
        <f t="shared" si="2"/>
        <v>0.8214285714285714</v>
      </c>
    </row>
    <row r="23" spans="1:32" x14ac:dyDescent="0.35">
      <c r="A23" t="s">
        <v>41</v>
      </c>
      <c r="B23" t="b">
        <v>1</v>
      </c>
      <c r="C23" t="b">
        <v>1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0</v>
      </c>
      <c r="AC23" t="b">
        <v>1</v>
      </c>
      <c r="AD23">
        <f t="shared" si="0"/>
        <v>21</v>
      </c>
      <c r="AE23">
        <f t="shared" si="1"/>
        <v>28</v>
      </c>
      <c r="AF23" s="4">
        <f t="shared" si="2"/>
        <v>0.75</v>
      </c>
    </row>
    <row r="24" spans="1:32" x14ac:dyDescent="0.35">
      <c r="A24" t="s">
        <v>43</v>
      </c>
      <c r="B24" t="b">
        <v>1</v>
      </c>
      <c r="C24" t="b">
        <v>0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1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  <c r="AC24" t="b">
        <v>0</v>
      </c>
      <c r="AD24">
        <f t="shared" si="0"/>
        <v>21</v>
      </c>
      <c r="AE24">
        <f t="shared" si="1"/>
        <v>28</v>
      </c>
      <c r="AF24" s="4">
        <f t="shared" si="2"/>
        <v>0.75</v>
      </c>
    </row>
    <row r="25" spans="1:32" x14ac:dyDescent="0.35">
      <c r="A25" t="s">
        <v>44</v>
      </c>
      <c r="B25" t="b">
        <v>1</v>
      </c>
      <c r="C25" t="b">
        <v>1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0</v>
      </c>
      <c r="AD25">
        <f t="shared" si="0"/>
        <v>20</v>
      </c>
      <c r="AE25">
        <f t="shared" si="1"/>
        <v>28</v>
      </c>
      <c r="AF25" s="4">
        <f t="shared" si="2"/>
        <v>0.7142857142857143</v>
      </c>
    </row>
    <row r="26" spans="1:32" x14ac:dyDescent="0.3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>
        <f t="shared" si="0"/>
        <v>11</v>
      </c>
      <c r="AE26">
        <f t="shared" si="1"/>
        <v>28</v>
      </c>
      <c r="AF26" s="4">
        <f t="shared" si="2"/>
        <v>0.39285714285714285</v>
      </c>
    </row>
    <row r="27" spans="1:32" x14ac:dyDescent="0.3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1</v>
      </c>
      <c r="R27" t="b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>
        <f t="shared" si="0"/>
        <v>21</v>
      </c>
      <c r="AE27">
        <f t="shared" si="1"/>
        <v>28</v>
      </c>
      <c r="AF27" s="4">
        <f t="shared" si="2"/>
        <v>0.75</v>
      </c>
    </row>
    <row r="28" spans="1:32" x14ac:dyDescent="0.3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0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>
        <f t="shared" si="0"/>
        <v>21</v>
      </c>
      <c r="AE28">
        <f t="shared" si="1"/>
        <v>28</v>
      </c>
      <c r="AF28" s="4">
        <f t="shared" si="2"/>
        <v>0.75</v>
      </c>
    </row>
    <row r="29" spans="1:32" x14ac:dyDescent="0.3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>
        <f t="shared" si="0"/>
        <v>17</v>
      </c>
      <c r="AE29">
        <f t="shared" si="1"/>
        <v>28</v>
      </c>
      <c r="AF29" s="4">
        <f t="shared" si="2"/>
        <v>0.6071428571428571</v>
      </c>
    </row>
    <row r="30" spans="1:32" x14ac:dyDescent="0.35">
      <c r="A30" t="s">
        <v>49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>
        <f t="shared" si="0"/>
        <v>27</v>
      </c>
      <c r="AE30">
        <f t="shared" si="1"/>
        <v>28</v>
      </c>
      <c r="AF30" s="4">
        <f t="shared" si="2"/>
        <v>0.9642857142857143</v>
      </c>
    </row>
    <row r="31" spans="1:32" x14ac:dyDescent="0.35">
      <c r="A31" t="s">
        <v>50</v>
      </c>
      <c r="B31" t="b">
        <v>0</v>
      </c>
      <c r="C31" t="b">
        <v>0</v>
      </c>
      <c r="D31" t="b">
        <v>0</v>
      </c>
      <c r="E31" t="b">
        <v>1</v>
      </c>
      <c r="F31" t="b">
        <v>1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1</v>
      </c>
      <c r="AD31">
        <f t="shared" si="0"/>
        <v>17</v>
      </c>
      <c r="AE31">
        <f t="shared" si="1"/>
        <v>28</v>
      </c>
      <c r="AF31" s="4">
        <f t="shared" si="2"/>
        <v>0.6071428571428571</v>
      </c>
    </row>
    <row r="32" spans="1:32" x14ac:dyDescent="0.3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>
        <f t="shared" si="0"/>
        <v>17</v>
      </c>
      <c r="AE32">
        <f t="shared" si="1"/>
        <v>28</v>
      </c>
      <c r="AF32" s="4">
        <f t="shared" si="2"/>
        <v>0.6071428571428571</v>
      </c>
    </row>
    <row r="33" spans="1:32" x14ac:dyDescent="0.35">
      <c r="A33" t="s">
        <v>52</v>
      </c>
      <c r="B33" t="b">
        <v>1</v>
      </c>
      <c r="C33" t="b">
        <v>1</v>
      </c>
      <c r="D33" t="b">
        <v>1</v>
      </c>
      <c r="E33" t="b">
        <v>1</v>
      </c>
      <c r="F33" t="b">
        <v>0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0</v>
      </c>
      <c r="R33" t="b">
        <v>1</v>
      </c>
      <c r="S33" t="b">
        <v>1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>
        <f t="shared" si="0"/>
        <v>23</v>
      </c>
      <c r="AE33">
        <f t="shared" si="1"/>
        <v>28</v>
      </c>
      <c r="AF33" s="4">
        <f t="shared" si="2"/>
        <v>0.8214285714285714</v>
      </c>
    </row>
    <row r="34" spans="1:32" x14ac:dyDescent="0.35">
      <c r="A34" t="s">
        <v>53</v>
      </c>
      <c r="B34" t="b">
        <v>1</v>
      </c>
      <c r="C34" t="b">
        <v>1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  <c r="AC34" t="b">
        <v>1</v>
      </c>
      <c r="AD34">
        <f t="shared" ref="AD34:AD52" si="3">COUNTIF(B34:AC34,TRUE)</f>
        <v>25</v>
      </c>
      <c r="AE34">
        <f t="shared" si="1"/>
        <v>28</v>
      </c>
      <c r="AF34" s="4">
        <f t="shared" si="2"/>
        <v>0.8928571428571429</v>
      </c>
    </row>
    <row r="35" spans="1:32" x14ac:dyDescent="0.35">
      <c r="A35" t="s">
        <v>54</v>
      </c>
      <c r="B35" s="8" t="b">
        <f>IF(Data!B35="","",IF(Data!B$35="","",Data!B35=Data!B$35))</f>
        <v>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  <c r="L35" s="6" t="b">
        <v>1</v>
      </c>
      <c r="M35" s="6" t="b">
        <v>1</v>
      </c>
      <c r="N35" s="6" t="b">
        <v>1</v>
      </c>
      <c r="O35" s="6" t="b">
        <v>1</v>
      </c>
      <c r="P35" s="6" t="b">
        <v>1</v>
      </c>
      <c r="Q35" s="6" t="b">
        <v>1</v>
      </c>
      <c r="R35" s="6" t="b">
        <v>1</v>
      </c>
      <c r="S35" s="6" t="b">
        <v>1</v>
      </c>
      <c r="T35" s="6" t="b">
        <v>1</v>
      </c>
      <c r="U35" s="6" t="b">
        <v>1</v>
      </c>
      <c r="V35" s="6" t="b">
        <v>1</v>
      </c>
      <c r="W35" s="6" t="b">
        <v>1</v>
      </c>
      <c r="X35" s="6" t="b">
        <v>1</v>
      </c>
      <c r="Y35" s="6" t="b">
        <v>1</v>
      </c>
      <c r="Z35" s="6" t="b">
        <v>1</v>
      </c>
      <c r="AA35" s="6" t="b">
        <v>1</v>
      </c>
      <c r="AB35" s="6" t="b">
        <v>1</v>
      </c>
      <c r="AC35" s="6" t="b">
        <v>1</v>
      </c>
      <c r="AD35">
        <f t="shared" si="3"/>
        <v>28</v>
      </c>
      <c r="AE35">
        <f t="shared" si="1"/>
        <v>28</v>
      </c>
      <c r="AF35" s="4">
        <f t="shared" si="2"/>
        <v>1</v>
      </c>
    </row>
    <row r="36" spans="1:32" x14ac:dyDescent="0.35">
      <c r="A36" t="s">
        <v>55</v>
      </c>
      <c r="B36" t="b">
        <v>1</v>
      </c>
      <c r="C36" t="b">
        <v>1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1</v>
      </c>
      <c r="R36" t="b">
        <v>1</v>
      </c>
      <c r="S36" t="b">
        <v>1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  <c r="AC36" t="b">
        <v>1</v>
      </c>
      <c r="AD36">
        <f t="shared" si="3"/>
        <v>22</v>
      </c>
      <c r="AE36">
        <f t="shared" si="1"/>
        <v>28</v>
      </c>
      <c r="AF36" s="4">
        <f t="shared" si="2"/>
        <v>0.7857142857142857</v>
      </c>
    </row>
    <row r="37" spans="1:32" x14ac:dyDescent="0.35">
      <c r="A37" t="s">
        <v>56</v>
      </c>
      <c r="B37" t="b">
        <v>0</v>
      </c>
      <c r="C37" t="b">
        <v>0</v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0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>
        <f t="shared" si="3"/>
        <v>22</v>
      </c>
      <c r="AE37">
        <f t="shared" si="1"/>
        <v>28</v>
      </c>
      <c r="AF37" s="4">
        <f t="shared" si="2"/>
        <v>0.7857142857142857</v>
      </c>
    </row>
    <row r="38" spans="1:32" x14ac:dyDescent="0.3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0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1</v>
      </c>
      <c r="AC38" t="b">
        <v>1</v>
      </c>
      <c r="AD38">
        <f t="shared" si="3"/>
        <v>19</v>
      </c>
      <c r="AE38">
        <f t="shared" si="1"/>
        <v>28</v>
      </c>
      <c r="AF38" s="4">
        <f t="shared" si="2"/>
        <v>0.6785714285714286</v>
      </c>
    </row>
    <row r="39" spans="1:32" x14ac:dyDescent="0.35">
      <c r="A39" t="s">
        <v>58</v>
      </c>
      <c r="B39" t="b">
        <v>1</v>
      </c>
      <c r="C39" t="b">
        <v>1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0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1</v>
      </c>
      <c r="AD39">
        <f t="shared" si="3"/>
        <v>23</v>
      </c>
      <c r="AE39">
        <f t="shared" si="1"/>
        <v>28</v>
      </c>
      <c r="AF39" s="4">
        <f t="shared" si="2"/>
        <v>0.8214285714285714</v>
      </c>
    </row>
    <row r="40" spans="1:32" x14ac:dyDescent="0.35">
      <c r="A40" t="s">
        <v>59</v>
      </c>
      <c r="B40" t="b">
        <v>1</v>
      </c>
      <c r="C40" t="b">
        <v>0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0</v>
      </c>
      <c r="AC40" t="b">
        <v>0</v>
      </c>
      <c r="AD40">
        <f t="shared" si="3"/>
        <v>20</v>
      </c>
      <c r="AE40">
        <f t="shared" si="1"/>
        <v>28</v>
      </c>
      <c r="AF40" s="4">
        <f t="shared" si="2"/>
        <v>0.7142857142857143</v>
      </c>
    </row>
    <row r="41" spans="1:32" x14ac:dyDescent="0.35">
      <c r="A41" t="s">
        <v>60</v>
      </c>
      <c r="B41" t="b">
        <v>1</v>
      </c>
      <c r="C41" t="b">
        <v>1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1</v>
      </c>
      <c r="AD41">
        <f t="shared" si="3"/>
        <v>21</v>
      </c>
      <c r="AE41">
        <f t="shared" si="1"/>
        <v>28</v>
      </c>
      <c r="AF41" s="4">
        <f t="shared" si="2"/>
        <v>0.75</v>
      </c>
    </row>
    <row r="42" spans="1:32" x14ac:dyDescent="0.3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1</v>
      </c>
      <c r="AD42">
        <f t="shared" si="3"/>
        <v>13</v>
      </c>
      <c r="AE42">
        <f t="shared" si="1"/>
        <v>28</v>
      </c>
      <c r="AF42" s="4">
        <f t="shared" si="2"/>
        <v>0.4642857142857143</v>
      </c>
    </row>
    <row r="43" spans="1:32" x14ac:dyDescent="0.35">
      <c r="A43" t="s">
        <v>64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  <c r="AC43" t="b">
        <v>0</v>
      </c>
      <c r="AD43">
        <f t="shared" si="3"/>
        <v>15</v>
      </c>
      <c r="AE43">
        <f t="shared" si="1"/>
        <v>28</v>
      </c>
      <c r="AF43" s="4">
        <f t="shared" si="2"/>
        <v>0.5357142857142857</v>
      </c>
    </row>
    <row r="44" spans="1:32" x14ac:dyDescent="0.35">
      <c r="A44" t="s">
        <v>65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1</v>
      </c>
      <c r="AD44">
        <f t="shared" si="3"/>
        <v>20</v>
      </c>
      <c r="AE44">
        <f t="shared" si="1"/>
        <v>28</v>
      </c>
      <c r="AF44" s="4">
        <f t="shared" si="2"/>
        <v>0.7142857142857143</v>
      </c>
    </row>
    <row r="45" spans="1:32" x14ac:dyDescent="0.35">
      <c r="A45" t="s">
        <v>66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1</v>
      </c>
      <c r="AC45" t="b">
        <v>1</v>
      </c>
      <c r="AD45">
        <f t="shared" si="3"/>
        <v>17</v>
      </c>
      <c r="AE45">
        <f t="shared" si="1"/>
        <v>28</v>
      </c>
      <c r="AF45" s="4">
        <f t="shared" si="2"/>
        <v>0.6071428571428571</v>
      </c>
    </row>
    <row r="46" spans="1:32" x14ac:dyDescent="0.35">
      <c r="A46" t="s">
        <v>67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0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>
        <f t="shared" si="3"/>
        <v>19</v>
      </c>
      <c r="AE46">
        <f t="shared" si="1"/>
        <v>28</v>
      </c>
      <c r="AF46" s="4">
        <f t="shared" si="2"/>
        <v>0.6785714285714286</v>
      </c>
    </row>
    <row r="47" spans="1:32" x14ac:dyDescent="0.35">
      <c r="A47" t="s">
        <v>68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0</v>
      </c>
      <c r="AC47" t="b">
        <v>0</v>
      </c>
      <c r="AD47">
        <f t="shared" si="3"/>
        <v>19</v>
      </c>
      <c r="AE47">
        <f t="shared" si="1"/>
        <v>28</v>
      </c>
      <c r="AF47" s="4">
        <f t="shared" si="2"/>
        <v>0.6785714285714286</v>
      </c>
    </row>
    <row r="48" spans="1:32" x14ac:dyDescent="0.35">
      <c r="A48" t="s">
        <v>70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0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1</v>
      </c>
      <c r="AC48" t="b">
        <v>1</v>
      </c>
      <c r="AD48">
        <f t="shared" si="3"/>
        <v>22</v>
      </c>
      <c r="AE48">
        <f t="shared" si="1"/>
        <v>28</v>
      </c>
      <c r="AF48" s="4">
        <f t="shared" si="2"/>
        <v>0.7857142857142857</v>
      </c>
    </row>
    <row r="49" spans="1:32" x14ac:dyDescent="0.35">
      <c r="A49" t="s">
        <v>71</v>
      </c>
      <c r="B49" t="b">
        <v>1</v>
      </c>
      <c r="C49" t="b">
        <v>1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0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0</v>
      </c>
      <c r="AD49">
        <f t="shared" si="3"/>
        <v>23</v>
      </c>
      <c r="AE49">
        <f t="shared" si="1"/>
        <v>28</v>
      </c>
      <c r="AF49" s="4">
        <f t="shared" si="2"/>
        <v>0.8214285714285714</v>
      </c>
    </row>
    <row r="50" spans="1:32" x14ac:dyDescent="0.35">
      <c r="A50" t="s">
        <v>72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1</v>
      </c>
      <c r="R50" t="b">
        <v>1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  <c r="AC50" t="b">
        <v>1</v>
      </c>
      <c r="AD50">
        <f t="shared" si="3"/>
        <v>17</v>
      </c>
      <c r="AE50">
        <f t="shared" si="1"/>
        <v>28</v>
      </c>
      <c r="AF50" s="4">
        <f t="shared" si="2"/>
        <v>0.6071428571428571</v>
      </c>
    </row>
    <row r="51" spans="1:32" x14ac:dyDescent="0.35">
      <c r="A51" t="s">
        <v>73</v>
      </c>
      <c r="B51" t="b">
        <v>1</v>
      </c>
      <c r="C51" t="b">
        <v>0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0</v>
      </c>
      <c r="R51" t="b">
        <v>1</v>
      </c>
      <c r="S51" t="b">
        <v>1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>
        <f t="shared" si="3"/>
        <v>20</v>
      </c>
      <c r="AE51">
        <f t="shared" si="1"/>
        <v>28</v>
      </c>
      <c r="AF51" s="4">
        <f t="shared" si="2"/>
        <v>0.7142857142857143</v>
      </c>
    </row>
    <row r="52" spans="1:32" x14ac:dyDescent="0.35">
      <c r="A52" t="s">
        <v>75</v>
      </c>
      <c r="B52" t="b">
        <v>0</v>
      </c>
      <c r="C52" t="b">
        <v>0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0</v>
      </c>
      <c r="R52" t="b">
        <v>1</v>
      </c>
      <c r="S52" t="b">
        <v>1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>
        <f t="shared" si="3"/>
        <v>19</v>
      </c>
      <c r="AE52">
        <f t="shared" si="1"/>
        <v>28</v>
      </c>
      <c r="AF52" s="4">
        <f t="shared" si="2"/>
        <v>0.6785714285714286</v>
      </c>
    </row>
  </sheetData>
  <conditionalFormatting sqref="B2:AG2 B36:AD52 AD35 B3:AD34 AE3:AG52">
    <cfRule type="containsText" dxfId="35" priority="2" operator="containsText" text="true">
      <formula>NOT(ISERROR(SEARCH("true",B2)))</formula>
    </cfRule>
    <cfRule type="containsText" dxfId="34" priority="3" operator="containsText" text="false">
      <formula>NOT(ISERROR(SEARCH("false",B2)))</formula>
    </cfRule>
  </conditionalFormatting>
  <conditionalFormatting sqref="AF2:AF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74E1-9062-45EC-946B-C4BBBE80B78A}">
  <dimension ref="A1:BJ52"/>
  <sheetViews>
    <sheetView topLeftCell="AS1" workbookViewId="0">
      <selection activeCell="BJ26" sqref="BJ26"/>
    </sheetView>
  </sheetViews>
  <sheetFormatPr defaultRowHeight="14.5" x14ac:dyDescent="0.35"/>
  <cols>
    <col min="60" max="60" width="9.81640625" bestFit="1" customWidth="1"/>
    <col min="61" max="61" width="12.90625" bestFit="1" customWidth="1"/>
    <col min="62" max="62" width="12.08984375" bestFit="1" customWidth="1"/>
  </cols>
  <sheetData>
    <row r="1" spans="1:62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>
        <v>1816</v>
      </c>
      <c r="BB1">
        <v>1812</v>
      </c>
      <c r="BC1">
        <v>1808</v>
      </c>
      <c r="BD1">
        <v>1804</v>
      </c>
      <c r="BE1">
        <v>1800</v>
      </c>
      <c r="BF1">
        <v>1796</v>
      </c>
      <c r="BG1">
        <v>1792</v>
      </c>
      <c r="BH1" t="s">
        <v>113</v>
      </c>
      <c r="BI1" t="s">
        <v>105</v>
      </c>
      <c r="BJ1" t="s">
        <v>114</v>
      </c>
    </row>
    <row r="2" spans="1:62" x14ac:dyDescent="0.3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1</v>
      </c>
      <c r="AK2" t="b">
        <v>0</v>
      </c>
      <c r="AL2" t="b">
        <v>1</v>
      </c>
      <c r="AM2" t="b">
        <v>1</v>
      </c>
      <c r="AN2" t="b">
        <v>0</v>
      </c>
      <c r="AO2" t="s">
        <v>112</v>
      </c>
      <c r="AP2" t="b">
        <v>0</v>
      </c>
      <c r="AQ2" t="b">
        <v>0</v>
      </c>
      <c r="AR2" t="b">
        <v>1</v>
      </c>
      <c r="AS2" t="b">
        <v>0</v>
      </c>
      <c r="AT2" t="b">
        <v>1</v>
      </c>
      <c r="AU2" t="b">
        <v>0</v>
      </c>
      <c r="AV2" t="b">
        <v>1</v>
      </c>
      <c r="AW2" t="b">
        <v>1</v>
      </c>
      <c r="AX2" t="b">
        <v>1</v>
      </c>
      <c r="AY2" t="b">
        <v>0</v>
      </c>
      <c r="AZ2" t="b">
        <v>1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>
        <f t="shared" ref="BH2:BH33" si="0">COUNTIF(B2:BG2,TRUE)</f>
        <v>19</v>
      </c>
      <c r="BI2">
        <f>$BH$36-COUNTIF(B2:BG2,"")</f>
        <v>50</v>
      </c>
      <c r="BJ2" s="4">
        <f>BH2/BI2</f>
        <v>0.38</v>
      </c>
    </row>
    <row r="3" spans="1:62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>
        <f t="shared" si="0"/>
        <v>4</v>
      </c>
      <c r="BI3">
        <f t="shared" ref="BI3:BI52" si="1">$BH$36-COUNTIF(B3:BG3,"")</f>
        <v>16</v>
      </c>
      <c r="BJ3" s="4">
        <f t="shared" ref="BJ3:BJ52" si="2">BH3/BI3</f>
        <v>0.25</v>
      </c>
    </row>
    <row r="4" spans="1:62" x14ac:dyDescent="0.3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1</v>
      </c>
      <c r="L4" t="b">
        <v>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0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0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>
        <f t="shared" si="0"/>
        <v>15</v>
      </c>
      <c r="BI4">
        <f t="shared" si="1"/>
        <v>28</v>
      </c>
      <c r="BJ4" s="4">
        <f t="shared" si="2"/>
        <v>0.5357142857142857</v>
      </c>
    </row>
    <row r="5" spans="1:62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1</v>
      </c>
      <c r="AK5" t="b">
        <v>0</v>
      </c>
      <c r="AL5" t="b">
        <v>1</v>
      </c>
      <c r="AM5" t="b">
        <v>1</v>
      </c>
      <c r="AN5" t="b">
        <v>0</v>
      </c>
      <c r="AO5" t="s">
        <v>112</v>
      </c>
      <c r="AP5" t="b">
        <v>0</v>
      </c>
      <c r="AQ5" t="b">
        <v>0</v>
      </c>
      <c r="AR5" t="b">
        <v>1</v>
      </c>
      <c r="AS5" t="b">
        <v>0</v>
      </c>
      <c r="AT5" t="b">
        <v>1</v>
      </c>
      <c r="AU5" t="b">
        <v>0</v>
      </c>
      <c r="AV5" t="b">
        <v>1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>
        <f t="shared" si="0"/>
        <v>20</v>
      </c>
      <c r="BI5">
        <f t="shared" si="1"/>
        <v>46</v>
      </c>
      <c r="BJ5" s="4">
        <f t="shared" si="2"/>
        <v>0.43478260869565216</v>
      </c>
    </row>
    <row r="6" spans="1:62" x14ac:dyDescent="0.35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b">
        <v>1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0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1</v>
      </c>
      <c r="AP6" t="b">
        <v>1</v>
      </c>
      <c r="AQ6" t="b">
        <v>0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>
        <f t="shared" si="0"/>
        <v>31</v>
      </c>
      <c r="BI6">
        <f t="shared" si="1"/>
        <v>43</v>
      </c>
      <c r="BJ6" s="4">
        <f t="shared" si="2"/>
        <v>0.72093023255813948</v>
      </c>
    </row>
    <row r="7" spans="1:62" x14ac:dyDescent="0.35">
      <c r="A7" t="s">
        <v>13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0</v>
      </c>
      <c r="AC7" t="b">
        <v>1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1</v>
      </c>
      <c r="AL7" t="b">
        <v>0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>
        <f t="shared" si="0"/>
        <v>20</v>
      </c>
      <c r="BI7">
        <f t="shared" si="1"/>
        <v>37</v>
      </c>
      <c r="BJ7" s="4">
        <f t="shared" si="2"/>
        <v>0.54054054054054057</v>
      </c>
    </row>
    <row r="8" spans="1:62" x14ac:dyDescent="0.35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0</v>
      </c>
      <c r="AJ8" t="b">
        <v>1</v>
      </c>
      <c r="AK8" t="b">
        <v>1</v>
      </c>
      <c r="AL8" t="b">
        <v>1</v>
      </c>
      <c r="AM8" t="b">
        <v>1</v>
      </c>
      <c r="AN8" t="b">
        <v>0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0</v>
      </c>
      <c r="AU8" t="b">
        <v>1</v>
      </c>
      <c r="AV8" t="b">
        <v>1</v>
      </c>
      <c r="AW8" t="b">
        <v>0</v>
      </c>
      <c r="AX8" t="b">
        <v>0</v>
      </c>
      <c r="AY8" t="b">
        <v>1</v>
      </c>
      <c r="AZ8" t="b">
        <v>1</v>
      </c>
      <c r="BA8" t="b">
        <v>0</v>
      </c>
      <c r="BB8" t="b">
        <v>1</v>
      </c>
      <c r="BC8" t="b">
        <v>0</v>
      </c>
      <c r="BD8" t="b">
        <v>0</v>
      </c>
      <c r="BE8" t="b">
        <v>0</v>
      </c>
      <c r="BF8" t="b">
        <v>1</v>
      </c>
      <c r="BG8" t="b">
        <v>1</v>
      </c>
      <c r="BH8">
        <f t="shared" si="0"/>
        <v>46</v>
      </c>
      <c r="BI8">
        <f t="shared" si="1"/>
        <v>58</v>
      </c>
      <c r="BJ8" s="4">
        <f t="shared" si="2"/>
        <v>0.7931034482758621</v>
      </c>
    </row>
    <row r="9" spans="1:62" x14ac:dyDescent="0.35">
      <c r="A9" t="s">
        <v>20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1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>
        <f t="shared" si="0"/>
        <v>12</v>
      </c>
      <c r="BI9">
        <f t="shared" si="1"/>
        <v>15</v>
      </c>
      <c r="BJ9" s="4">
        <f t="shared" si="2"/>
        <v>0.8</v>
      </c>
    </row>
    <row r="10" spans="1:62" x14ac:dyDescent="0.35">
      <c r="A10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0</v>
      </c>
      <c r="AJ10" t="b">
        <v>1</v>
      </c>
      <c r="AK10" t="b">
        <v>0</v>
      </c>
      <c r="AL10" t="b">
        <v>1</v>
      </c>
      <c r="AM10" t="b">
        <v>1</v>
      </c>
      <c r="AN10" t="b">
        <v>1</v>
      </c>
      <c r="AO10" t="b">
        <v>0</v>
      </c>
      <c r="AP10" t="b">
        <v>0</v>
      </c>
      <c r="AQ10" t="b">
        <v>0</v>
      </c>
      <c r="AR10" t="b">
        <v>1</v>
      </c>
      <c r="AS10" t="b">
        <v>1</v>
      </c>
      <c r="AT10" t="b">
        <v>0</v>
      </c>
      <c r="AU10" t="b">
        <v>1</v>
      </c>
      <c r="AV10" t="b">
        <v>0</v>
      </c>
      <c r="AW10" t="b">
        <v>0</v>
      </c>
      <c r="AX10" t="b">
        <v>0</v>
      </c>
      <c r="AY10" t="b">
        <v>0</v>
      </c>
      <c r="AZ10" t="b">
        <v>1</v>
      </c>
      <c r="BA10" t="b">
        <v>0</v>
      </c>
      <c r="BB10" t="b">
        <v>1</v>
      </c>
      <c r="BC10" t="b">
        <v>0</v>
      </c>
      <c r="BD10" t="b">
        <v>0</v>
      </c>
      <c r="BE10" t="b">
        <v>0</v>
      </c>
      <c r="BF10" t="b">
        <v>1</v>
      </c>
      <c r="BG10" t="b">
        <v>1</v>
      </c>
      <c r="BH10">
        <f t="shared" si="0"/>
        <v>41</v>
      </c>
      <c r="BI10">
        <f t="shared" si="1"/>
        <v>58</v>
      </c>
      <c r="BJ10" s="4">
        <f t="shared" si="2"/>
        <v>0.7068965517241379</v>
      </c>
    </row>
    <row r="11" spans="1:62" x14ac:dyDescent="0.35">
      <c r="A11" t="s">
        <v>23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1</v>
      </c>
      <c r="T11" t="b">
        <v>0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1</v>
      </c>
      <c r="AN11" t="b">
        <v>0</v>
      </c>
      <c r="AO11" t="s">
        <v>112</v>
      </c>
      <c r="AP11" t="b">
        <v>0</v>
      </c>
      <c r="AQ11" t="b">
        <v>0</v>
      </c>
      <c r="AR11" t="b">
        <v>1</v>
      </c>
      <c r="AS11" t="b">
        <v>1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>
        <f t="shared" si="0"/>
        <v>21</v>
      </c>
      <c r="BI11">
        <f t="shared" si="1"/>
        <v>43</v>
      </c>
      <c r="BJ11" s="4">
        <f t="shared" si="2"/>
        <v>0.48837209302325579</v>
      </c>
    </row>
    <row r="12" spans="1:62" x14ac:dyDescent="0.35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1</v>
      </c>
      <c r="AK12" t="b">
        <v>0</v>
      </c>
      <c r="AL12" t="b">
        <v>1</v>
      </c>
      <c r="AM12" t="b">
        <v>0</v>
      </c>
      <c r="AN12" t="b">
        <v>1</v>
      </c>
      <c r="AO12" t="s">
        <v>112</v>
      </c>
      <c r="AP12" t="b">
        <v>0</v>
      </c>
      <c r="AQ12" t="b">
        <v>0</v>
      </c>
      <c r="AR12" t="b">
        <v>1</v>
      </c>
      <c r="AS12" t="b">
        <v>1</v>
      </c>
      <c r="AT12" t="b">
        <v>1</v>
      </c>
      <c r="AU12" t="b">
        <v>1</v>
      </c>
      <c r="AV12" t="b">
        <v>0</v>
      </c>
      <c r="AW12" t="b">
        <v>1</v>
      </c>
      <c r="AX12" t="b">
        <v>1</v>
      </c>
      <c r="AY12" t="b">
        <v>0</v>
      </c>
      <c r="AZ12" t="b">
        <v>1</v>
      </c>
      <c r="BA12" t="b">
        <v>1</v>
      </c>
      <c r="BB12" t="b">
        <v>0</v>
      </c>
      <c r="BC12" t="b">
        <v>1</v>
      </c>
      <c r="BD12" t="b">
        <v>1</v>
      </c>
      <c r="BE12" t="b">
        <v>1</v>
      </c>
      <c r="BF12" t="b">
        <v>0</v>
      </c>
      <c r="BG12" t="b">
        <v>1</v>
      </c>
      <c r="BH12">
        <f t="shared" si="0"/>
        <v>26</v>
      </c>
      <c r="BI12">
        <f t="shared" si="1"/>
        <v>57</v>
      </c>
      <c r="BJ12" s="4">
        <f t="shared" si="2"/>
        <v>0.45614035087719296</v>
      </c>
    </row>
    <row r="13" spans="1:62" x14ac:dyDescent="0.35">
      <c r="A13" t="s">
        <v>28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0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>
        <f t="shared" si="0"/>
        <v>15</v>
      </c>
      <c r="BI13">
        <f t="shared" si="1"/>
        <v>16</v>
      </c>
      <c r="BJ13" s="4">
        <f t="shared" si="2"/>
        <v>0.9375</v>
      </c>
    </row>
    <row r="14" spans="1:62" x14ac:dyDescent="0.35">
      <c r="A14" t="s">
        <v>29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  <c r="AC14" t="b">
        <v>1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>
        <f t="shared" si="0"/>
        <v>16</v>
      </c>
      <c r="BI14">
        <f t="shared" si="1"/>
        <v>33</v>
      </c>
      <c r="BJ14" s="4">
        <f t="shared" si="2"/>
        <v>0.48484848484848486</v>
      </c>
    </row>
    <row r="15" spans="1:62" x14ac:dyDescent="0.35">
      <c r="A15" t="s">
        <v>30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0</v>
      </c>
      <c r="AK15" t="b">
        <v>1</v>
      </c>
      <c r="AL15" t="b">
        <v>0</v>
      </c>
      <c r="AM15" t="b">
        <v>1</v>
      </c>
      <c r="AN15" t="b">
        <v>0</v>
      </c>
      <c r="AO15" t="b">
        <v>1</v>
      </c>
      <c r="AP15" t="b">
        <v>1</v>
      </c>
      <c r="AQ15" t="b">
        <v>1</v>
      </c>
      <c r="AR15" t="b">
        <v>1</v>
      </c>
      <c r="AS15" t="b">
        <v>0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>
        <f t="shared" si="0"/>
        <v>31</v>
      </c>
      <c r="BI15">
        <f t="shared" si="1"/>
        <v>44</v>
      </c>
      <c r="BJ15" s="4">
        <f t="shared" si="2"/>
        <v>0.70454545454545459</v>
      </c>
    </row>
    <row r="16" spans="1:62" x14ac:dyDescent="0.35">
      <c r="A16" t="s">
        <v>31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b">
        <v>1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1</v>
      </c>
      <c r="R16" t="b">
        <v>1</v>
      </c>
      <c r="S16" t="b">
        <v>1</v>
      </c>
      <c r="T16" t="b">
        <v>0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0</v>
      </c>
      <c r="AK16" t="b">
        <v>1</v>
      </c>
      <c r="AL16" t="b">
        <v>0</v>
      </c>
      <c r="AM16" t="b">
        <v>1</v>
      </c>
      <c r="AN16" t="b">
        <v>0</v>
      </c>
      <c r="AO16" t="b">
        <v>1</v>
      </c>
      <c r="AP16" t="b">
        <v>1</v>
      </c>
      <c r="AQ16" t="b">
        <v>0</v>
      </c>
      <c r="AR16" t="b">
        <v>1</v>
      </c>
      <c r="AS16" t="b">
        <v>0</v>
      </c>
      <c r="AT16" t="b">
        <v>1</v>
      </c>
      <c r="AU16" t="b">
        <v>0</v>
      </c>
      <c r="AV16" t="b">
        <v>1</v>
      </c>
      <c r="AW16" t="b">
        <v>1</v>
      </c>
      <c r="AX16" t="b">
        <v>1</v>
      </c>
      <c r="AY16" t="b">
        <v>0</v>
      </c>
      <c r="AZ16" t="b">
        <v>1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>
        <f t="shared" si="0"/>
        <v>40</v>
      </c>
      <c r="BI16">
        <f t="shared" si="1"/>
        <v>51</v>
      </c>
      <c r="BJ16" s="4">
        <f t="shared" si="2"/>
        <v>0.78431372549019607</v>
      </c>
    </row>
    <row r="17" spans="1:62" x14ac:dyDescent="0.35">
      <c r="A17" t="s">
        <v>32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1</v>
      </c>
      <c r="T17" t="b">
        <v>1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0</v>
      </c>
      <c r="AO17" t="b">
        <v>1</v>
      </c>
      <c r="AP17" t="b">
        <v>1</v>
      </c>
      <c r="AQ17" t="b">
        <v>0</v>
      </c>
      <c r="AR17" t="b">
        <v>1</v>
      </c>
      <c r="AS17" t="b">
        <v>0</v>
      </c>
      <c r="AT17" t="b">
        <v>1</v>
      </c>
      <c r="AU17" t="b">
        <v>1</v>
      </c>
      <c r="AV17" t="b">
        <v>0</v>
      </c>
      <c r="AW17" t="b">
        <v>1</v>
      </c>
      <c r="AX17" t="b">
        <v>1</v>
      </c>
      <c r="AY17" t="b">
        <v>0</v>
      </c>
      <c r="AZ17" t="b">
        <v>1</v>
      </c>
      <c r="BA17" t="b">
        <v>1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>
        <f t="shared" si="0"/>
        <v>34</v>
      </c>
      <c r="BI17">
        <f t="shared" si="1"/>
        <v>52</v>
      </c>
      <c r="BJ17" s="4">
        <f t="shared" si="2"/>
        <v>0.65384615384615385</v>
      </c>
    </row>
    <row r="18" spans="1:62" x14ac:dyDescent="0.35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  <c r="AC18" t="b">
        <v>1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1</v>
      </c>
      <c r="AJ18" t="b">
        <v>0</v>
      </c>
      <c r="AK18" t="b">
        <v>1</v>
      </c>
      <c r="AL18" t="b">
        <v>0</v>
      </c>
      <c r="AM18" t="b">
        <v>1</v>
      </c>
      <c r="AN18" t="b">
        <v>0</v>
      </c>
      <c r="AO18" t="b">
        <v>1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>
        <f t="shared" si="0"/>
        <v>20</v>
      </c>
      <c r="BI18">
        <f t="shared" si="1"/>
        <v>40</v>
      </c>
      <c r="BJ18" s="4">
        <f t="shared" si="2"/>
        <v>0.5</v>
      </c>
    </row>
    <row r="19" spans="1:62" x14ac:dyDescent="0.35">
      <c r="A19" t="s">
        <v>34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0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b">
        <v>0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1</v>
      </c>
      <c r="AI19" t="b">
        <v>0</v>
      </c>
      <c r="AJ19" t="b">
        <v>1</v>
      </c>
      <c r="AK19" t="b">
        <v>0</v>
      </c>
      <c r="AL19" t="b">
        <v>1</v>
      </c>
      <c r="AM19" t="b">
        <v>0</v>
      </c>
      <c r="AN19" t="b">
        <v>1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  <c r="AT19" t="b">
        <v>0</v>
      </c>
      <c r="AU19" t="b">
        <v>1</v>
      </c>
      <c r="AV19" t="b">
        <v>0</v>
      </c>
      <c r="AW19" t="b">
        <v>0</v>
      </c>
      <c r="AX19" t="b">
        <v>1</v>
      </c>
      <c r="AY19" t="b">
        <v>0</v>
      </c>
      <c r="AZ19" t="b">
        <v>1</v>
      </c>
      <c r="BA19" t="b">
        <v>1</v>
      </c>
      <c r="BB19" t="b">
        <v>0</v>
      </c>
      <c r="BC19" t="b">
        <v>1</v>
      </c>
      <c r="BD19" t="b">
        <v>1</v>
      </c>
      <c r="BE19" t="b">
        <v>1</v>
      </c>
      <c r="BF19" t="b">
        <v>0</v>
      </c>
      <c r="BG19" t="b">
        <v>1</v>
      </c>
      <c r="BH19">
        <f t="shared" si="0"/>
        <v>29</v>
      </c>
      <c r="BI19">
        <f t="shared" si="1"/>
        <v>58</v>
      </c>
      <c r="BJ19" s="4">
        <f t="shared" si="2"/>
        <v>0.5</v>
      </c>
    </row>
    <row r="20" spans="1:62" x14ac:dyDescent="0.35">
      <c r="A20" t="s">
        <v>37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1</v>
      </c>
      <c r="AK20" t="b">
        <v>0</v>
      </c>
      <c r="AL20" t="b">
        <v>0</v>
      </c>
      <c r="AM20" t="b">
        <v>1</v>
      </c>
      <c r="AN20" t="b">
        <v>1</v>
      </c>
      <c r="AO20" t="b">
        <v>1</v>
      </c>
      <c r="AP20" t="b">
        <v>0</v>
      </c>
      <c r="AQ20" t="b">
        <v>0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0</v>
      </c>
      <c r="AZ20" t="b">
        <v>1</v>
      </c>
      <c r="BA20" t="b">
        <v>1</v>
      </c>
      <c r="BB20" t="b">
        <v>0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>
        <f t="shared" si="0"/>
        <v>27</v>
      </c>
      <c r="BI20">
        <f t="shared" si="1"/>
        <v>53</v>
      </c>
      <c r="BJ20" s="4">
        <f t="shared" si="2"/>
        <v>0.50943396226415094</v>
      </c>
    </row>
    <row r="21" spans="1:62" x14ac:dyDescent="0.35">
      <c r="A21" t="s">
        <v>38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b">
        <v>1</v>
      </c>
      <c r="L21" t="b">
        <v>1</v>
      </c>
      <c r="M21" t="b">
        <v>0</v>
      </c>
      <c r="N21" t="b">
        <v>1</v>
      </c>
      <c r="O21" t="b">
        <v>1</v>
      </c>
      <c r="P21" t="b">
        <v>1</v>
      </c>
      <c r="Q21" t="b">
        <v>0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0</v>
      </c>
      <c r="AI21" t="b">
        <v>1</v>
      </c>
      <c r="AJ21" t="b">
        <v>0</v>
      </c>
      <c r="AK21" t="b">
        <v>1</v>
      </c>
      <c r="AL21" t="b">
        <v>0</v>
      </c>
      <c r="AM21" t="b">
        <v>1</v>
      </c>
      <c r="AN21" t="b">
        <v>0</v>
      </c>
      <c r="AO21" t="b">
        <v>1</v>
      </c>
      <c r="AP21" t="b">
        <v>1</v>
      </c>
      <c r="AQ21" t="b">
        <v>1</v>
      </c>
      <c r="AR21" t="b">
        <v>1</v>
      </c>
      <c r="AS21" t="b">
        <v>0</v>
      </c>
      <c r="AT21" t="b">
        <v>1</v>
      </c>
      <c r="AU21" t="b">
        <v>1</v>
      </c>
      <c r="AV21" t="b">
        <v>1</v>
      </c>
      <c r="AW21" t="b">
        <v>1</v>
      </c>
      <c r="AX21" t="b">
        <v>0</v>
      </c>
      <c r="AY21" t="b">
        <v>1</v>
      </c>
      <c r="AZ21" t="b">
        <v>1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>
        <f t="shared" si="0"/>
        <v>38</v>
      </c>
      <c r="BI21">
        <f t="shared" si="1"/>
        <v>51</v>
      </c>
      <c r="BJ21" s="4">
        <f t="shared" si="2"/>
        <v>0.74509803921568629</v>
      </c>
    </row>
    <row r="22" spans="1:62" x14ac:dyDescent="0.35">
      <c r="A22" t="s">
        <v>39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1</v>
      </c>
      <c r="L22" t="b">
        <v>0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  <c r="AC22" t="b">
        <v>1</v>
      </c>
      <c r="AD22" t="b">
        <v>0</v>
      </c>
      <c r="AE22" t="b">
        <v>0</v>
      </c>
      <c r="AF22" t="b">
        <v>1</v>
      </c>
      <c r="AG22" t="b">
        <v>1</v>
      </c>
      <c r="AH22" t="b">
        <v>1</v>
      </c>
      <c r="AI22" t="b">
        <v>0</v>
      </c>
      <c r="AJ22" t="b">
        <v>1</v>
      </c>
      <c r="AK22" t="b">
        <v>0</v>
      </c>
      <c r="AL22" t="b">
        <v>1</v>
      </c>
      <c r="AM22" t="b">
        <v>0</v>
      </c>
      <c r="AN22" t="b">
        <v>1</v>
      </c>
      <c r="AO22" t="b">
        <v>1</v>
      </c>
      <c r="AP22" t="b">
        <v>0</v>
      </c>
      <c r="AQ22" t="b">
        <v>0</v>
      </c>
      <c r="AR22" t="b">
        <v>1</v>
      </c>
      <c r="AS22" t="b">
        <v>1</v>
      </c>
      <c r="AT22" t="b">
        <v>0</v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1</v>
      </c>
      <c r="BA22" t="b">
        <v>1</v>
      </c>
      <c r="BB22" t="b">
        <v>0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>
        <f t="shared" si="0"/>
        <v>42</v>
      </c>
      <c r="BI22">
        <f t="shared" si="1"/>
        <v>58</v>
      </c>
      <c r="BJ22" s="4">
        <f t="shared" si="2"/>
        <v>0.72413793103448276</v>
      </c>
    </row>
    <row r="23" spans="1:62" x14ac:dyDescent="0.35">
      <c r="A23" t="s">
        <v>41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1</v>
      </c>
      <c r="AN23" t="b">
        <v>0</v>
      </c>
      <c r="AO23" t="b">
        <v>1</v>
      </c>
      <c r="AP23" t="b">
        <v>1</v>
      </c>
      <c r="AQ23" t="b">
        <v>1</v>
      </c>
      <c r="AR23" t="b">
        <v>0</v>
      </c>
      <c r="AS23" t="b">
        <v>1</v>
      </c>
      <c r="AT23" t="b">
        <v>0</v>
      </c>
      <c r="AU23" t="b">
        <v>1</v>
      </c>
      <c r="AV23" t="b">
        <v>0</v>
      </c>
      <c r="AW23" t="b">
        <v>0</v>
      </c>
      <c r="AX23" t="b">
        <v>0</v>
      </c>
      <c r="AY23" t="b">
        <v>1</v>
      </c>
      <c r="AZ23" t="b">
        <v>1</v>
      </c>
      <c r="BA23" t="b">
        <v>0</v>
      </c>
      <c r="BB23" t="b">
        <v>1</v>
      </c>
      <c r="BC23" t="b">
        <v>0</v>
      </c>
      <c r="BD23" t="b">
        <v>1</v>
      </c>
      <c r="BE23" t="b">
        <v>0</v>
      </c>
      <c r="BF23" t="b">
        <v>1</v>
      </c>
      <c r="BG23" t="b">
        <v>1</v>
      </c>
      <c r="BH23">
        <f t="shared" si="0"/>
        <v>43</v>
      </c>
      <c r="BI23">
        <f t="shared" si="1"/>
        <v>58</v>
      </c>
      <c r="BJ23" s="4">
        <f t="shared" si="2"/>
        <v>0.74137931034482762</v>
      </c>
    </row>
    <row r="24" spans="1:62" x14ac:dyDescent="0.35">
      <c r="A24" t="s">
        <v>43</v>
      </c>
      <c r="B24" t="b">
        <v>1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0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0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1</v>
      </c>
      <c r="AJ24" t="b">
        <v>0</v>
      </c>
      <c r="AK24" t="b">
        <v>1</v>
      </c>
      <c r="AL24" t="b">
        <v>0</v>
      </c>
      <c r="AM24" t="b">
        <v>1</v>
      </c>
      <c r="AN24" t="b">
        <v>0</v>
      </c>
      <c r="AO24" t="b">
        <v>1</v>
      </c>
      <c r="AP24" t="b">
        <v>1</v>
      </c>
      <c r="AQ24" t="b">
        <v>1</v>
      </c>
      <c r="AR24" t="b">
        <v>1</v>
      </c>
      <c r="AS24" t="b">
        <v>0</v>
      </c>
      <c r="AT24" t="b">
        <v>1</v>
      </c>
      <c r="AU24" t="b">
        <v>1</v>
      </c>
      <c r="AV24" t="b">
        <v>1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>
        <f t="shared" si="0"/>
        <v>37</v>
      </c>
      <c r="BI24">
        <f t="shared" si="1"/>
        <v>47</v>
      </c>
      <c r="BJ24" s="4">
        <f t="shared" si="2"/>
        <v>0.78723404255319152</v>
      </c>
    </row>
    <row r="25" spans="1:62" x14ac:dyDescent="0.35">
      <c r="A25" t="s">
        <v>44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0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 t="b">
        <v>1</v>
      </c>
      <c r="AJ25" t="b">
        <v>0</v>
      </c>
      <c r="AK25" t="b">
        <v>1</v>
      </c>
      <c r="AL25" t="b">
        <v>0</v>
      </c>
      <c r="AM25" t="b">
        <v>1</v>
      </c>
      <c r="AN25" t="b">
        <v>0</v>
      </c>
      <c r="AO25" t="b">
        <v>1</v>
      </c>
      <c r="AP25" t="b">
        <v>1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>
        <f t="shared" si="0"/>
        <v>33</v>
      </c>
      <c r="BI25">
        <f t="shared" si="1"/>
        <v>41</v>
      </c>
      <c r="BJ25" s="4">
        <f t="shared" si="2"/>
        <v>0.80487804878048785</v>
      </c>
    </row>
    <row r="26" spans="1:62" x14ac:dyDescent="0.3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1</v>
      </c>
      <c r="AK26" t="b">
        <v>0</v>
      </c>
      <c r="AL26" t="b">
        <v>1</v>
      </c>
      <c r="AM26" t="b">
        <v>1</v>
      </c>
      <c r="AN26" t="s">
        <v>112</v>
      </c>
      <c r="AO26" t="s">
        <v>112</v>
      </c>
      <c r="AP26" t="b">
        <v>0</v>
      </c>
      <c r="AQ26" t="b">
        <v>0</v>
      </c>
      <c r="AR26" t="b">
        <v>1</v>
      </c>
      <c r="AS26" t="b">
        <v>0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0</v>
      </c>
      <c r="AZ26" t="b">
        <v>1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>
        <f t="shared" si="0"/>
        <v>20</v>
      </c>
      <c r="BI26">
        <f t="shared" si="1"/>
        <v>49</v>
      </c>
      <c r="BJ26" s="4">
        <f t="shared" si="2"/>
        <v>0.40816326530612246</v>
      </c>
    </row>
    <row r="27" spans="1:62" x14ac:dyDescent="0.3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0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1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  <c r="AC27" t="b">
        <v>1</v>
      </c>
      <c r="AD27" t="b">
        <v>1</v>
      </c>
      <c r="AE27" t="b">
        <v>1</v>
      </c>
      <c r="AF27" t="b">
        <v>0</v>
      </c>
      <c r="AG27" t="b">
        <v>0</v>
      </c>
      <c r="AH27" t="b">
        <v>1</v>
      </c>
      <c r="AI27" t="b">
        <v>0</v>
      </c>
      <c r="AJ27" t="b">
        <v>1</v>
      </c>
      <c r="AK27" t="b">
        <v>0</v>
      </c>
      <c r="AL27" t="b">
        <v>1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1</v>
      </c>
      <c r="AS27" t="b">
        <v>0</v>
      </c>
      <c r="AT27" t="b">
        <v>1</v>
      </c>
      <c r="AU27" t="b">
        <v>0</v>
      </c>
      <c r="AV27" t="b">
        <v>1</v>
      </c>
      <c r="AW27" t="b">
        <v>1</v>
      </c>
      <c r="AX27" t="b">
        <v>1</v>
      </c>
      <c r="AY27" t="b">
        <v>0</v>
      </c>
      <c r="AZ27" t="b">
        <v>1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>
        <f t="shared" si="0"/>
        <v>29</v>
      </c>
      <c r="BI27">
        <f t="shared" si="1"/>
        <v>51</v>
      </c>
      <c r="BJ27" s="4">
        <f t="shared" si="2"/>
        <v>0.56862745098039214</v>
      </c>
    </row>
    <row r="28" spans="1:62" x14ac:dyDescent="0.3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1</v>
      </c>
      <c r="T28" t="b">
        <v>0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  <c r="AC28" t="b">
        <v>1</v>
      </c>
      <c r="AD28" t="b">
        <v>1</v>
      </c>
      <c r="AE28" t="b">
        <v>1</v>
      </c>
      <c r="AF28" t="b">
        <v>0</v>
      </c>
      <c r="AG28" t="b">
        <v>0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>
        <f t="shared" si="0"/>
        <v>17</v>
      </c>
      <c r="BI28">
        <f t="shared" si="1"/>
        <v>33</v>
      </c>
      <c r="BJ28" s="4">
        <f t="shared" si="2"/>
        <v>0.51515151515151514</v>
      </c>
    </row>
    <row r="29" spans="1:62" x14ac:dyDescent="0.3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  <c r="AC29" t="b">
        <v>1</v>
      </c>
      <c r="AD29" t="b">
        <v>0</v>
      </c>
      <c r="AE29" t="b">
        <v>1</v>
      </c>
      <c r="AF29" t="b">
        <v>1</v>
      </c>
      <c r="AG29" t="b">
        <v>0</v>
      </c>
      <c r="AH29" t="b">
        <v>0</v>
      </c>
      <c r="AI29" t="b">
        <v>1</v>
      </c>
      <c r="AJ29" t="b">
        <v>0</v>
      </c>
      <c r="AK29" t="b">
        <v>1</v>
      </c>
      <c r="AL29" t="b">
        <v>0</v>
      </c>
      <c r="AM29" t="b">
        <v>1</v>
      </c>
      <c r="AN29" t="b">
        <v>0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>
        <f t="shared" si="0"/>
        <v>18</v>
      </c>
      <c r="BI29">
        <f t="shared" si="1"/>
        <v>39</v>
      </c>
      <c r="BJ29" s="4">
        <f t="shared" si="2"/>
        <v>0.46153846153846156</v>
      </c>
    </row>
    <row r="30" spans="1:62" x14ac:dyDescent="0.35">
      <c r="A30" t="s">
        <v>49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1</v>
      </c>
      <c r="R30" t="b">
        <v>1</v>
      </c>
      <c r="S30" t="b">
        <v>1</v>
      </c>
      <c r="T30" t="b">
        <v>0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  <c r="AC30" t="b">
        <v>1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1</v>
      </c>
      <c r="AJ30" t="b">
        <v>0</v>
      </c>
      <c r="AK30" t="b">
        <v>0</v>
      </c>
      <c r="AL30" t="b">
        <v>0</v>
      </c>
      <c r="AM30" t="b">
        <v>1</v>
      </c>
      <c r="AN30" t="b">
        <v>0</v>
      </c>
      <c r="AO30" t="b">
        <v>1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>
        <f t="shared" si="0"/>
        <v>25</v>
      </c>
      <c r="BI30">
        <f t="shared" si="1"/>
        <v>40</v>
      </c>
      <c r="BJ30" s="4">
        <f t="shared" si="2"/>
        <v>0.625</v>
      </c>
    </row>
    <row r="31" spans="1:62" x14ac:dyDescent="0.35">
      <c r="A31" t="s">
        <v>50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1</v>
      </c>
      <c r="M31" t="b">
        <v>1</v>
      </c>
      <c r="N31" t="b">
        <v>1</v>
      </c>
      <c r="O31" t="b">
        <v>0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1</v>
      </c>
      <c r="AK31" t="b">
        <v>0</v>
      </c>
      <c r="AL31" t="b">
        <v>1</v>
      </c>
      <c r="AM31" t="b">
        <v>1</v>
      </c>
      <c r="AN31" t="b">
        <v>0</v>
      </c>
      <c r="AO31" t="s">
        <v>112</v>
      </c>
      <c r="AP31" t="b">
        <v>0</v>
      </c>
      <c r="AQ31" t="b">
        <v>0</v>
      </c>
      <c r="AR31" t="b">
        <v>1</v>
      </c>
      <c r="AS31" t="b">
        <v>1</v>
      </c>
      <c r="AT31" t="b">
        <v>0</v>
      </c>
      <c r="AU31" t="b">
        <v>1</v>
      </c>
      <c r="AV31" t="b">
        <v>1</v>
      </c>
      <c r="AW31" t="b">
        <v>1</v>
      </c>
      <c r="AX31" t="b">
        <v>1</v>
      </c>
      <c r="AY31" t="b">
        <v>0</v>
      </c>
      <c r="AZ31" t="b">
        <v>1</v>
      </c>
      <c r="BA31" t="b">
        <v>1</v>
      </c>
      <c r="BB31" t="b">
        <v>0</v>
      </c>
      <c r="BC31" t="b">
        <v>1</v>
      </c>
      <c r="BD31" t="b">
        <v>1</v>
      </c>
      <c r="BE31" t="b">
        <v>1</v>
      </c>
      <c r="BF31" t="b">
        <v>0</v>
      </c>
      <c r="BG31" t="b">
        <v>1</v>
      </c>
      <c r="BH31">
        <f t="shared" si="0"/>
        <v>29</v>
      </c>
      <c r="BI31">
        <f t="shared" si="1"/>
        <v>57</v>
      </c>
      <c r="BJ31" s="4">
        <f t="shared" si="2"/>
        <v>0.50877192982456143</v>
      </c>
    </row>
    <row r="32" spans="1:62" x14ac:dyDescent="0.3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>
        <f t="shared" si="0"/>
        <v>17</v>
      </c>
      <c r="BI32">
        <f t="shared" si="1"/>
        <v>33</v>
      </c>
      <c r="BJ32" s="4">
        <f t="shared" si="2"/>
        <v>0.51515151515151514</v>
      </c>
    </row>
    <row r="33" spans="1:62" x14ac:dyDescent="0.35">
      <c r="A33" t="s">
        <v>52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1</v>
      </c>
      <c r="J33" t="b">
        <v>0</v>
      </c>
      <c r="K33" t="b">
        <v>1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0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0</v>
      </c>
      <c r="AI33" t="b">
        <v>1</v>
      </c>
      <c r="AJ33" t="b">
        <v>0</v>
      </c>
      <c r="AK33" t="b">
        <v>1</v>
      </c>
      <c r="AL33" t="b">
        <v>0</v>
      </c>
      <c r="AM33" t="b">
        <v>1</v>
      </c>
      <c r="AN33" t="b">
        <v>0</v>
      </c>
      <c r="AO33" t="b">
        <v>1</v>
      </c>
      <c r="AP33" t="b">
        <v>1</v>
      </c>
      <c r="AQ33" t="b">
        <v>1</v>
      </c>
      <c r="AR33" t="b">
        <v>1</v>
      </c>
      <c r="AS33" t="b">
        <v>0</v>
      </c>
      <c r="AT33" t="b">
        <v>1</v>
      </c>
      <c r="AU33" t="b">
        <v>0</v>
      </c>
      <c r="AV33" t="b">
        <v>1</v>
      </c>
      <c r="AW33" t="b">
        <v>1</v>
      </c>
      <c r="AX33" t="b">
        <v>0</v>
      </c>
      <c r="AY33" t="b">
        <v>1</v>
      </c>
      <c r="AZ33" t="b">
        <v>1</v>
      </c>
      <c r="BA33" t="b">
        <v>1</v>
      </c>
      <c r="BB33" t="b">
        <v>1</v>
      </c>
      <c r="BC33" t="b">
        <v>0</v>
      </c>
      <c r="BD33" t="b">
        <v>1</v>
      </c>
      <c r="BE33" t="b">
        <v>0</v>
      </c>
      <c r="BF33" t="b">
        <v>1</v>
      </c>
      <c r="BG33" t="b">
        <v>1</v>
      </c>
      <c r="BH33">
        <f t="shared" si="0"/>
        <v>42</v>
      </c>
      <c r="BI33">
        <f t="shared" si="1"/>
        <v>58</v>
      </c>
      <c r="BJ33" s="4">
        <f t="shared" si="2"/>
        <v>0.72413793103448276</v>
      </c>
    </row>
    <row r="34" spans="1:62" x14ac:dyDescent="0.35">
      <c r="A34" t="s">
        <v>53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1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0</v>
      </c>
      <c r="AJ34" t="b">
        <v>1</v>
      </c>
      <c r="AK34" t="b">
        <v>0</v>
      </c>
      <c r="AL34" t="b">
        <v>1</v>
      </c>
      <c r="AM34" t="b">
        <v>1</v>
      </c>
      <c r="AN34" t="b">
        <v>1</v>
      </c>
      <c r="AO34" t="b">
        <v>0</v>
      </c>
      <c r="AP34" t="b">
        <v>1</v>
      </c>
      <c r="AQ34" t="b">
        <v>0</v>
      </c>
      <c r="AR34" t="b">
        <v>1</v>
      </c>
      <c r="AS34" t="b">
        <v>1</v>
      </c>
      <c r="AT34" t="b">
        <v>0</v>
      </c>
      <c r="AU34" t="b">
        <v>1</v>
      </c>
      <c r="AV34" t="b">
        <v>0</v>
      </c>
      <c r="AW34" t="b">
        <v>1</v>
      </c>
      <c r="AX34" t="b">
        <v>0</v>
      </c>
      <c r="AY34" t="b">
        <v>0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0</v>
      </c>
      <c r="BF34" t="b">
        <v>1</v>
      </c>
      <c r="BG34" t="b">
        <v>1</v>
      </c>
      <c r="BH34">
        <f t="shared" ref="BH34:BH52" si="3">COUNTIF(B34:BG34,TRUE)</f>
        <v>46</v>
      </c>
      <c r="BI34">
        <f t="shared" si="1"/>
        <v>58</v>
      </c>
      <c r="BJ34" s="4">
        <f t="shared" si="2"/>
        <v>0.7931034482758621</v>
      </c>
    </row>
    <row r="35" spans="1:62" x14ac:dyDescent="0.35">
      <c r="A35" t="s">
        <v>54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0</v>
      </c>
      <c r="K35" t="b">
        <v>1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1</v>
      </c>
      <c r="R35" t="b">
        <v>1</v>
      </c>
      <c r="S35" t="b">
        <v>1</v>
      </c>
      <c r="T35" t="b">
        <v>0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>
        <f t="shared" si="3"/>
        <v>22</v>
      </c>
      <c r="BI35">
        <f t="shared" si="1"/>
        <v>28</v>
      </c>
      <c r="BJ35" s="4">
        <f t="shared" si="2"/>
        <v>0.7857142857142857</v>
      </c>
    </row>
    <row r="36" spans="1:62" x14ac:dyDescent="0.35">
      <c r="A36" t="s">
        <v>55</v>
      </c>
      <c r="B36" s="8" t="b">
        <f>IF(Data!B36="","",IF(Data!B$36="","",Data!B36=Data!B$36))</f>
        <v>1</v>
      </c>
      <c r="C36" s="6" t="b">
        <v>1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6" t="b">
        <v>1</v>
      </c>
      <c r="M36" s="6" t="b">
        <v>1</v>
      </c>
      <c r="N36" s="6" t="b">
        <v>1</v>
      </c>
      <c r="O36" s="6" t="b">
        <v>1</v>
      </c>
      <c r="P36" s="6" t="b">
        <v>1</v>
      </c>
      <c r="Q36" s="6" t="b">
        <v>1</v>
      </c>
      <c r="R36" s="6" t="b">
        <v>1</v>
      </c>
      <c r="S36" s="6" t="b">
        <v>1</v>
      </c>
      <c r="T36" s="6" t="b">
        <v>1</v>
      </c>
      <c r="U36" s="6" t="b">
        <v>1</v>
      </c>
      <c r="V36" s="6" t="b">
        <v>1</v>
      </c>
      <c r="W36" s="6" t="b">
        <v>1</v>
      </c>
      <c r="X36" s="6" t="b">
        <v>1</v>
      </c>
      <c r="Y36" s="6" t="b">
        <v>1</v>
      </c>
      <c r="Z36" s="6" t="b">
        <v>1</v>
      </c>
      <c r="AA36" s="6" t="b">
        <v>1</v>
      </c>
      <c r="AB36" s="6" t="b">
        <v>1</v>
      </c>
      <c r="AC36" s="6" t="b">
        <v>1</v>
      </c>
      <c r="AD36" s="6" t="b">
        <v>1</v>
      </c>
      <c r="AE36" s="6" t="b">
        <v>1</v>
      </c>
      <c r="AF36" s="6" t="b">
        <v>1</v>
      </c>
      <c r="AG36" s="6" t="b">
        <v>1</v>
      </c>
      <c r="AH36" s="6" t="b">
        <v>1</v>
      </c>
      <c r="AI36" s="6" t="b">
        <v>1</v>
      </c>
      <c r="AJ36" s="6" t="b">
        <v>1</v>
      </c>
      <c r="AK36" s="6" t="b">
        <v>1</v>
      </c>
      <c r="AL36" s="6" t="b">
        <v>1</v>
      </c>
      <c r="AM36" s="6" t="b">
        <v>1</v>
      </c>
      <c r="AN36" s="6" t="b">
        <v>1</v>
      </c>
      <c r="AO36" s="6" t="b">
        <v>1</v>
      </c>
      <c r="AP36" s="6" t="b">
        <v>1</v>
      </c>
      <c r="AQ36" s="6" t="b">
        <v>1</v>
      </c>
      <c r="AR36" s="6" t="b">
        <v>1</v>
      </c>
      <c r="AS36" s="6" t="b">
        <v>1</v>
      </c>
      <c r="AT36" s="6" t="b">
        <v>1</v>
      </c>
      <c r="AU36" s="6" t="b">
        <v>1</v>
      </c>
      <c r="AV36" s="6" t="b">
        <v>1</v>
      </c>
      <c r="AW36" s="6" t="b">
        <v>1</v>
      </c>
      <c r="AX36" s="6" t="b">
        <v>1</v>
      </c>
      <c r="AY36" s="6" t="b">
        <v>1</v>
      </c>
      <c r="AZ36" s="6" t="b">
        <v>1</v>
      </c>
      <c r="BA36" s="6" t="b">
        <v>1</v>
      </c>
      <c r="BB36" s="6" t="b">
        <v>1</v>
      </c>
      <c r="BC36" s="6" t="b">
        <v>1</v>
      </c>
      <c r="BD36" s="6" t="b">
        <v>1</v>
      </c>
      <c r="BE36" s="6" t="b">
        <v>1</v>
      </c>
      <c r="BF36" s="6" t="b">
        <v>1</v>
      </c>
      <c r="BG36" s="6" t="b">
        <v>1</v>
      </c>
      <c r="BH36">
        <f t="shared" si="3"/>
        <v>58</v>
      </c>
      <c r="BI36">
        <f t="shared" si="1"/>
        <v>58</v>
      </c>
      <c r="BJ36" s="4">
        <f t="shared" si="2"/>
        <v>1</v>
      </c>
    </row>
    <row r="37" spans="1:62" x14ac:dyDescent="0.35">
      <c r="A37" t="s">
        <v>56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0</v>
      </c>
      <c r="K37" t="b">
        <v>1</v>
      </c>
      <c r="L37" t="b">
        <v>1</v>
      </c>
      <c r="M37" t="b">
        <v>1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1</v>
      </c>
      <c r="T37" t="b">
        <v>0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0</v>
      </c>
      <c r="AI37" t="b">
        <v>1</v>
      </c>
      <c r="AJ37" t="b">
        <v>0</v>
      </c>
      <c r="AK37" t="b">
        <v>1</v>
      </c>
      <c r="AL37" t="b">
        <v>0</v>
      </c>
      <c r="AM37" t="b">
        <v>1</v>
      </c>
      <c r="AN37" t="b">
        <v>0</v>
      </c>
      <c r="AO37" t="b">
        <v>1</v>
      </c>
      <c r="AP37" t="b">
        <v>1</v>
      </c>
      <c r="AQ37" t="b">
        <v>1</v>
      </c>
      <c r="AR37" t="b">
        <v>1</v>
      </c>
      <c r="AS37" t="b">
        <v>0</v>
      </c>
      <c r="AT37" t="b">
        <v>0</v>
      </c>
      <c r="AU37" t="b">
        <v>1</v>
      </c>
      <c r="AV37" t="b">
        <v>0</v>
      </c>
      <c r="AW37" t="b">
        <v>1</v>
      </c>
      <c r="AX37" t="b">
        <v>1</v>
      </c>
      <c r="AY37" t="b">
        <v>0</v>
      </c>
      <c r="AZ37" t="b">
        <v>1</v>
      </c>
      <c r="BA37" t="b">
        <v>1</v>
      </c>
      <c r="BB37" t="b">
        <v>0</v>
      </c>
      <c r="BC37" t="b">
        <v>1</v>
      </c>
      <c r="BD37" t="b">
        <v>1</v>
      </c>
      <c r="BE37" t="s">
        <v>112</v>
      </c>
      <c r="BF37" t="s">
        <v>112</v>
      </c>
      <c r="BG37" t="s">
        <v>112</v>
      </c>
      <c r="BH37">
        <f t="shared" si="3"/>
        <v>36</v>
      </c>
      <c r="BI37">
        <f t="shared" si="1"/>
        <v>55</v>
      </c>
      <c r="BJ37" s="4">
        <f t="shared" si="2"/>
        <v>0.65454545454545454</v>
      </c>
    </row>
    <row r="38" spans="1:62" x14ac:dyDescent="0.3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1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1</v>
      </c>
      <c r="T38" t="b">
        <v>0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0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>
        <f t="shared" si="3"/>
        <v>13</v>
      </c>
      <c r="BI38">
        <f t="shared" si="1"/>
        <v>29</v>
      </c>
      <c r="BJ38" s="4">
        <f t="shared" si="2"/>
        <v>0.44827586206896552</v>
      </c>
    </row>
    <row r="39" spans="1:62" x14ac:dyDescent="0.35">
      <c r="A39" t="s">
        <v>58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0</v>
      </c>
      <c r="AI39" t="b">
        <v>1</v>
      </c>
      <c r="AJ39" t="b">
        <v>0</v>
      </c>
      <c r="AK39" t="b">
        <v>1</v>
      </c>
      <c r="AL39" t="b">
        <v>0</v>
      </c>
      <c r="AM39" t="b">
        <v>1</v>
      </c>
      <c r="AN39" t="b">
        <v>1</v>
      </c>
      <c r="AO39" t="b">
        <v>1</v>
      </c>
      <c r="AP39" t="b">
        <v>1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>
        <f t="shared" si="3"/>
        <v>35</v>
      </c>
      <c r="BI39">
        <f t="shared" si="1"/>
        <v>41</v>
      </c>
      <c r="BJ39" s="4">
        <f t="shared" si="2"/>
        <v>0.85365853658536583</v>
      </c>
    </row>
    <row r="40" spans="1:62" x14ac:dyDescent="0.35">
      <c r="A40" t="s">
        <v>59</v>
      </c>
      <c r="B40" t="b">
        <v>1</v>
      </c>
      <c r="C40" t="b">
        <v>0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1</v>
      </c>
      <c r="AC40" t="b">
        <v>0</v>
      </c>
      <c r="AD40" t="b">
        <v>1</v>
      </c>
      <c r="AE40" t="b">
        <v>1</v>
      </c>
      <c r="AF40" t="b">
        <v>1</v>
      </c>
      <c r="AG40" t="b">
        <v>1</v>
      </c>
      <c r="AH40" t="b">
        <v>0</v>
      </c>
      <c r="AI40" t="b">
        <v>1</v>
      </c>
      <c r="AJ40" t="b">
        <v>0</v>
      </c>
      <c r="AK40" t="b">
        <v>1</v>
      </c>
      <c r="AL40" t="b">
        <v>0</v>
      </c>
      <c r="AM40" t="b">
        <v>1</v>
      </c>
      <c r="AN40" t="b">
        <v>0</v>
      </c>
      <c r="AO40" t="b">
        <v>1</v>
      </c>
      <c r="AP40" t="b">
        <v>1</v>
      </c>
      <c r="AQ40" t="b">
        <v>0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0</v>
      </c>
      <c r="AZ40" t="b">
        <v>1</v>
      </c>
      <c r="BA40" t="b">
        <v>1</v>
      </c>
      <c r="BB40" t="b">
        <v>0</v>
      </c>
      <c r="BC40" t="b">
        <v>1</v>
      </c>
      <c r="BD40" t="b">
        <v>1</v>
      </c>
      <c r="BE40" t="b">
        <v>1</v>
      </c>
      <c r="BF40" t="b">
        <v>0</v>
      </c>
      <c r="BG40" t="b">
        <v>1</v>
      </c>
      <c r="BH40">
        <f t="shared" si="3"/>
        <v>46</v>
      </c>
      <c r="BI40">
        <f t="shared" si="1"/>
        <v>58</v>
      </c>
      <c r="BJ40" s="4">
        <f t="shared" si="2"/>
        <v>0.7931034482758621</v>
      </c>
    </row>
    <row r="41" spans="1:62" x14ac:dyDescent="0.35">
      <c r="A41" t="s">
        <v>60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0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0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0</v>
      </c>
      <c r="AI41" t="b">
        <v>1</v>
      </c>
      <c r="AJ41" t="b">
        <v>0</v>
      </c>
      <c r="AK41" t="b">
        <v>1</v>
      </c>
      <c r="AL41" t="b">
        <v>0</v>
      </c>
      <c r="AM41" t="b">
        <v>1</v>
      </c>
      <c r="AN41" t="b">
        <v>0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0</v>
      </c>
      <c r="AU41" t="b">
        <v>1</v>
      </c>
      <c r="AV41" t="b">
        <v>1</v>
      </c>
      <c r="AW41" t="b">
        <v>0</v>
      </c>
      <c r="AX41" t="b">
        <v>0</v>
      </c>
      <c r="AY41" t="b">
        <v>1</v>
      </c>
      <c r="AZ41" t="b">
        <v>1</v>
      </c>
      <c r="BA41" t="b">
        <v>1</v>
      </c>
      <c r="BB41" t="b">
        <v>1</v>
      </c>
      <c r="BC41" t="b">
        <v>0</v>
      </c>
      <c r="BD41" t="b">
        <v>1</v>
      </c>
      <c r="BE41" t="b">
        <v>0</v>
      </c>
      <c r="BF41" t="b">
        <v>1</v>
      </c>
      <c r="BG41" t="b">
        <v>1</v>
      </c>
      <c r="BH41">
        <f t="shared" si="3"/>
        <v>46</v>
      </c>
      <c r="BI41">
        <f t="shared" si="1"/>
        <v>58</v>
      </c>
      <c r="BJ41" s="4">
        <f t="shared" si="2"/>
        <v>0.7931034482758621</v>
      </c>
    </row>
    <row r="42" spans="1:62" x14ac:dyDescent="0.3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1</v>
      </c>
      <c r="AK42" t="b">
        <v>0</v>
      </c>
      <c r="AL42" t="b">
        <v>0</v>
      </c>
      <c r="AM42" t="b">
        <v>1</v>
      </c>
      <c r="AN42" t="b">
        <v>0</v>
      </c>
      <c r="AO42" t="s">
        <v>112</v>
      </c>
      <c r="AP42" t="b">
        <v>0</v>
      </c>
      <c r="AQ42" t="b">
        <v>0</v>
      </c>
      <c r="AR42" t="b">
        <v>1</v>
      </c>
      <c r="AS42" t="b">
        <v>0</v>
      </c>
      <c r="AT42" t="b">
        <v>1</v>
      </c>
      <c r="AU42" t="b">
        <v>0</v>
      </c>
      <c r="AV42" t="b">
        <v>0</v>
      </c>
      <c r="AW42" t="b">
        <v>0</v>
      </c>
      <c r="AX42" t="b">
        <v>1</v>
      </c>
      <c r="AY42" t="b">
        <v>0</v>
      </c>
      <c r="AZ42" t="b">
        <v>1</v>
      </c>
      <c r="BA42" t="b">
        <v>1</v>
      </c>
      <c r="BB42" t="b">
        <v>0</v>
      </c>
      <c r="BC42" t="b">
        <v>1</v>
      </c>
      <c r="BD42" t="b">
        <v>1</v>
      </c>
      <c r="BE42" t="b">
        <v>1</v>
      </c>
      <c r="BF42" t="b">
        <v>0</v>
      </c>
      <c r="BG42" t="b">
        <v>1</v>
      </c>
      <c r="BH42">
        <f t="shared" si="3"/>
        <v>22</v>
      </c>
      <c r="BI42">
        <f t="shared" si="1"/>
        <v>57</v>
      </c>
      <c r="BJ42" s="4">
        <f t="shared" si="2"/>
        <v>0.38596491228070173</v>
      </c>
    </row>
    <row r="43" spans="1:62" x14ac:dyDescent="0.35">
      <c r="A43" t="s">
        <v>64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1</v>
      </c>
      <c r="M43" t="b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1</v>
      </c>
      <c r="T43" t="b">
        <v>1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0</v>
      </c>
      <c r="AD43" t="b">
        <v>1</v>
      </c>
      <c r="AE43" t="b">
        <v>1</v>
      </c>
      <c r="AF43" t="b">
        <v>1</v>
      </c>
      <c r="AG43" t="b">
        <v>0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>
        <f t="shared" si="3"/>
        <v>16</v>
      </c>
      <c r="BI43">
        <f t="shared" si="1"/>
        <v>33</v>
      </c>
      <c r="BJ43" s="4">
        <f t="shared" si="2"/>
        <v>0.48484848484848486</v>
      </c>
    </row>
    <row r="44" spans="1:62" x14ac:dyDescent="0.35">
      <c r="A44" t="s">
        <v>65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0</v>
      </c>
      <c r="K44" t="b">
        <v>1</v>
      </c>
      <c r="L44" t="b">
        <v>1</v>
      </c>
      <c r="M44" t="b">
        <v>1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1</v>
      </c>
      <c r="AK44" t="b">
        <v>0</v>
      </c>
      <c r="AL44" t="b">
        <v>1</v>
      </c>
      <c r="AM44" t="b">
        <v>0</v>
      </c>
      <c r="AN44" t="b">
        <v>0</v>
      </c>
      <c r="AO44" t="b">
        <v>1</v>
      </c>
      <c r="AP44" t="b">
        <v>0</v>
      </c>
      <c r="AQ44" t="b">
        <v>0</v>
      </c>
      <c r="AR44" t="b">
        <v>0</v>
      </c>
      <c r="AS44" t="b">
        <v>1</v>
      </c>
      <c r="AT44" t="b">
        <v>0</v>
      </c>
      <c r="AU44" t="b">
        <v>1</v>
      </c>
      <c r="AV44" t="b">
        <v>0</v>
      </c>
      <c r="AW44" t="b">
        <v>1</v>
      </c>
      <c r="AX44" t="b">
        <v>1</v>
      </c>
      <c r="AY44" t="b">
        <v>0</v>
      </c>
      <c r="AZ44" t="b">
        <v>1</v>
      </c>
      <c r="BA44" t="b">
        <v>1</v>
      </c>
      <c r="BB44" t="b">
        <v>0</v>
      </c>
      <c r="BC44" t="b">
        <v>1</v>
      </c>
      <c r="BD44" t="b">
        <v>1</v>
      </c>
      <c r="BE44" t="b">
        <v>1</v>
      </c>
      <c r="BF44" t="b">
        <v>0</v>
      </c>
      <c r="BG44" t="s">
        <v>112</v>
      </c>
      <c r="BH44">
        <f t="shared" si="3"/>
        <v>29</v>
      </c>
      <c r="BI44">
        <f t="shared" si="1"/>
        <v>57</v>
      </c>
      <c r="BJ44" s="4">
        <f t="shared" si="2"/>
        <v>0.50877192982456143</v>
      </c>
    </row>
    <row r="45" spans="1:62" x14ac:dyDescent="0.35">
      <c r="A45" t="s">
        <v>66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0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1</v>
      </c>
      <c r="AK45" t="b">
        <v>0</v>
      </c>
      <c r="AL45" t="b">
        <v>1</v>
      </c>
      <c r="AM45" t="b">
        <v>0</v>
      </c>
      <c r="AN45" t="s">
        <v>112</v>
      </c>
      <c r="AO45" t="s">
        <v>112</v>
      </c>
      <c r="AP45" t="b">
        <v>0</v>
      </c>
      <c r="AQ45" t="b">
        <v>0</v>
      </c>
      <c r="AR45" t="b">
        <v>1</v>
      </c>
      <c r="AS45" t="b">
        <v>0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>
        <f t="shared" si="3"/>
        <v>19</v>
      </c>
      <c r="BI45">
        <f t="shared" si="1"/>
        <v>42</v>
      </c>
      <c r="BJ45" s="4">
        <f t="shared" si="2"/>
        <v>0.45238095238095238</v>
      </c>
    </row>
    <row r="46" spans="1:62" x14ac:dyDescent="0.35">
      <c r="A46" t="s">
        <v>67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0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1</v>
      </c>
      <c r="T46" t="b">
        <v>0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>
        <f t="shared" si="3"/>
        <v>16</v>
      </c>
      <c r="BI46">
        <f t="shared" si="1"/>
        <v>32</v>
      </c>
      <c r="BJ46" s="4">
        <f t="shared" si="2"/>
        <v>0.5</v>
      </c>
    </row>
    <row r="47" spans="1:62" x14ac:dyDescent="0.35">
      <c r="A47" t="s">
        <v>68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1</v>
      </c>
      <c r="M47" t="b">
        <v>0</v>
      </c>
      <c r="N47" t="b">
        <v>1</v>
      </c>
      <c r="O47" t="b">
        <v>0</v>
      </c>
      <c r="P47" t="b">
        <v>1</v>
      </c>
      <c r="Q47" t="b">
        <v>0</v>
      </c>
      <c r="R47" t="b">
        <v>1</v>
      </c>
      <c r="S47" t="b">
        <v>1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0</v>
      </c>
      <c r="AI47" t="b">
        <v>1</v>
      </c>
      <c r="AJ47" t="b">
        <v>0</v>
      </c>
      <c r="AK47" t="b">
        <v>1</v>
      </c>
      <c r="AL47" t="b">
        <v>0</v>
      </c>
      <c r="AM47" t="b">
        <v>1</v>
      </c>
      <c r="AN47" t="b">
        <v>0</v>
      </c>
      <c r="AO47" t="b">
        <v>1</v>
      </c>
      <c r="AP47" t="b">
        <v>1</v>
      </c>
      <c r="AQ47" t="b">
        <v>1</v>
      </c>
      <c r="AR47" t="b">
        <v>0</v>
      </c>
      <c r="AS47" t="b">
        <v>1</v>
      </c>
      <c r="AT47" t="b">
        <v>0</v>
      </c>
      <c r="AU47" t="b">
        <v>1</v>
      </c>
      <c r="AV47" t="b">
        <v>0</v>
      </c>
      <c r="AW47" t="b">
        <v>0</v>
      </c>
      <c r="AX47" t="b">
        <v>0</v>
      </c>
      <c r="AY47" t="b">
        <v>1</v>
      </c>
      <c r="AZ47" t="b">
        <v>1</v>
      </c>
      <c r="BA47" t="b">
        <v>1</v>
      </c>
      <c r="BB47" t="b">
        <v>0</v>
      </c>
      <c r="BC47" t="b">
        <v>1</v>
      </c>
      <c r="BD47" t="b">
        <v>1</v>
      </c>
      <c r="BE47" t="b">
        <v>0</v>
      </c>
      <c r="BF47" t="b">
        <v>1</v>
      </c>
      <c r="BG47" t="b">
        <v>1</v>
      </c>
      <c r="BH47">
        <f t="shared" si="3"/>
        <v>38</v>
      </c>
      <c r="BI47">
        <f t="shared" si="1"/>
        <v>58</v>
      </c>
      <c r="BJ47" s="4">
        <f t="shared" si="2"/>
        <v>0.65517241379310343</v>
      </c>
    </row>
    <row r="48" spans="1:62" x14ac:dyDescent="0.35">
      <c r="A48" t="s">
        <v>70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1</v>
      </c>
      <c r="S48" t="b">
        <v>1</v>
      </c>
      <c r="T48" t="b">
        <v>0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1</v>
      </c>
      <c r="AM48" t="b">
        <v>1</v>
      </c>
      <c r="AN48" t="s">
        <v>112</v>
      </c>
      <c r="AO48" t="s">
        <v>112</v>
      </c>
      <c r="AP48" t="b">
        <v>0</v>
      </c>
      <c r="AQ48" t="b">
        <v>0</v>
      </c>
      <c r="AR48" t="b">
        <v>1</v>
      </c>
      <c r="AS48" t="b">
        <v>0</v>
      </c>
      <c r="AT48" t="b">
        <v>1</v>
      </c>
      <c r="AU48" t="b">
        <v>0</v>
      </c>
      <c r="AV48" t="b">
        <v>1</v>
      </c>
      <c r="AW48" t="b">
        <v>1</v>
      </c>
      <c r="AX48" t="b">
        <v>1</v>
      </c>
      <c r="AY48" t="b">
        <v>0</v>
      </c>
      <c r="AZ48" t="b">
        <v>1</v>
      </c>
      <c r="BA48" t="b">
        <v>1</v>
      </c>
      <c r="BB48" t="b">
        <v>0</v>
      </c>
      <c r="BC48" t="b">
        <v>1</v>
      </c>
      <c r="BD48" t="b">
        <v>1</v>
      </c>
      <c r="BE48" t="b">
        <v>1</v>
      </c>
      <c r="BF48" t="b">
        <v>0</v>
      </c>
      <c r="BG48" t="b">
        <v>1</v>
      </c>
      <c r="BH48">
        <f t="shared" si="3"/>
        <v>31</v>
      </c>
      <c r="BI48">
        <f t="shared" si="1"/>
        <v>56</v>
      </c>
      <c r="BJ48" s="4">
        <f t="shared" si="2"/>
        <v>0.5535714285714286</v>
      </c>
    </row>
    <row r="49" spans="1:62" x14ac:dyDescent="0.35">
      <c r="A49" t="s">
        <v>71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 t="b">
        <v>1</v>
      </c>
      <c r="O49" t="b">
        <v>1</v>
      </c>
      <c r="P49" t="b">
        <v>1</v>
      </c>
      <c r="Q49" t="b">
        <v>0</v>
      </c>
      <c r="R49" t="b">
        <v>1</v>
      </c>
      <c r="S49" t="b">
        <v>1</v>
      </c>
      <c r="T49" t="b">
        <v>0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  <c r="AC49" t="b">
        <v>0</v>
      </c>
      <c r="AD49" t="b">
        <v>1</v>
      </c>
      <c r="AE49" t="b">
        <v>1</v>
      </c>
      <c r="AF49" t="b">
        <v>1</v>
      </c>
      <c r="AG49" t="b">
        <v>0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>
        <f t="shared" si="3"/>
        <v>26</v>
      </c>
      <c r="BI49">
        <f t="shared" si="1"/>
        <v>33</v>
      </c>
      <c r="BJ49" s="4">
        <f t="shared" si="2"/>
        <v>0.78787878787878785</v>
      </c>
    </row>
    <row r="50" spans="1:62" x14ac:dyDescent="0.35">
      <c r="A50" t="s">
        <v>72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0</v>
      </c>
      <c r="T50" t="b">
        <v>0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0</v>
      </c>
      <c r="AJ50" t="b">
        <v>1</v>
      </c>
      <c r="AK50" t="b">
        <v>0</v>
      </c>
      <c r="AL50" t="b">
        <v>1</v>
      </c>
      <c r="AM50" t="b">
        <v>1</v>
      </c>
      <c r="AN50" t="b">
        <v>0</v>
      </c>
      <c r="AO50" t="b">
        <v>1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>
        <f t="shared" si="3"/>
        <v>28</v>
      </c>
      <c r="BI50">
        <f t="shared" si="1"/>
        <v>40</v>
      </c>
      <c r="BJ50" s="4">
        <f t="shared" si="2"/>
        <v>0.7</v>
      </c>
    </row>
    <row r="51" spans="1:62" x14ac:dyDescent="0.35">
      <c r="A51" t="s">
        <v>73</v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0</v>
      </c>
      <c r="AK51" t="b">
        <v>1</v>
      </c>
      <c r="AL51" t="b">
        <v>0</v>
      </c>
      <c r="AM51" t="b">
        <v>1</v>
      </c>
      <c r="AN51" t="b">
        <v>0</v>
      </c>
      <c r="AO51" t="b">
        <v>1</v>
      </c>
      <c r="AP51" t="b">
        <v>1</v>
      </c>
      <c r="AQ51" t="b">
        <v>1</v>
      </c>
      <c r="AR51" t="b">
        <v>1</v>
      </c>
      <c r="AS51" t="b">
        <v>0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>
        <f t="shared" si="3"/>
        <v>34</v>
      </c>
      <c r="BI51">
        <f t="shared" si="1"/>
        <v>44</v>
      </c>
      <c r="BJ51" s="4">
        <f t="shared" si="2"/>
        <v>0.77272727272727271</v>
      </c>
    </row>
    <row r="52" spans="1:62" x14ac:dyDescent="0.35">
      <c r="A52" t="s">
        <v>75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  <c r="AC52" t="b">
        <v>1</v>
      </c>
      <c r="AD52" t="b">
        <v>1</v>
      </c>
      <c r="AE52" t="b">
        <v>1</v>
      </c>
      <c r="AF52" t="b">
        <v>1</v>
      </c>
      <c r="AG52" t="b">
        <v>0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>
        <f t="shared" si="3"/>
        <v>16</v>
      </c>
      <c r="BI52">
        <f t="shared" si="1"/>
        <v>33</v>
      </c>
      <c r="BJ52" s="4">
        <f t="shared" si="2"/>
        <v>0.48484848484848486</v>
      </c>
    </row>
  </sheetData>
  <conditionalFormatting sqref="B2:BK2 B37:BH52 BH36 B3:BH35 BI3:BK52">
    <cfRule type="containsText" dxfId="33" priority="2" operator="containsText" text="true">
      <formula>NOT(ISERROR(SEARCH("true",B2)))</formula>
    </cfRule>
    <cfRule type="containsText" dxfId="32" priority="3" operator="containsText" text="false">
      <formula>NOT(ISERROR(SEARCH("false",B2)))</formula>
    </cfRule>
  </conditionalFormatting>
  <conditionalFormatting sqref="BJ2:BJ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8F53-99D5-46BA-8EC0-535E1E36AF71}">
  <dimension ref="A1:BG52"/>
  <sheetViews>
    <sheetView topLeftCell="AP1" workbookViewId="0">
      <selection activeCell="A47" sqref="A47:XFD47"/>
    </sheetView>
  </sheetViews>
  <sheetFormatPr defaultRowHeight="14.5" x14ac:dyDescent="0.35"/>
  <cols>
    <col min="57" max="57" width="9.81640625" bestFit="1" customWidth="1"/>
    <col min="58" max="58" width="12.90625" bestFit="1" customWidth="1"/>
    <col min="59" max="59" width="12.08984375" bestFit="1" customWidth="1"/>
  </cols>
  <sheetData>
    <row r="1" spans="1:59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>
        <v>1816</v>
      </c>
      <c r="BB1">
        <v>1812</v>
      </c>
      <c r="BC1">
        <v>1808</v>
      </c>
      <c r="BD1">
        <v>1804</v>
      </c>
      <c r="BE1" t="s">
        <v>113</v>
      </c>
      <c r="BF1" t="s">
        <v>105</v>
      </c>
      <c r="BG1" t="s">
        <v>114</v>
      </c>
    </row>
    <row r="2" spans="1:59" x14ac:dyDescent="0.35">
      <c r="A2" t="s">
        <v>0</v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1</v>
      </c>
      <c r="AO2" t="s">
        <v>112</v>
      </c>
      <c r="AP2" t="b">
        <v>0</v>
      </c>
      <c r="AQ2" t="b">
        <v>0</v>
      </c>
      <c r="AR2" t="b">
        <v>1</v>
      </c>
      <c r="AS2" t="b">
        <v>1</v>
      </c>
      <c r="AT2" t="b">
        <v>0</v>
      </c>
      <c r="AU2" t="b">
        <v>0</v>
      </c>
      <c r="AV2" t="b">
        <v>0</v>
      </c>
      <c r="AW2" t="b">
        <v>1</v>
      </c>
      <c r="AX2" t="b">
        <v>1</v>
      </c>
      <c r="AY2" t="b">
        <v>0</v>
      </c>
      <c r="AZ2" t="b">
        <v>1</v>
      </c>
      <c r="BA2" t="s">
        <v>112</v>
      </c>
      <c r="BB2" t="s">
        <v>112</v>
      </c>
      <c r="BC2" t="s">
        <v>112</v>
      </c>
      <c r="BD2" t="s">
        <v>112</v>
      </c>
      <c r="BE2">
        <f t="shared" ref="BE2:BE33" si="0">COUNTIF(B2:BD2,TRUE)</f>
        <v>21</v>
      </c>
      <c r="BF2">
        <f>$BE$37-COUNTIF(B2:BD2,"")</f>
        <v>50</v>
      </c>
      <c r="BG2" s="4">
        <f>BE2/BF2</f>
        <v>0.42</v>
      </c>
    </row>
    <row r="3" spans="1:59" x14ac:dyDescent="0.35">
      <c r="A3" t="s">
        <v>8</v>
      </c>
      <c r="B3" t="b">
        <v>1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0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>
        <f t="shared" si="0"/>
        <v>11</v>
      </c>
      <c r="BF3">
        <f t="shared" ref="BF3:BF52" si="1">$BE$37-COUNTIF(B3:BD3,"")</f>
        <v>16</v>
      </c>
      <c r="BG3" s="4">
        <f t="shared" ref="BG3:BG52" si="2">BE3/BF3</f>
        <v>0.6875</v>
      </c>
    </row>
    <row r="4" spans="1:59" x14ac:dyDescent="0.35">
      <c r="A4" t="s">
        <v>9</v>
      </c>
      <c r="B4" t="b">
        <v>0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0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>
        <f t="shared" si="0"/>
        <v>21</v>
      </c>
      <c r="BF4">
        <f t="shared" si="1"/>
        <v>28</v>
      </c>
      <c r="BG4" s="4">
        <f t="shared" si="2"/>
        <v>0.75</v>
      </c>
    </row>
    <row r="5" spans="1:59" x14ac:dyDescent="0.35">
      <c r="A5" t="s">
        <v>10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1</v>
      </c>
      <c r="AO5" t="s">
        <v>112</v>
      </c>
      <c r="AP5" t="b">
        <v>0</v>
      </c>
      <c r="AQ5" t="b">
        <v>0</v>
      </c>
      <c r="AR5" t="b">
        <v>1</v>
      </c>
      <c r="AS5" t="b">
        <v>1</v>
      </c>
      <c r="AT5" t="b">
        <v>0</v>
      </c>
      <c r="AU5" t="b">
        <v>0</v>
      </c>
      <c r="AV5" t="b">
        <v>0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>
        <f t="shared" si="0"/>
        <v>22</v>
      </c>
      <c r="BF5">
        <f t="shared" si="1"/>
        <v>46</v>
      </c>
      <c r="BG5" s="4">
        <f t="shared" si="2"/>
        <v>0.47826086956521741</v>
      </c>
    </row>
    <row r="6" spans="1:59" x14ac:dyDescent="0.35">
      <c r="A6" t="s">
        <v>11</v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 t="b">
        <v>1</v>
      </c>
      <c r="AJ6" t="b">
        <v>1</v>
      </c>
      <c r="AK6" t="b">
        <v>0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0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>
        <f t="shared" si="0"/>
        <v>33</v>
      </c>
      <c r="BF6">
        <f t="shared" si="1"/>
        <v>43</v>
      </c>
      <c r="BG6" s="4">
        <f t="shared" si="2"/>
        <v>0.76744186046511631</v>
      </c>
    </row>
    <row r="7" spans="1:59" x14ac:dyDescent="0.35">
      <c r="A7" t="s">
        <v>13</v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1</v>
      </c>
      <c r="AJ7" t="b">
        <v>1</v>
      </c>
      <c r="AK7" t="b">
        <v>1</v>
      </c>
      <c r="AL7" t="b">
        <v>1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>
        <f t="shared" si="0"/>
        <v>28</v>
      </c>
      <c r="BF7">
        <f t="shared" si="1"/>
        <v>37</v>
      </c>
      <c r="BG7" s="4">
        <f t="shared" si="2"/>
        <v>0.7567567567567568</v>
      </c>
    </row>
    <row r="8" spans="1:59" x14ac:dyDescent="0.35">
      <c r="A8" t="s">
        <v>15</v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0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0</v>
      </c>
      <c r="AT8" t="b">
        <v>1</v>
      </c>
      <c r="AU8" t="b">
        <v>1</v>
      </c>
      <c r="AV8" t="b">
        <v>0</v>
      </c>
      <c r="AW8" t="b">
        <v>0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t="b">
        <v>0</v>
      </c>
      <c r="BD8" t="b">
        <v>0</v>
      </c>
      <c r="BE8">
        <f t="shared" si="0"/>
        <v>31</v>
      </c>
      <c r="BF8">
        <f t="shared" si="1"/>
        <v>55</v>
      </c>
      <c r="BG8" s="4">
        <f t="shared" si="2"/>
        <v>0.5636363636363636</v>
      </c>
    </row>
    <row r="9" spans="1:59" x14ac:dyDescent="0.35">
      <c r="A9" t="s">
        <v>20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>
        <f t="shared" si="0"/>
        <v>6</v>
      </c>
      <c r="BF9">
        <f t="shared" si="1"/>
        <v>15</v>
      </c>
      <c r="BG9" s="4">
        <f t="shared" si="2"/>
        <v>0.4</v>
      </c>
    </row>
    <row r="10" spans="1:59" x14ac:dyDescent="0.35">
      <c r="A10" t="s">
        <v>21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0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1</v>
      </c>
      <c r="AU10" t="b">
        <v>1</v>
      </c>
      <c r="AV10" t="b">
        <v>1</v>
      </c>
      <c r="AW10" t="b">
        <v>0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0</v>
      </c>
      <c r="BD10" t="b">
        <v>0</v>
      </c>
      <c r="BE10">
        <f t="shared" si="0"/>
        <v>29</v>
      </c>
      <c r="BF10">
        <f t="shared" si="1"/>
        <v>55</v>
      </c>
      <c r="BG10" s="4">
        <f t="shared" si="2"/>
        <v>0.52727272727272723</v>
      </c>
    </row>
    <row r="11" spans="1:59" x14ac:dyDescent="0.35">
      <c r="A11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1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1</v>
      </c>
      <c r="AN11" t="b">
        <v>1</v>
      </c>
      <c r="AO11" t="s">
        <v>112</v>
      </c>
      <c r="AP11" t="b">
        <v>0</v>
      </c>
      <c r="AQ11" t="b">
        <v>0</v>
      </c>
      <c r="AR11" t="b">
        <v>1</v>
      </c>
      <c r="AS11" t="b">
        <v>0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>
        <f t="shared" si="0"/>
        <v>28</v>
      </c>
      <c r="BF11">
        <f t="shared" si="1"/>
        <v>43</v>
      </c>
      <c r="BG11" s="4">
        <f t="shared" si="2"/>
        <v>0.65116279069767447</v>
      </c>
    </row>
    <row r="12" spans="1:59" x14ac:dyDescent="0.35">
      <c r="A12" t="s">
        <v>24</v>
      </c>
      <c r="B12" t="b">
        <v>0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s">
        <v>112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1</v>
      </c>
      <c r="AV12" t="b">
        <v>0</v>
      </c>
      <c r="AW12" t="b">
        <v>1</v>
      </c>
      <c r="AX12" t="b">
        <v>1</v>
      </c>
      <c r="AY12" t="b">
        <v>0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>
        <f t="shared" si="0"/>
        <v>24</v>
      </c>
      <c r="BF12">
        <f t="shared" si="1"/>
        <v>54</v>
      </c>
      <c r="BG12" s="4">
        <f t="shared" si="2"/>
        <v>0.44444444444444442</v>
      </c>
    </row>
    <row r="13" spans="1:59" x14ac:dyDescent="0.35">
      <c r="A13" t="s">
        <v>28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0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>
        <f t="shared" si="0"/>
        <v>8</v>
      </c>
      <c r="BF13">
        <f t="shared" si="1"/>
        <v>16</v>
      </c>
      <c r="BG13" s="4">
        <f t="shared" si="2"/>
        <v>0.5</v>
      </c>
    </row>
    <row r="14" spans="1:59" x14ac:dyDescent="0.35">
      <c r="A14" t="s">
        <v>29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>
        <f t="shared" si="0"/>
        <v>24</v>
      </c>
      <c r="BF14">
        <f t="shared" si="1"/>
        <v>33</v>
      </c>
      <c r="BG14" s="4">
        <f t="shared" si="2"/>
        <v>0.72727272727272729</v>
      </c>
    </row>
    <row r="15" spans="1:59" x14ac:dyDescent="0.35">
      <c r="A15" t="s">
        <v>30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0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>
        <f t="shared" si="0"/>
        <v>38</v>
      </c>
      <c r="BF15">
        <f t="shared" si="1"/>
        <v>44</v>
      </c>
      <c r="BG15" s="4">
        <f t="shared" si="2"/>
        <v>0.86363636363636365</v>
      </c>
    </row>
    <row r="16" spans="1:59" x14ac:dyDescent="0.35">
      <c r="A16" t="s">
        <v>31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0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0</v>
      </c>
      <c r="AR16" t="b">
        <v>1</v>
      </c>
      <c r="AS16" t="b">
        <v>1</v>
      </c>
      <c r="AT16" t="b">
        <v>0</v>
      </c>
      <c r="AU16" t="b">
        <v>0</v>
      </c>
      <c r="AV16" t="b">
        <v>0</v>
      </c>
      <c r="AW16" t="b">
        <v>1</v>
      </c>
      <c r="AX16" t="b">
        <v>1</v>
      </c>
      <c r="AY16" t="b">
        <v>0</v>
      </c>
      <c r="AZ16" t="b">
        <v>1</v>
      </c>
      <c r="BA16" t="s">
        <v>112</v>
      </c>
      <c r="BB16" t="s">
        <v>112</v>
      </c>
      <c r="BC16" t="s">
        <v>112</v>
      </c>
      <c r="BD16" t="s">
        <v>112</v>
      </c>
      <c r="BE16">
        <f t="shared" si="0"/>
        <v>37</v>
      </c>
      <c r="BF16">
        <f t="shared" si="1"/>
        <v>51</v>
      </c>
      <c r="BG16" s="4">
        <f t="shared" si="2"/>
        <v>0.72549019607843135</v>
      </c>
    </row>
    <row r="17" spans="1:59" x14ac:dyDescent="0.35">
      <c r="A17" t="s">
        <v>32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1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1</v>
      </c>
      <c r="AJ17" t="b">
        <v>0</v>
      </c>
      <c r="AK17" t="b">
        <v>1</v>
      </c>
      <c r="AL17" t="b">
        <v>0</v>
      </c>
      <c r="AM17" t="b">
        <v>1</v>
      </c>
      <c r="AN17" t="b">
        <v>1</v>
      </c>
      <c r="AO17" t="b">
        <v>1</v>
      </c>
      <c r="AP17" t="b">
        <v>1</v>
      </c>
      <c r="AQ17" t="b">
        <v>0</v>
      </c>
      <c r="AR17" t="b">
        <v>1</v>
      </c>
      <c r="AS17" t="b">
        <v>1</v>
      </c>
      <c r="AT17" t="b">
        <v>0</v>
      </c>
      <c r="AU17" t="b">
        <v>1</v>
      </c>
      <c r="AV17" t="b">
        <v>1</v>
      </c>
      <c r="AW17" t="b">
        <v>1</v>
      </c>
      <c r="AX17" t="b">
        <v>1</v>
      </c>
      <c r="AY17" t="b">
        <v>0</v>
      </c>
      <c r="AZ17" t="b">
        <v>1</v>
      </c>
      <c r="BA17" t="b">
        <v>1</v>
      </c>
      <c r="BB17" t="s">
        <v>112</v>
      </c>
      <c r="BC17" t="s">
        <v>112</v>
      </c>
      <c r="BD17" t="s">
        <v>112</v>
      </c>
      <c r="BE17">
        <f t="shared" si="0"/>
        <v>39</v>
      </c>
      <c r="BF17">
        <f t="shared" si="1"/>
        <v>52</v>
      </c>
      <c r="BG17" s="4">
        <f t="shared" si="2"/>
        <v>0.75</v>
      </c>
    </row>
    <row r="18" spans="1:59" x14ac:dyDescent="0.35">
      <c r="A18" t="s">
        <v>33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1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>
        <f t="shared" si="0"/>
        <v>31</v>
      </c>
      <c r="BF18">
        <f t="shared" si="1"/>
        <v>40</v>
      </c>
      <c r="BG18" s="4">
        <f t="shared" si="2"/>
        <v>0.77500000000000002</v>
      </c>
    </row>
    <row r="19" spans="1:59" x14ac:dyDescent="0.35">
      <c r="A19" t="s">
        <v>34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1</v>
      </c>
      <c r="U19" t="b">
        <v>0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1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1</v>
      </c>
      <c r="AU19" t="b">
        <v>1</v>
      </c>
      <c r="AV19" t="b">
        <v>1</v>
      </c>
      <c r="AW19" t="b">
        <v>0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>
        <f t="shared" si="0"/>
        <v>34</v>
      </c>
      <c r="BF19">
        <f t="shared" si="1"/>
        <v>55</v>
      </c>
      <c r="BG19" s="4">
        <f t="shared" si="2"/>
        <v>0.61818181818181817</v>
      </c>
    </row>
    <row r="20" spans="1:59" x14ac:dyDescent="0.35">
      <c r="A20" t="s">
        <v>37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1</v>
      </c>
      <c r="AN20" t="b">
        <v>0</v>
      </c>
      <c r="AO20" t="b">
        <v>1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1</v>
      </c>
      <c r="AV20" t="b">
        <v>0</v>
      </c>
      <c r="AW20" t="b">
        <v>1</v>
      </c>
      <c r="AX20" t="b">
        <v>1</v>
      </c>
      <c r="AY20" t="b">
        <v>0</v>
      </c>
      <c r="AZ20" t="b">
        <v>1</v>
      </c>
      <c r="BA20" t="b">
        <v>1</v>
      </c>
      <c r="BB20" t="b">
        <v>1</v>
      </c>
      <c r="BC20" t="s">
        <v>112</v>
      </c>
      <c r="BD20" t="s">
        <v>112</v>
      </c>
      <c r="BE20">
        <f t="shared" si="0"/>
        <v>27</v>
      </c>
      <c r="BF20">
        <f t="shared" si="1"/>
        <v>53</v>
      </c>
      <c r="BG20" s="4">
        <f t="shared" si="2"/>
        <v>0.50943396226415094</v>
      </c>
    </row>
    <row r="21" spans="1:59" x14ac:dyDescent="0.35">
      <c r="A21" t="s">
        <v>38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0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0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0</v>
      </c>
      <c r="AU21" t="b">
        <v>1</v>
      </c>
      <c r="AV21" t="b">
        <v>0</v>
      </c>
      <c r="AW21" t="b">
        <v>1</v>
      </c>
      <c r="AX21" t="b">
        <v>0</v>
      </c>
      <c r="AY21" t="b">
        <v>0</v>
      </c>
      <c r="AZ21" t="b">
        <v>1</v>
      </c>
      <c r="BA21" t="s">
        <v>112</v>
      </c>
      <c r="BB21" t="s">
        <v>112</v>
      </c>
      <c r="BC21" t="s">
        <v>112</v>
      </c>
      <c r="BD21" t="s">
        <v>112</v>
      </c>
      <c r="BE21">
        <f t="shared" si="0"/>
        <v>36</v>
      </c>
      <c r="BF21">
        <f t="shared" si="1"/>
        <v>51</v>
      </c>
      <c r="BG21" s="4">
        <f t="shared" si="2"/>
        <v>0.70588235294117652</v>
      </c>
    </row>
    <row r="22" spans="1:59" x14ac:dyDescent="0.35">
      <c r="A22" t="s">
        <v>39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0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0</v>
      </c>
      <c r="U22" t="b">
        <v>0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1</v>
      </c>
      <c r="AS22" t="b">
        <v>0</v>
      </c>
      <c r="AT22" t="b">
        <v>1</v>
      </c>
      <c r="AU22" t="b">
        <v>1</v>
      </c>
      <c r="AV22" t="b">
        <v>1</v>
      </c>
      <c r="AW22" t="b">
        <v>0</v>
      </c>
      <c r="AX22" t="b">
        <v>0</v>
      </c>
      <c r="AY22" t="b">
        <v>0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>
        <f t="shared" si="0"/>
        <v>31</v>
      </c>
      <c r="BF22">
        <f t="shared" si="1"/>
        <v>55</v>
      </c>
      <c r="BG22" s="4">
        <f t="shared" si="2"/>
        <v>0.5636363636363636</v>
      </c>
    </row>
    <row r="23" spans="1:59" x14ac:dyDescent="0.35">
      <c r="A23" t="s">
        <v>41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0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0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0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0</v>
      </c>
      <c r="AS23" t="b">
        <v>0</v>
      </c>
      <c r="AT23" t="b">
        <v>1</v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1</v>
      </c>
      <c r="BA23" t="b">
        <v>0</v>
      </c>
      <c r="BB23" t="b">
        <v>0</v>
      </c>
      <c r="BC23" t="b">
        <v>0</v>
      </c>
      <c r="BD23" t="b">
        <v>1</v>
      </c>
      <c r="BE23">
        <f t="shared" si="0"/>
        <v>35</v>
      </c>
      <c r="BF23">
        <f t="shared" si="1"/>
        <v>55</v>
      </c>
      <c r="BG23" s="4">
        <f t="shared" si="2"/>
        <v>0.63636363636363635</v>
      </c>
    </row>
    <row r="24" spans="1:59" x14ac:dyDescent="0.35">
      <c r="A24" t="s">
        <v>43</v>
      </c>
      <c r="B24" t="b">
        <v>0</v>
      </c>
      <c r="C24" t="b">
        <v>1</v>
      </c>
      <c r="D24" t="b">
        <v>1</v>
      </c>
      <c r="E24" t="b">
        <v>1</v>
      </c>
      <c r="F24" t="b">
        <v>0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  <c r="AC24" t="b">
        <v>0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0</v>
      </c>
      <c r="AU24" t="b">
        <v>1</v>
      </c>
      <c r="AV24" t="b">
        <v>0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>
        <f t="shared" si="0"/>
        <v>34</v>
      </c>
      <c r="BF24">
        <f t="shared" si="1"/>
        <v>47</v>
      </c>
      <c r="BG24" s="4">
        <f t="shared" si="2"/>
        <v>0.72340425531914898</v>
      </c>
    </row>
    <row r="25" spans="1:59" x14ac:dyDescent="0.35">
      <c r="A25" t="s">
        <v>44</v>
      </c>
      <c r="B25" t="b">
        <v>0</v>
      </c>
      <c r="C25" t="b">
        <v>0</v>
      </c>
      <c r="D25" t="b">
        <v>1</v>
      </c>
      <c r="E25" t="b">
        <v>1</v>
      </c>
      <c r="F25" t="b">
        <v>0</v>
      </c>
      <c r="G25" t="b">
        <v>0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1</v>
      </c>
      <c r="U25" t="b">
        <v>0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0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>
        <f t="shared" si="0"/>
        <v>29</v>
      </c>
      <c r="BF25">
        <f t="shared" si="1"/>
        <v>41</v>
      </c>
      <c r="BG25" s="4">
        <f t="shared" si="2"/>
        <v>0.70731707317073167</v>
      </c>
    </row>
    <row r="26" spans="1:59" x14ac:dyDescent="0.35">
      <c r="A26" t="s">
        <v>45</v>
      </c>
      <c r="B26" t="b">
        <v>1</v>
      </c>
      <c r="C26" t="b">
        <v>1</v>
      </c>
      <c r="D26" t="b">
        <v>0</v>
      </c>
      <c r="E26" t="b">
        <v>0</v>
      </c>
      <c r="F26" t="b">
        <v>1</v>
      </c>
      <c r="G26" t="b">
        <v>1</v>
      </c>
      <c r="H26" t="b">
        <v>0</v>
      </c>
      <c r="I26" t="b">
        <v>0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s">
        <v>112</v>
      </c>
      <c r="AO26" t="s">
        <v>112</v>
      </c>
      <c r="AP26" t="b">
        <v>0</v>
      </c>
      <c r="AQ26" t="b">
        <v>0</v>
      </c>
      <c r="AR26" t="b">
        <v>1</v>
      </c>
      <c r="AS26" t="b">
        <v>1</v>
      </c>
      <c r="AT26" t="b">
        <v>0</v>
      </c>
      <c r="AU26" t="b">
        <v>1</v>
      </c>
      <c r="AV26" t="b">
        <v>0</v>
      </c>
      <c r="AW26" t="b">
        <v>1</v>
      </c>
      <c r="AX26" t="b">
        <v>1</v>
      </c>
      <c r="AY26" t="b">
        <v>0</v>
      </c>
      <c r="AZ26" t="b">
        <v>1</v>
      </c>
      <c r="BA26" t="s">
        <v>112</v>
      </c>
      <c r="BB26" t="s">
        <v>112</v>
      </c>
      <c r="BC26" t="s">
        <v>112</v>
      </c>
      <c r="BD26" t="s">
        <v>112</v>
      </c>
      <c r="BE26">
        <f t="shared" si="0"/>
        <v>21</v>
      </c>
      <c r="BF26">
        <f t="shared" si="1"/>
        <v>49</v>
      </c>
      <c r="BG26" s="4">
        <f t="shared" si="2"/>
        <v>0.42857142857142855</v>
      </c>
    </row>
    <row r="27" spans="1:59" x14ac:dyDescent="0.35">
      <c r="A27" t="s">
        <v>46</v>
      </c>
      <c r="B27" t="b">
        <v>1</v>
      </c>
      <c r="C27" t="b">
        <v>1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0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1</v>
      </c>
      <c r="AP27" t="b">
        <v>0</v>
      </c>
      <c r="AQ27" t="b">
        <v>0</v>
      </c>
      <c r="AR27" t="b">
        <v>1</v>
      </c>
      <c r="AS27" t="b">
        <v>1</v>
      </c>
      <c r="AT27" t="b">
        <v>0</v>
      </c>
      <c r="AU27" t="b">
        <v>0</v>
      </c>
      <c r="AV27" t="b">
        <v>0</v>
      </c>
      <c r="AW27" t="b">
        <v>1</v>
      </c>
      <c r="AX27" t="b">
        <v>1</v>
      </c>
      <c r="AY27" t="b">
        <v>1</v>
      </c>
      <c r="AZ27" t="b">
        <v>1</v>
      </c>
      <c r="BA27" t="s">
        <v>112</v>
      </c>
      <c r="BB27" t="s">
        <v>112</v>
      </c>
      <c r="BC27" t="s">
        <v>112</v>
      </c>
      <c r="BD27" t="s">
        <v>112</v>
      </c>
      <c r="BE27">
        <f t="shared" si="0"/>
        <v>33</v>
      </c>
      <c r="BF27">
        <f t="shared" si="1"/>
        <v>51</v>
      </c>
      <c r="BG27" s="4">
        <f t="shared" si="2"/>
        <v>0.6470588235294118</v>
      </c>
    </row>
    <row r="28" spans="1:59" x14ac:dyDescent="0.35">
      <c r="A28" t="s">
        <v>47</v>
      </c>
      <c r="B28" t="b">
        <v>1</v>
      </c>
      <c r="C28" t="b">
        <v>1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0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0</v>
      </c>
      <c r="AG28" t="b">
        <v>0</v>
      </c>
      <c r="AH28" t="b">
        <v>1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>
        <f t="shared" si="0"/>
        <v>26</v>
      </c>
      <c r="BF28">
        <f t="shared" si="1"/>
        <v>33</v>
      </c>
      <c r="BG28" s="4">
        <f t="shared" si="2"/>
        <v>0.78787878787878785</v>
      </c>
    </row>
    <row r="29" spans="1:59" x14ac:dyDescent="0.35">
      <c r="A29" t="s">
        <v>48</v>
      </c>
      <c r="B29" t="b">
        <v>1</v>
      </c>
      <c r="C29" t="b">
        <v>1</v>
      </c>
      <c r="D29" t="b">
        <v>0</v>
      </c>
      <c r="E29" t="b">
        <v>0</v>
      </c>
      <c r="F29" t="b">
        <v>1</v>
      </c>
      <c r="G29" t="b">
        <v>1</v>
      </c>
      <c r="H29" t="b">
        <v>0</v>
      </c>
      <c r="I29" t="b">
        <v>0</v>
      </c>
      <c r="J29" t="b">
        <v>1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0</v>
      </c>
      <c r="U29" t="b">
        <v>1</v>
      </c>
      <c r="V29" t="b">
        <v>0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0</v>
      </c>
      <c r="AE29" t="b">
        <v>1</v>
      </c>
      <c r="AF29" t="b">
        <v>1</v>
      </c>
      <c r="AG29" t="b">
        <v>0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>
        <f t="shared" si="0"/>
        <v>30</v>
      </c>
      <c r="BF29">
        <f t="shared" si="1"/>
        <v>39</v>
      </c>
      <c r="BG29" s="4">
        <f t="shared" si="2"/>
        <v>0.76923076923076927</v>
      </c>
    </row>
    <row r="30" spans="1:59" x14ac:dyDescent="0.35">
      <c r="A30" t="s">
        <v>49</v>
      </c>
      <c r="B30" t="b">
        <v>0</v>
      </c>
      <c r="C30" t="b">
        <v>0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1</v>
      </c>
      <c r="U30" t="b">
        <v>0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1</v>
      </c>
      <c r="AJ30" t="b">
        <v>1</v>
      </c>
      <c r="AK30" t="b">
        <v>0</v>
      </c>
      <c r="AL30" t="b">
        <v>1</v>
      </c>
      <c r="AM30" t="b">
        <v>1</v>
      </c>
      <c r="AN30" t="b">
        <v>1</v>
      </c>
      <c r="AO30" t="b">
        <v>1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>
        <f t="shared" si="0"/>
        <v>30</v>
      </c>
      <c r="BF30">
        <f t="shared" si="1"/>
        <v>40</v>
      </c>
      <c r="BG30" s="4">
        <f t="shared" si="2"/>
        <v>0.75</v>
      </c>
    </row>
    <row r="31" spans="1:59" x14ac:dyDescent="0.35">
      <c r="A31" t="s">
        <v>50</v>
      </c>
      <c r="B31" t="b">
        <v>1</v>
      </c>
      <c r="C31" t="b">
        <v>1</v>
      </c>
      <c r="D31" t="b">
        <v>0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1</v>
      </c>
      <c r="AO31" t="s">
        <v>112</v>
      </c>
      <c r="AP31" t="b">
        <v>0</v>
      </c>
      <c r="AQ31" t="b">
        <v>0</v>
      </c>
      <c r="AR31" t="b">
        <v>1</v>
      </c>
      <c r="AS31" t="b">
        <v>0</v>
      </c>
      <c r="AT31" t="b">
        <v>1</v>
      </c>
      <c r="AU31" t="b">
        <v>1</v>
      </c>
      <c r="AV31" t="b">
        <v>0</v>
      </c>
      <c r="AW31" t="b">
        <v>1</v>
      </c>
      <c r="AX31" t="b">
        <v>1</v>
      </c>
      <c r="AY31" t="b">
        <v>0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>
        <f t="shared" si="0"/>
        <v>31</v>
      </c>
      <c r="BF31">
        <f t="shared" si="1"/>
        <v>54</v>
      </c>
      <c r="BG31" s="4">
        <f t="shared" si="2"/>
        <v>0.57407407407407407</v>
      </c>
    </row>
    <row r="32" spans="1:59" x14ac:dyDescent="0.35">
      <c r="A32" t="s">
        <v>51</v>
      </c>
      <c r="B32" t="b">
        <v>1</v>
      </c>
      <c r="C32" t="b">
        <v>1</v>
      </c>
      <c r="D32" t="b">
        <v>0</v>
      </c>
      <c r="E32" t="b">
        <v>0</v>
      </c>
      <c r="F32" t="b">
        <v>1</v>
      </c>
      <c r="G32" t="b">
        <v>1</v>
      </c>
      <c r="H32" t="b">
        <v>0</v>
      </c>
      <c r="I32" t="b">
        <v>0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0</v>
      </c>
      <c r="U32" t="b">
        <v>1</v>
      </c>
      <c r="V32" t="b">
        <v>0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>
        <f t="shared" si="0"/>
        <v>25</v>
      </c>
      <c r="BF32">
        <f t="shared" si="1"/>
        <v>33</v>
      </c>
      <c r="BG32" s="4">
        <f t="shared" si="2"/>
        <v>0.75757575757575757</v>
      </c>
    </row>
    <row r="33" spans="1:59" x14ac:dyDescent="0.35">
      <c r="A33" t="s">
        <v>52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1</v>
      </c>
      <c r="BA33" t="b">
        <v>1</v>
      </c>
      <c r="BB33" t="b">
        <v>0</v>
      </c>
      <c r="BC33" t="b">
        <v>0</v>
      </c>
      <c r="BD33" t="b">
        <v>1</v>
      </c>
      <c r="BE33">
        <f t="shared" si="0"/>
        <v>41</v>
      </c>
      <c r="BF33">
        <f t="shared" si="1"/>
        <v>55</v>
      </c>
      <c r="BG33" s="4">
        <f t="shared" si="2"/>
        <v>0.74545454545454548</v>
      </c>
    </row>
    <row r="34" spans="1:59" x14ac:dyDescent="0.35">
      <c r="A34" t="s">
        <v>53</v>
      </c>
      <c r="B34" t="b">
        <v>0</v>
      </c>
      <c r="C34" t="b">
        <v>0</v>
      </c>
      <c r="D34" t="b">
        <v>1</v>
      </c>
      <c r="E34" t="b">
        <v>1</v>
      </c>
      <c r="F34" t="b">
        <v>0</v>
      </c>
      <c r="G34" t="b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1</v>
      </c>
      <c r="AS34" t="b">
        <v>0</v>
      </c>
      <c r="AT34" t="b">
        <v>1</v>
      </c>
      <c r="AU34" t="b">
        <v>1</v>
      </c>
      <c r="AV34" t="b">
        <v>1</v>
      </c>
      <c r="AW34" t="b">
        <v>1</v>
      </c>
      <c r="AX34" t="b">
        <v>0</v>
      </c>
      <c r="AY34" t="b">
        <v>0</v>
      </c>
      <c r="AZ34" t="b">
        <v>1</v>
      </c>
      <c r="BA34" t="b">
        <v>1</v>
      </c>
      <c r="BB34" t="b">
        <v>0</v>
      </c>
      <c r="BC34" t="b">
        <v>1</v>
      </c>
      <c r="BD34" t="b">
        <v>1</v>
      </c>
      <c r="BE34">
        <f t="shared" ref="BE34:BE52" si="3">COUNTIF(B34:BD34,TRUE)</f>
        <v>34</v>
      </c>
      <c r="BF34">
        <f t="shared" si="1"/>
        <v>55</v>
      </c>
      <c r="BG34" s="4">
        <f t="shared" si="2"/>
        <v>0.61818181818181817</v>
      </c>
    </row>
    <row r="35" spans="1:59" x14ac:dyDescent="0.35">
      <c r="A35" t="s">
        <v>54</v>
      </c>
      <c r="B35" t="b">
        <v>0</v>
      </c>
      <c r="C35" t="b">
        <v>0</v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1</v>
      </c>
      <c r="U35" t="b">
        <v>0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>
        <f t="shared" si="3"/>
        <v>22</v>
      </c>
      <c r="BF35">
        <f t="shared" si="1"/>
        <v>28</v>
      </c>
      <c r="BG35" s="4">
        <f t="shared" si="2"/>
        <v>0.7857142857142857</v>
      </c>
    </row>
    <row r="36" spans="1:59" x14ac:dyDescent="0.35">
      <c r="A36" t="s">
        <v>55</v>
      </c>
      <c r="B36" t="b">
        <v>0</v>
      </c>
      <c r="C36" t="b">
        <v>0</v>
      </c>
      <c r="D36" t="b">
        <v>1</v>
      </c>
      <c r="E36" t="b">
        <v>1</v>
      </c>
      <c r="F36" t="b">
        <v>0</v>
      </c>
      <c r="G36" t="b">
        <v>0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1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0</v>
      </c>
      <c r="U36" t="b">
        <v>0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0</v>
      </c>
      <c r="AI36" t="b">
        <v>1</v>
      </c>
      <c r="AJ36" t="b">
        <v>0</v>
      </c>
      <c r="AK36" t="b">
        <v>1</v>
      </c>
      <c r="AL36" t="b">
        <v>0</v>
      </c>
      <c r="AM36" t="b">
        <v>1</v>
      </c>
      <c r="AN36" t="b">
        <v>0</v>
      </c>
      <c r="AO36" t="b">
        <v>1</v>
      </c>
      <c r="AP36" t="b">
        <v>1</v>
      </c>
      <c r="AQ36" t="b">
        <v>1</v>
      </c>
      <c r="AR36" t="b">
        <v>1</v>
      </c>
      <c r="AS36" t="b">
        <v>0</v>
      </c>
      <c r="AT36" t="b">
        <v>0</v>
      </c>
      <c r="AU36" t="b">
        <v>1</v>
      </c>
      <c r="AV36" t="b">
        <v>0</v>
      </c>
      <c r="AW36" t="b">
        <v>1</v>
      </c>
      <c r="AX36" t="b">
        <v>1</v>
      </c>
      <c r="AY36" t="b">
        <v>0</v>
      </c>
      <c r="AZ36" t="b">
        <v>1</v>
      </c>
      <c r="BA36" t="b">
        <v>1</v>
      </c>
      <c r="BB36" t="b">
        <v>0</v>
      </c>
      <c r="BC36" t="b">
        <v>1</v>
      </c>
      <c r="BD36" t="b">
        <v>1</v>
      </c>
      <c r="BE36">
        <f t="shared" si="3"/>
        <v>36</v>
      </c>
      <c r="BF36">
        <f t="shared" si="1"/>
        <v>55</v>
      </c>
      <c r="BG36" s="4">
        <f t="shared" si="2"/>
        <v>0.65454545454545454</v>
      </c>
    </row>
    <row r="37" spans="1:59" x14ac:dyDescent="0.35">
      <c r="A37" t="s">
        <v>56</v>
      </c>
      <c r="B37" s="8" t="b">
        <f>IF(Data!B37="","",IF(Data!B$37="","",Data!B37=Data!B$37))</f>
        <v>1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6" t="b">
        <v>1</v>
      </c>
      <c r="M37" s="6" t="b">
        <v>1</v>
      </c>
      <c r="N37" s="6" t="b">
        <v>1</v>
      </c>
      <c r="O37" s="6" t="b">
        <v>1</v>
      </c>
      <c r="P37" s="6" t="b">
        <v>1</v>
      </c>
      <c r="Q37" s="6" t="b">
        <v>1</v>
      </c>
      <c r="R37" s="6" t="b">
        <v>1</v>
      </c>
      <c r="S37" s="6" t="b">
        <v>1</v>
      </c>
      <c r="T37" s="6" t="b">
        <v>1</v>
      </c>
      <c r="U37" s="6" t="b">
        <v>1</v>
      </c>
      <c r="V37" s="6" t="b">
        <v>1</v>
      </c>
      <c r="W37" s="6" t="b">
        <v>1</v>
      </c>
      <c r="X37" s="6" t="b">
        <v>1</v>
      </c>
      <c r="Y37" s="6" t="b">
        <v>1</v>
      </c>
      <c r="Z37" s="6" t="b">
        <v>1</v>
      </c>
      <c r="AA37" s="6" t="b">
        <v>1</v>
      </c>
      <c r="AB37" s="6" t="b">
        <v>1</v>
      </c>
      <c r="AC37" s="6" t="b">
        <v>1</v>
      </c>
      <c r="AD37" s="6" t="b">
        <v>1</v>
      </c>
      <c r="AE37" s="6" t="b">
        <v>1</v>
      </c>
      <c r="AF37" s="6" t="b">
        <v>1</v>
      </c>
      <c r="AG37" s="6" t="b">
        <v>1</v>
      </c>
      <c r="AH37" s="6" t="b">
        <v>1</v>
      </c>
      <c r="AI37" s="6" t="b">
        <v>1</v>
      </c>
      <c r="AJ37" s="6" t="b">
        <v>1</v>
      </c>
      <c r="AK37" s="6" t="b">
        <v>1</v>
      </c>
      <c r="AL37" s="6" t="b">
        <v>1</v>
      </c>
      <c r="AM37" s="6" t="b">
        <v>1</v>
      </c>
      <c r="AN37" s="6" t="b">
        <v>1</v>
      </c>
      <c r="AO37" s="6" t="b">
        <v>1</v>
      </c>
      <c r="AP37" s="6" t="b">
        <v>1</v>
      </c>
      <c r="AQ37" s="6" t="b">
        <v>1</v>
      </c>
      <c r="AR37" s="6" t="b">
        <v>1</v>
      </c>
      <c r="AS37" s="6" t="b">
        <v>1</v>
      </c>
      <c r="AT37" s="6" t="b">
        <v>1</v>
      </c>
      <c r="AU37" s="6" t="b">
        <v>1</v>
      </c>
      <c r="AV37" s="6" t="b">
        <v>1</v>
      </c>
      <c r="AW37" s="6" t="b">
        <v>1</v>
      </c>
      <c r="AX37" s="6" t="b">
        <v>1</v>
      </c>
      <c r="AY37" s="6" t="b">
        <v>1</v>
      </c>
      <c r="AZ37" s="6" t="b">
        <v>1</v>
      </c>
      <c r="BA37" s="6" t="b">
        <v>1</v>
      </c>
      <c r="BB37" s="6" t="b">
        <v>1</v>
      </c>
      <c r="BC37" s="6" t="b">
        <v>1</v>
      </c>
      <c r="BD37" s="6" t="b">
        <v>1</v>
      </c>
      <c r="BE37">
        <f t="shared" si="3"/>
        <v>55</v>
      </c>
      <c r="BF37">
        <f t="shared" si="1"/>
        <v>55</v>
      </c>
      <c r="BG37" s="4">
        <f t="shared" si="2"/>
        <v>1</v>
      </c>
    </row>
    <row r="38" spans="1:59" x14ac:dyDescent="0.35">
      <c r="A38" t="s">
        <v>57</v>
      </c>
      <c r="B38" t="b">
        <v>1</v>
      </c>
      <c r="C38" t="b">
        <v>1</v>
      </c>
      <c r="D38" t="b">
        <v>0</v>
      </c>
      <c r="E38" t="b">
        <v>0</v>
      </c>
      <c r="F38" t="b">
        <v>1</v>
      </c>
      <c r="G38" t="b">
        <v>1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0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1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>
        <f t="shared" si="3"/>
        <v>21</v>
      </c>
      <c r="BF38">
        <f t="shared" si="1"/>
        <v>29</v>
      </c>
      <c r="BG38" s="4">
        <f t="shared" si="2"/>
        <v>0.72413793103448276</v>
      </c>
    </row>
    <row r="39" spans="1:59" x14ac:dyDescent="0.35">
      <c r="A39" t="s">
        <v>58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0</v>
      </c>
      <c r="AO39" t="b">
        <v>1</v>
      </c>
      <c r="AP39" t="b">
        <v>1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>
        <f t="shared" si="3"/>
        <v>31</v>
      </c>
      <c r="BF39">
        <f t="shared" si="1"/>
        <v>41</v>
      </c>
      <c r="BG39" s="4">
        <f t="shared" si="2"/>
        <v>0.75609756097560976</v>
      </c>
    </row>
    <row r="40" spans="1:59" x14ac:dyDescent="0.35">
      <c r="A40" t="s">
        <v>59</v>
      </c>
      <c r="B40" t="b">
        <v>0</v>
      </c>
      <c r="C40" t="b">
        <v>1</v>
      </c>
      <c r="D40" t="b">
        <v>1</v>
      </c>
      <c r="E40" t="b">
        <v>1</v>
      </c>
      <c r="F40" t="b">
        <v>0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1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0</v>
      </c>
      <c r="AC40" t="b">
        <v>0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0</v>
      </c>
      <c r="AR40" t="b">
        <v>1</v>
      </c>
      <c r="AS40" t="b">
        <v>0</v>
      </c>
      <c r="AT40" t="b">
        <v>0</v>
      </c>
      <c r="AU40" t="b">
        <v>1</v>
      </c>
      <c r="AV40" t="b">
        <v>0</v>
      </c>
      <c r="AW40" t="b">
        <v>1</v>
      </c>
      <c r="AX40" t="b">
        <v>1</v>
      </c>
      <c r="AY40" t="b">
        <v>0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>
        <f t="shared" si="3"/>
        <v>40</v>
      </c>
      <c r="BF40">
        <f t="shared" si="1"/>
        <v>55</v>
      </c>
      <c r="BG40" s="4">
        <f t="shared" si="2"/>
        <v>0.72727272727272729</v>
      </c>
    </row>
    <row r="41" spans="1:59" x14ac:dyDescent="0.35">
      <c r="A41" t="s">
        <v>60</v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0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1</v>
      </c>
      <c r="U41" t="b">
        <v>0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0</v>
      </c>
      <c r="AT41" t="b">
        <v>1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1</v>
      </c>
      <c r="BA41" t="b">
        <v>1</v>
      </c>
      <c r="BB41" t="b">
        <v>0</v>
      </c>
      <c r="BC41" t="b">
        <v>0</v>
      </c>
      <c r="BD41" t="b">
        <v>1</v>
      </c>
      <c r="BE41">
        <f t="shared" si="3"/>
        <v>37</v>
      </c>
      <c r="BF41">
        <f t="shared" si="1"/>
        <v>55</v>
      </c>
      <c r="BG41" s="4">
        <f t="shared" si="2"/>
        <v>0.67272727272727273</v>
      </c>
    </row>
    <row r="42" spans="1:59" x14ac:dyDescent="0.35">
      <c r="A42" t="s">
        <v>61</v>
      </c>
      <c r="B42" t="b">
        <v>1</v>
      </c>
      <c r="C42" t="b">
        <v>1</v>
      </c>
      <c r="D42" t="b">
        <v>0</v>
      </c>
      <c r="E42" t="b">
        <v>0</v>
      </c>
      <c r="F42" t="b">
        <v>1</v>
      </c>
      <c r="G42" t="b">
        <v>1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1</v>
      </c>
      <c r="AN42" t="b">
        <v>1</v>
      </c>
      <c r="AO42" t="s">
        <v>112</v>
      </c>
      <c r="AP42" t="b">
        <v>0</v>
      </c>
      <c r="AQ42" t="b">
        <v>0</v>
      </c>
      <c r="AR42" t="b">
        <v>1</v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1</v>
      </c>
      <c r="AY42" t="b">
        <v>0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>
        <f t="shared" si="3"/>
        <v>26</v>
      </c>
      <c r="BF42">
        <f t="shared" si="1"/>
        <v>54</v>
      </c>
      <c r="BG42" s="4">
        <f t="shared" si="2"/>
        <v>0.48148148148148145</v>
      </c>
    </row>
    <row r="43" spans="1:59" x14ac:dyDescent="0.35">
      <c r="A43" t="s">
        <v>64</v>
      </c>
      <c r="B43" t="b">
        <v>1</v>
      </c>
      <c r="C43" t="b">
        <v>1</v>
      </c>
      <c r="D43" t="b">
        <v>0</v>
      </c>
      <c r="E43" t="b">
        <v>0</v>
      </c>
      <c r="F43" t="b">
        <v>1</v>
      </c>
      <c r="G43" t="b">
        <v>1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0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1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  <c r="AC43" t="b">
        <v>0</v>
      </c>
      <c r="AD43" t="b">
        <v>1</v>
      </c>
      <c r="AE43" t="b">
        <v>1</v>
      </c>
      <c r="AF43" t="b">
        <v>1</v>
      </c>
      <c r="AG43" t="b">
        <v>0</v>
      </c>
      <c r="AH43" t="b">
        <v>1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>
        <f t="shared" si="3"/>
        <v>23</v>
      </c>
      <c r="BF43">
        <f t="shared" si="1"/>
        <v>33</v>
      </c>
      <c r="BG43" s="4">
        <f t="shared" si="2"/>
        <v>0.69696969696969702</v>
      </c>
    </row>
    <row r="44" spans="1:59" x14ac:dyDescent="0.35">
      <c r="A44" t="s">
        <v>65</v>
      </c>
      <c r="B44" t="b">
        <v>1</v>
      </c>
      <c r="C44" t="b">
        <v>1</v>
      </c>
      <c r="D44" t="b">
        <v>0</v>
      </c>
      <c r="E44" t="b">
        <v>0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0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1</v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 t="b">
        <v>1</v>
      </c>
      <c r="AU44" t="b">
        <v>1</v>
      </c>
      <c r="AV44" t="b">
        <v>0</v>
      </c>
      <c r="AW44" t="b">
        <v>1</v>
      </c>
      <c r="AX44" t="b">
        <v>1</v>
      </c>
      <c r="AY44" t="b">
        <v>0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>
        <f t="shared" si="3"/>
        <v>35</v>
      </c>
      <c r="BF44">
        <f t="shared" si="1"/>
        <v>55</v>
      </c>
      <c r="BG44" s="4">
        <f t="shared" si="2"/>
        <v>0.63636363636363635</v>
      </c>
    </row>
    <row r="45" spans="1:59" x14ac:dyDescent="0.35">
      <c r="A45" t="s">
        <v>66</v>
      </c>
      <c r="B45" t="b">
        <v>1</v>
      </c>
      <c r="C45" t="b">
        <v>1</v>
      </c>
      <c r="D45" t="b">
        <v>0</v>
      </c>
      <c r="E45" t="b">
        <v>0</v>
      </c>
      <c r="F45" t="b">
        <v>1</v>
      </c>
      <c r="G45" t="b">
        <v>1</v>
      </c>
      <c r="H45" t="b">
        <v>0</v>
      </c>
      <c r="I45" t="b">
        <v>0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1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s">
        <v>112</v>
      </c>
      <c r="AO45" t="s">
        <v>112</v>
      </c>
      <c r="AP45" t="b">
        <v>0</v>
      </c>
      <c r="AQ45" t="b">
        <v>0</v>
      </c>
      <c r="AR45" t="b">
        <v>1</v>
      </c>
      <c r="AS45" t="b">
        <v>1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>
        <f t="shared" si="3"/>
        <v>21</v>
      </c>
      <c r="BF45">
        <f t="shared" si="1"/>
        <v>42</v>
      </c>
      <c r="BG45" s="4">
        <f t="shared" si="2"/>
        <v>0.5</v>
      </c>
    </row>
    <row r="46" spans="1:59" x14ac:dyDescent="0.35">
      <c r="A46" t="s">
        <v>67</v>
      </c>
      <c r="B46" t="b">
        <v>1</v>
      </c>
      <c r="C46" t="b">
        <v>1</v>
      </c>
      <c r="D46" t="b">
        <v>0</v>
      </c>
      <c r="E46" t="b">
        <v>0</v>
      </c>
      <c r="F46" t="b">
        <v>1</v>
      </c>
      <c r="G46" t="b">
        <v>1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0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>
        <f t="shared" si="3"/>
        <v>24</v>
      </c>
      <c r="BF46">
        <f t="shared" si="1"/>
        <v>32</v>
      </c>
      <c r="BG46" s="4">
        <f t="shared" si="2"/>
        <v>0.75</v>
      </c>
    </row>
    <row r="47" spans="1:59" x14ac:dyDescent="0.35">
      <c r="A47" t="s">
        <v>68</v>
      </c>
      <c r="B47" t="b">
        <v>0</v>
      </c>
      <c r="C47" t="b">
        <v>0</v>
      </c>
      <c r="D47" t="b">
        <v>1</v>
      </c>
      <c r="E47" t="b">
        <v>1</v>
      </c>
      <c r="F47" t="b">
        <v>0</v>
      </c>
      <c r="G47" t="b">
        <v>0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0</v>
      </c>
      <c r="AS47" t="b">
        <v>0</v>
      </c>
      <c r="AT47" t="b">
        <v>1</v>
      </c>
      <c r="AU47" t="b">
        <v>1</v>
      </c>
      <c r="AV47" t="b">
        <v>1</v>
      </c>
      <c r="AW47" t="b">
        <v>0</v>
      </c>
      <c r="AX47" t="b">
        <v>0</v>
      </c>
      <c r="AY47" t="b">
        <v>0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>
        <f t="shared" si="3"/>
        <v>39</v>
      </c>
      <c r="BF47">
        <f t="shared" si="1"/>
        <v>55</v>
      </c>
      <c r="BG47" s="4">
        <f t="shared" si="2"/>
        <v>0.70909090909090911</v>
      </c>
    </row>
    <row r="48" spans="1:59" x14ac:dyDescent="0.35">
      <c r="A48" t="s">
        <v>70</v>
      </c>
      <c r="B48" t="b">
        <v>0</v>
      </c>
      <c r="C48" t="b">
        <v>0</v>
      </c>
      <c r="D48" t="b">
        <v>1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b">
        <v>1</v>
      </c>
      <c r="K48" t="b">
        <v>1</v>
      </c>
      <c r="L48" t="b">
        <v>1</v>
      </c>
      <c r="M48" t="b">
        <v>0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0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1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s">
        <v>112</v>
      </c>
      <c r="AO48" t="s">
        <v>112</v>
      </c>
      <c r="AP48" t="b">
        <v>0</v>
      </c>
      <c r="AQ48" t="b">
        <v>0</v>
      </c>
      <c r="AR48" t="b">
        <v>1</v>
      </c>
      <c r="AS48" t="b">
        <v>1</v>
      </c>
      <c r="AT48" t="b">
        <v>0</v>
      </c>
      <c r="AU48" t="b">
        <v>0</v>
      </c>
      <c r="AV48" t="b">
        <v>0</v>
      </c>
      <c r="AW48" t="b">
        <v>1</v>
      </c>
      <c r="AX48" t="b">
        <v>1</v>
      </c>
      <c r="AY48" t="b">
        <v>0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>
        <f t="shared" si="3"/>
        <v>30</v>
      </c>
      <c r="BF48">
        <f t="shared" si="1"/>
        <v>53</v>
      </c>
      <c r="BG48" s="4">
        <f t="shared" si="2"/>
        <v>0.56603773584905659</v>
      </c>
    </row>
    <row r="49" spans="1:59" x14ac:dyDescent="0.35">
      <c r="A49" t="s">
        <v>71</v>
      </c>
      <c r="B49" t="b">
        <v>0</v>
      </c>
      <c r="C49" t="b">
        <v>0</v>
      </c>
      <c r="D49" t="b">
        <v>1</v>
      </c>
      <c r="E49" t="b">
        <v>1</v>
      </c>
      <c r="F49" t="b">
        <v>0</v>
      </c>
      <c r="G49" t="b">
        <v>0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0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0</v>
      </c>
      <c r="AD49" t="b">
        <v>1</v>
      </c>
      <c r="AE49" t="b">
        <v>1</v>
      </c>
      <c r="AF49" t="b">
        <v>1</v>
      </c>
      <c r="AG49" t="b">
        <v>0</v>
      </c>
      <c r="AH49" t="b">
        <v>1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>
        <f t="shared" si="3"/>
        <v>23</v>
      </c>
      <c r="BF49">
        <f t="shared" si="1"/>
        <v>33</v>
      </c>
      <c r="BG49" s="4">
        <f t="shared" si="2"/>
        <v>0.69696969696969702</v>
      </c>
    </row>
    <row r="50" spans="1:59" x14ac:dyDescent="0.35">
      <c r="A50" t="s">
        <v>72</v>
      </c>
      <c r="B50" t="b">
        <v>1</v>
      </c>
      <c r="C50" t="b">
        <v>1</v>
      </c>
      <c r="D50" t="b">
        <v>0</v>
      </c>
      <c r="E50" t="b">
        <v>0</v>
      </c>
      <c r="F50" t="b">
        <v>1</v>
      </c>
      <c r="G50" t="b">
        <v>1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1</v>
      </c>
      <c r="U50" t="b">
        <v>0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1</v>
      </c>
      <c r="AO50" t="b">
        <v>1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>
        <f t="shared" si="3"/>
        <v>26</v>
      </c>
      <c r="BF50">
        <f t="shared" si="1"/>
        <v>40</v>
      </c>
      <c r="BG50" s="4">
        <f t="shared" si="2"/>
        <v>0.65</v>
      </c>
    </row>
    <row r="51" spans="1:59" x14ac:dyDescent="0.35">
      <c r="A51" t="s">
        <v>73</v>
      </c>
      <c r="B51" t="b">
        <v>0</v>
      </c>
      <c r="C51" t="b">
        <v>1</v>
      </c>
      <c r="D51" t="b">
        <v>1</v>
      </c>
      <c r="E51" t="b">
        <v>1</v>
      </c>
      <c r="F51" t="b">
        <v>0</v>
      </c>
      <c r="G51" t="b">
        <v>0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0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>
        <f t="shared" si="3"/>
        <v>37</v>
      </c>
      <c r="BF51">
        <f t="shared" si="1"/>
        <v>44</v>
      </c>
      <c r="BG51" s="4">
        <f t="shared" si="2"/>
        <v>0.84090909090909094</v>
      </c>
    </row>
    <row r="52" spans="1:59" x14ac:dyDescent="0.35">
      <c r="A52" t="s">
        <v>75</v>
      </c>
      <c r="B52" t="b">
        <v>1</v>
      </c>
      <c r="C52" t="b">
        <v>1</v>
      </c>
      <c r="D52" t="b">
        <v>0</v>
      </c>
      <c r="E52" t="b">
        <v>0</v>
      </c>
      <c r="F52" t="b">
        <v>1</v>
      </c>
      <c r="G52" t="b">
        <v>1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0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0</v>
      </c>
      <c r="AH52" t="b">
        <v>1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>
        <f t="shared" si="3"/>
        <v>27</v>
      </c>
      <c r="BF52">
        <f t="shared" si="1"/>
        <v>33</v>
      </c>
      <c r="BG52" s="4">
        <f t="shared" si="2"/>
        <v>0.81818181818181823</v>
      </c>
    </row>
  </sheetData>
  <conditionalFormatting sqref="B2:BH2 B38:BE52 BE37 B3:BE36 BF3:BH52">
    <cfRule type="containsText" dxfId="31" priority="2" operator="containsText" text="true">
      <formula>NOT(ISERROR(SEARCH("true",B2)))</formula>
    </cfRule>
    <cfRule type="containsText" dxfId="30" priority="3" operator="containsText" text="false">
      <formula>NOT(ISERROR(SEARCH("false",B2)))</formula>
    </cfRule>
  </conditionalFormatting>
  <conditionalFormatting sqref="BG2:BG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7058-AE0A-476D-B7AF-6BAD8060218D}">
  <dimension ref="A1:AG52"/>
  <sheetViews>
    <sheetView topLeftCell="P19" workbookViewId="0">
      <selection activeCell="A47" sqref="A47:XFD47"/>
    </sheetView>
  </sheetViews>
  <sheetFormatPr defaultRowHeight="14.5" x14ac:dyDescent="0.35"/>
  <cols>
    <col min="31" max="31" width="9.81640625" bestFit="1" customWidth="1"/>
    <col min="32" max="32" width="12.90625" bestFit="1" customWidth="1"/>
    <col min="33" max="33" width="12.08984375" bestFit="1" customWidth="1"/>
  </cols>
  <sheetData>
    <row r="1" spans="1:33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 t="s">
        <v>113</v>
      </c>
      <c r="AF1" t="s">
        <v>105</v>
      </c>
      <c r="AG1" t="s">
        <v>114</v>
      </c>
    </row>
    <row r="2" spans="1:33" x14ac:dyDescent="0.35">
      <c r="A2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1</v>
      </c>
      <c r="AA2" t="b">
        <v>0</v>
      </c>
      <c r="AB2" t="b">
        <v>1</v>
      </c>
      <c r="AC2" t="b">
        <v>1</v>
      </c>
      <c r="AD2" t="b">
        <v>1</v>
      </c>
      <c r="AE2">
        <f t="shared" ref="AE2:AE33" si="0">COUNTIF(B2:AD2,TRUE)</f>
        <v>20</v>
      </c>
      <c r="AF2">
        <f>$AE$38-COUNTIF(B2:AD2,"")</f>
        <v>29</v>
      </c>
      <c r="AG2" s="4">
        <f>AE2/AF2</f>
        <v>0.68965517241379315</v>
      </c>
    </row>
    <row r="3" spans="1:33" x14ac:dyDescent="0.35">
      <c r="A3" t="s">
        <v>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>
        <f t="shared" si="0"/>
        <v>16</v>
      </c>
      <c r="AF3">
        <f t="shared" ref="AF3:AF52" si="1">$AE$38-COUNTIF(B3:AD3,"")</f>
        <v>16</v>
      </c>
      <c r="AG3" s="4">
        <f t="shared" ref="AG3:AG52" si="2">AE3/AF3</f>
        <v>1</v>
      </c>
    </row>
    <row r="4" spans="1:33" x14ac:dyDescent="0.35">
      <c r="A4" t="s">
        <v>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0</v>
      </c>
      <c r="AA4" t="b">
        <v>1</v>
      </c>
      <c r="AB4" t="b">
        <v>1</v>
      </c>
      <c r="AC4" t="b">
        <v>1</v>
      </c>
      <c r="AD4" t="s">
        <v>112</v>
      </c>
      <c r="AE4">
        <f t="shared" si="0"/>
        <v>24</v>
      </c>
      <c r="AF4">
        <f t="shared" si="1"/>
        <v>28</v>
      </c>
      <c r="AG4" s="4">
        <f t="shared" si="2"/>
        <v>0.8571428571428571</v>
      </c>
    </row>
    <row r="5" spans="1:33" x14ac:dyDescent="0.35">
      <c r="A5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1</v>
      </c>
      <c r="AA5" t="b">
        <v>0</v>
      </c>
      <c r="AB5" t="b">
        <v>1</v>
      </c>
      <c r="AC5" t="b">
        <v>1</v>
      </c>
      <c r="AD5" t="b">
        <v>1</v>
      </c>
      <c r="AE5">
        <f t="shared" si="0"/>
        <v>20</v>
      </c>
      <c r="AF5">
        <f t="shared" si="1"/>
        <v>29</v>
      </c>
      <c r="AG5" s="4">
        <f t="shared" si="2"/>
        <v>0.68965517241379315</v>
      </c>
    </row>
    <row r="6" spans="1:33" x14ac:dyDescent="0.3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>
        <f t="shared" si="0"/>
        <v>18</v>
      </c>
      <c r="AF6">
        <f t="shared" si="1"/>
        <v>29</v>
      </c>
      <c r="AG6" s="4">
        <f t="shared" si="2"/>
        <v>0.62068965517241381</v>
      </c>
    </row>
    <row r="7" spans="1:33" x14ac:dyDescent="0.35">
      <c r="A7" t="s">
        <v>13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0</v>
      </c>
      <c r="AA7" t="b">
        <v>1</v>
      </c>
      <c r="AB7" t="b">
        <v>1</v>
      </c>
      <c r="AC7" t="b">
        <v>1</v>
      </c>
      <c r="AD7" t="b">
        <v>1</v>
      </c>
      <c r="AE7">
        <f t="shared" si="0"/>
        <v>21</v>
      </c>
      <c r="AF7">
        <f t="shared" si="1"/>
        <v>29</v>
      </c>
      <c r="AG7" s="4">
        <f t="shared" si="2"/>
        <v>0.72413793103448276</v>
      </c>
    </row>
    <row r="8" spans="1:33" x14ac:dyDescent="0.35">
      <c r="A8" t="s">
        <v>15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0</v>
      </c>
      <c r="AA8" t="b">
        <v>1</v>
      </c>
      <c r="AB8" t="b">
        <v>0</v>
      </c>
      <c r="AC8" t="b">
        <v>1</v>
      </c>
      <c r="AD8" t="b">
        <v>0</v>
      </c>
      <c r="AE8">
        <f t="shared" si="0"/>
        <v>14</v>
      </c>
      <c r="AF8">
        <f t="shared" si="1"/>
        <v>29</v>
      </c>
      <c r="AG8" s="4">
        <f t="shared" si="2"/>
        <v>0.48275862068965519</v>
      </c>
    </row>
    <row r="9" spans="1:33" x14ac:dyDescent="0.35">
      <c r="A9" t="s">
        <v>20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>
        <f t="shared" si="0"/>
        <v>1</v>
      </c>
      <c r="AF9">
        <f t="shared" si="1"/>
        <v>15</v>
      </c>
      <c r="AG9" s="4">
        <f t="shared" si="2"/>
        <v>6.6666666666666666E-2</v>
      </c>
    </row>
    <row r="10" spans="1:33" x14ac:dyDescent="0.35">
      <c r="A10" t="s">
        <v>21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0</v>
      </c>
      <c r="AA10" t="b">
        <v>1</v>
      </c>
      <c r="AB10" t="b">
        <v>0</v>
      </c>
      <c r="AC10" t="b">
        <v>1</v>
      </c>
      <c r="AD10" t="b">
        <v>0</v>
      </c>
      <c r="AE10">
        <f t="shared" si="0"/>
        <v>14</v>
      </c>
      <c r="AF10">
        <f t="shared" si="1"/>
        <v>29</v>
      </c>
      <c r="AG10" s="4">
        <f t="shared" si="2"/>
        <v>0.48275862068965519</v>
      </c>
    </row>
    <row r="11" spans="1:33" x14ac:dyDescent="0.35">
      <c r="A11" t="s">
        <v>23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0</v>
      </c>
      <c r="AB11" t="b">
        <v>1</v>
      </c>
      <c r="AC11" t="b">
        <v>1</v>
      </c>
      <c r="AD11" t="b">
        <v>1</v>
      </c>
      <c r="AE11">
        <f t="shared" si="0"/>
        <v>24</v>
      </c>
      <c r="AF11">
        <f t="shared" si="1"/>
        <v>29</v>
      </c>
      <c r="AG11" s="4">
        <f t="shared" si="2"/>
        <v>0.82758620689655171</v>
      </c>
    </row>
    <row r="12" spans="1:33" x14ac:dyDescent="0.35">
      <c r="A12" t="s">
        <v>24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1</v>
      </c>
      <c r="AA12" t="b">
        <v>0</v>
      </c>
      <c r="AB12" t="b">
        <v>1</v>
      </c>
      <c r="AC12" t="b">
        <v>1</v>
      </c>
      <c r="AD12" t="b">
        <v>1</v>
      </c>
      <c r="AE12">
        <f t="shared" si="0"/>
        <v>18</v>
      </c>
      <c r="AF12">
        <f t="shared" si="1"/>
        <v>29</v>
      </c>
      <c r="AG12" s="4">
        <f t="shared" si="2"/>
        <v>0.62068965517241381</v>
      </c>
    </row>
    <row r="13" spans="1:33" x14ac:dyDescent="0.35">
      <c r="A13" t="s">
        <v>28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>
        <f t="shared" si="0"/>
        <v>3</v>
      </c>
      <c r="AF13">
        <f t="shared" si="1"/>
        <v>16</v>
      </c>
      <c r="AG13" s="4">
        <f t="shared" si="2"/>
        <v>0.1875</v>
      </c>
    </row>
    <row r="14" spans="1:33" x14ac:dyDescent="0.35">
      <c r="A14" t="s">
        <v>29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0</v>
      </c>
      <c r="AA14" t="b">
        <v>1</v>
      </c>
      <c r="AB14" t="b">
        <v>1</v>
      </c>
      <c r="AC14" t="b">
        <v>1</v>
      </c>
      <c r="AD14" t="b">
        <v>0</v>
      </c>
      <c r="AE14">
        <f t="shared" si="0"/>
        <v>27</v>
      </c>
      <c r="AF14">
        <f t="shared" si="1"/>
        <v>29</v>
      </c>
      <c r="AG14" s="4">
        <f t="shared" si="2"/>
        <v>0.93103448275862066</v>
      </c>
    </row>
    <row r="15" spans="1:33" x14ac:dyDescent="0.35">
      <c r="A15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0</v>
      </c>
      <c r="AA15" t="b">
        <v>1</v>
      </c>
      <c r="AB15" t="b">
        <v>0</v>
      </c>
      <c r="AC15" t="b">
        <v>1</v>
      </c>
      <c r="AD15" t="b">
        <v>0</v>
      </c>
      <c r="AE15">
        <f t="shared" si="0"/>
        <v>18</v>
      </c>
      <c r="AF15">
        <f t="shared" si="1"/>
        <v>29</v>
      </c>
      <c r="AG15" s="4">
        <f t="shared" si="2"/>
        <v>0.62068965517241381</v>
      </c>
    </row>
    <row r="16" spans="1:33" x14ac:dyDescent="0.35">
      <c r="A16" t="s">
        <v>31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0</v>
      </c>
      <c r="AA16" t="b">
        <v>1</v>
      </c>
      <c r="AB16" t="b">
        <v>0</v>
      </c>
      <c r="AC16" t="b">
        <v>1</v>
      </c>
      <c r="AD16" t="b">
        <v>0</v>
      </c>
      <c r="AE16">
        <f t="shared" si="0"/>
        <v>17</v>
      </c>
      <c r="AF16">
        <f t="shared" si="1"/>
        <v>29</v>
      </c>
      <c r="AG16" s="4">
        <f t="shared" si="2"/>
        <v>0.58620689655172409</v>
      </c>
    </row>
    <row r="17" spans="1:33" x14ac:dyDescent="0.35">
      <c r="A17" t="s">
        <v>32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0</v>
      </c>
      <c r="AA17" t="b">
        <v>1</v>
      </c>
      <c r="AB17" t="b">
        <v>0</v>
      </c>
      <c r="AC17" t="b">
        <v>1</v>
      </c>
      <c r="AD17" t="b">
        <v>0</v>
      </c>
      <c r="AE17">
        <f t="shared" si="0"/>
        <v>22</v>
      </c>
      <c r="AF17">
        <f t="shared" si="1"/>
        <v>29</v>
      </c>
      <c r="AG17" s="4">
        <f t="shared" si="2"/>
        <v>0.75862068965517238</v>
      </c>
    </row>
    <row r="18" spans="1:33" x14ac:dyDescent="0.35">
      <c r="A18" t="s">
        <v>33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0</v>
      </c>
      <c r="AA18" t="b">
        <v>1</v>
      </c>
      <c r="AB18" t="b">
        <v>1</v>
      </c>
      <c r="AC18" t="b">
        <v>1</v>
      </c>
      <c r="AD18" t="b">
        <v>0</v>
      </c>
      <c r="AE18">
        <f t="shared" si="0"/>
        <v>24</v>
      </c>
      <c r="AF18">
        <f t="shared" si="1"/>
        <v>29</v>
      </c>
      <c r="AG18" s="4">
        <f t="shared" si="2"/>
        <v>0.82758620689655171</v>
      </c>
    </row>
    <row r="19" spans="1:33" x14ac:dyDescent="0.35">
      <c r="A19" t="s">
        <v>34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0</v>
      </c>
      <c r="AA19" t="b">
        <v>0</v>
      </c>
      <c r="AB19" t="b">
        <v>1</v>
      </c>
      <c r="AC19" t="b">
        <v>1</v>
      </c>
      <c r="AD19" t="b">
        <v>1</v>
      </c>
      <c r="AE19">
        <f t="shared" si="0"/>
        <v>23</v>
      </c>
      <c r="AF19">
        <f t="shared" si="1"/>
        <v>29</v>
      </c>
      <c r="AG19" s="4">
        <f t="shared" si="2"/>
        <v>0.7931034482758621</v>
      </c>
    </row>
    <row r="20" spans="1:33" x14ac:dyDescent="0.35">
      <c r="A20" t="s">
        <v>37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  <c r="AD20" t="b">
        <v>1</v>
      </c>
      <c r="AE20">
        <f t="shared" si="0"/>
        <v>19</v>
      </c>
      <c r="AF20">
        <f t="shared" si="1"/>
        <v>29</v>
      </c>
      <c r="AG20" s="4">
        <f t="shared" si="2"/>
        <v>0.65517241379310343</v>
      </c>
    </row>
    <row r="21" spans="1:33" x14ac:dyDescent="0.35">
      <c r="A2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1</v>
      </c>
      <c r="AB21" t="b">
        <v>0</v>
      </c>
      <c r="AC21" t="b">
        <v>1</v>
      </c>
      <c r="AD21" t="b">
        <v>0</v>
      </c>
      <c r="AE21">
        <f t="shared" si="0"/>
        <v>12</v>
      </c>
      <c r="AF21">
        <f t="shared" si="1"/>
        <v>29</v>
      </c>
      <c r="AG21" s="4">
        <f t="shared" si="2"/>
        <v>0.41379310344827586</v>
      </c>
    </row>
    <row r="22" spans="1:33" x14ac:dyDescent="0.35">
      <c r="A22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0</v>
      </c>
      <c r="AA22" t="b">
        <v>1</v>
      </c>
      <c r="AB22" t="b">
        <v>1</v>
      </c>
      <c r="AC22" t="b">
        <v>1</v>
      </c>
      <c r="AD22" t="b">
        <v>1</v>
      </c>
      <c r="AE22">
        <f t="shared" si="0"/>
        <v>15</v>
      </c>
      <c r="AF22">
        <f t="shared" si="1"/>
        <v>29</v>
      </c>
      <c r="AG22" s="4">
        <f t="shared" si="2"/>
        <v>0.51724137931034486</v>
      </c>
    </row>
    <row r="23" spans="1:33" x14ac:dyDescent="0.35">
      <c r="A23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0</v>
      </c>
      <c r="AA23" t="b">
        <v>1</v>
      </c>
      <c r="AB23" t="b">
        <v>0</v>
      </c>
      <c r="AC23" t="b">
        <v>1</v>
      </c>
      <c r="AD23" t="b">
        <v>0</v>
      </c>
      <c r="AE23">
        <f t="shared" si="0"/>
        <v>12</v>
      </c>
      <c r="AF23">
        <f t="shared" si="1"/>
        <v>29</v>
      </c>
      <c r="AG23" s="4">
        <f t="shared" si="2"/>
        <v>0.41379310344827586</v>
      </c>
    </row>
    <row r="24" spans="1:33" x14ac:dyDescent="0.35">
      <c r="A24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>
        <f t="shared" si="0"/>
        <v>14</v>
      </c>
      <c r="AF24">
        <f t="shared" si="1"/>
        <v>29</v>
      </c>
      <c r="AG24" s="4">
        <f t="shared" si="2"/>
        <v>0.48275862068965519</v>
      </c>
    </row>
    <row r="25" spans="1:33" x14ac:dyDescent="0.35">
      <c r="A25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>
        <f t="shared" si="0"/>
        <v>11</v>
      </c>
      <c r="AF25">
        <f t="shared" si="1"/>
        <v>29</v>
      </c>
      <c r="AG25" s="4">
        <f t="shared" si="2"/>
        <v>0.37931034482758619</v>
      </c>
    </row>
    <row r="26" spans="1:33" x14ac:dyDescent="0.35">
      <c r="A26" t="s">
        <v>45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1</v>
      </c>
      <c r="AA26" t="b">
        <v>0</v>
      </c>
      <c r="AB26" t="b">
        <v>1</v>
      </c>
      <c r="AC26" t="b">
        <v>1</v>
      </c>
      <c r="AD26" t="b">
        <v>1</v>
      </c>
      <c r="AE26">
        <f t="shared" si="0"/>
        <v>20</v>
      </c>
      <c r="AF26">
        <f t="shared" si="1"/>
        <v>29</v>
      </c>
      <c r="AG26" s="4">
        <f t="shared" si="2"/>
        <v>0.68965517241379315</v>
      </c>
    </row>
    <row r="27" spans="1:33" x14ac:dyDescent="0.35">
      <c r="A27" t="s">
        <v>46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0</v>
      </c>
      <c r="AA27" t="b">
        <v>1</v>
      </c>
      <c r="AB27" t="b">
        <v>1</v>
      </c>
      <c r="AC27" t="b">
        <v>1</v>
      </c>
      <c r="AD27" t="b">
        <v>0</v>
      </c>
      <c r="AE27">
        <f t="shared" si="0"/>
        <v>22</v>
      </c>
      <c r="AF27">
        <f t="shared" si="1"/>
        <v>29</v>
      </c>
      <c r="AG27" s="4">
        <f t="shared" si="2"/>
        <v>0.75862068965517238</v>
      </c>
    </row>
    <row r="28" spans="1:33" x14ac:dyDescent="0.35">
      <c r="A28" t="s">
        <v>47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0</v>
      </c>
      <c r="AA28" t="b">
        <v>1</v>
      </c>
      <c r="AB28" t="b">
        <v>1</v>
      </c>
      <c r="AC28" t="b">
        <v>1</v>
      </c>
      <c r="AD28" t="b">
        <v>0</v>
      </c>
      <c r="AE28">
        <f t="shared" si="0"/>
        <v>26</v>
      </c>
      <c r="AF28">
        <f t="shared" si="1"/>
        <v>29</v>
      </c>
      <c r="AG28" s="4">
        <f t="shared" si="2"/>
        <v>0.89655172413793105</v>
      </c>
    </row>
    <row r="29" spans="1:33" x14ac:dyDescent="0.35">
      <c r="A29" t="s">
        <v>48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0</v>
      </c>
      <c r="AA29" t="b">
        <v>1</v>
      </c>
      <c r="AB29" t="b">
        <v>1</v>
      </c>
      <c r="AC29" t="b">
        <v>1</v>
      </c>
      <c r="AD29" t="b">
        <v>1</v>
      </c>
      <c r="AE29">
        <f t="shared" si="0"/>
        <v>25</v>
      </c>
      <c r="AF29">
        <f t="shared" si="1"/>
        <v>29</v>
      </c>
      <c r="AG29" s="4">
        <f t="shared" si="2"/>
        <v>0.86206896551724133</v>
      </c>
    </row>
    <row r="30" spans="1:33" x14ac:dyDescent="0.35">
      <c r="A30" t="s">
        <v>49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0</v>
      </c>
      <c r="AA30" t="b">
        <v>1</v>
      </c>
      <c r="AB30" t="b">
        <v>1</v>
      </c>
      <c r="AC30" t="b">
        <v>1</v>
      </c>
      <c r="AD30" t="b">
        <v>1</v>
      </c>
      <c r="AE30">
        <f t="shared" si="0"/>
        <v>21</v>
      </c>
      <c r="AF30">
        <f t="shared" si="1"/>
        <v>29</v>
      </c>
      <c r="AG30" s="4">
        <f t="shared" si="2"/>
        <v>0.72413793103448276</v>
      </c>
    </row>
    <row r="31" spans="1:33" x14ac:dyDescent="0.35">
      <c r="A31" t="s">
        <v>50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0</v>
      </c>
      <c r="AB31" t="b">
        <v>1</v>
      </c>
      <c r="AC31" t="b">
        <v>1</v>
      </c>
      <c r="AD31" t="b">
        <v>1</v>
      </c>
      <c r="AE31">
        <f t="shared" si="0"/>
        <v>23</v>
      </c>
      <c r="AF31">
        <f t="shared" si="1"/>
        <v>29</v>
      </c>
      <c r="AG31" s="4">
        <f t="shared" si="2"/>
        <v>0.7931034482758621</v>
      </c>
    </row>
    <row r="32" spans="1:33" x14ac:dyDescent="0.35">
      <c r="A32" t="s">
        <v>51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0</v>
      </c>
      <c r="AA32" t="b">
        <v>1</v>
      </c>
      <c r="AB32" t="b">
        <v>1</v>
      </c>
      <c r="AC32" t="b">
        <v>1</v>
      </c>
      <c r="AD32" t="b">
        <v>0</v>
      </c>
      <c r="AE32">
        <f t="shared" si="0"/>
        <v>24</v>
      </c>
      <c r="AF32">
        <f t="shared" si="1"/>
        <v>29</v>
      </c>
      <c r="AG32" s="4">
        <f t="shared" si="2"/>
        <v>0.82758620689655171</v>
      </c>
    </row>
    <row r="33" spans="1:33" x14ac:dyDescent="0.35">
      <c r="A33" t="s">
        <v>52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0</v>
      </c>
      <c r="AA33" t="b">
        <v>1</v>
      </c>
      <c r="AB33" t="b">
        <v>1</v>
      </c>
      <c r="AC33" t="b">
        <v>1</v>
      </c>
      <c r="AD33" t="b">
        <v>0</v>
      </c>
      <c r="AE33">
        <f t="shared" si="0"/>
        <v>18</v>
      </c>
      <c r="AF33">
        <f t="shared" si="1"/>
        <v>29</v>
      </c>
      <c r="AG33" s="4">
        <f t="shared" si="2"/>
        <v>0.62068965517241381</v>
      </c>
    </row>
    <row r="34" spans="1:33" x14ac:dyDescent="0.35">
      <c r="A34" t="s">
        <v>53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0</v>
      </c>
      <c r="AA34" t="b">
        <v>1</v>
      </c>
      <c r="AB34" t="b">
        <v>0</v>
      </c>
      <c r="AC34" t="b">
        <v>1</v>
      </c>
      <c r="AD34" t="b">
        <v>0</v>
      </c>
      <c r="AE34">
        <f t="shared" ref="AE34:AE52" si="3">COUNTIF(B34:AD34,TRUE)</f>
        <v>16</v>
      </c>
      <c r="AF34">
        <f t="shared" si="1"/>
        <v>29</v>
      </c>
      <c r="AG34" s="4">
        <f t="shared" si="2"/>
        <v>0.55172413793103448</v>
      </c>
    </row>
    <row r="35" spans="1:33" x14ac:dyDescent="0.35">
      <c r="A35" t="s">
        <v>54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0</v>
      </c>
      <c r="AA35" t="b">
        <v>1</v>
      </c>
      <c r="AB35" t="b">
        <v>1</v>
      </c>
      <c r="AC35" t="b">
        <v>1</v>
      </c>
      <c r="AD35" t="s">
        <v>112</v>
      </c>
      <c r="AE35">
        <f t="shared" si="3"/>
        <v>19</v>
      </c>
      <c r="AF35">
        <f t="shared" si="1"/>
        <v>28</v>
      </c>
      <c r="AG35" s="4">
        <f t="shared" si="2"/>
        <v>0.6785714285714286</v>
      </c>
    </row>
    <row r="36" spans="1:33" x14ac:dyDescent="0.35">
      <c r="A36" t="s">
        <v>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1</v>
      </c>
      <c r="AD36" t="b">
        <v>0</v>
      </c>
      <c r="AE36">
        <f t="shared" si="3"/>
        <v>13</v>
      </c>
      <c r="AF36">
        <f t="shared" si="1"/>
        <v>29</v>
      </c>
      <c r="AG36" s="4">
        <f t="shared" si="2"/>
        <v>0.44827586206896552</v>
      </c>
    </row>
    <row r="37" spans="1:33" x14ac:dyDescent="0.35">
      <c r="A37" t="s">
        <v>56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0</v>
      </c>
      <c r="AA37" t="b">
        <v>1</v>
      </c>
      <c r="AB37" t="b">
        <v>1</v>
      </c>
      <c r="AC37" t="b">
        <v>1</v>
      </c>
      <c r="AD37" t="b">
        <v>0</v>
      </c>
      <c r="AE37">
        <f t="shared" si="3"/>
        <v>21</v>
      </c>
      <c r="AF37">
        <f t="shared" si="1"/>
        <v>29</v>
      </c>
      <c r="AG37" s="4">
        <f t="shared" si="2"/>
        <v>0.72413793103448276</v>
      </c>
    </row>
    <row r="38" spans="1:33" x14ac:dyDescent="0.35">
      <c r="A38" t="s">
        <v>57</v>
      </c>
      <c r="B38" s="8" t="b">
        <f>IF(Data!B38="","",IF(Data!B$38="","",Data!B38=Data!B$38))</f>
        <v>1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6" t="b">
        <v>1</v>
      </c>
      <c r="M38" s="6" t="b">
        <v>1</v>
      </c>
      <c r="N38" s="6" t="b">
        <v>1</v>
      </c>
      <c r="O38" s="6" t="b">
        <v>1</v>
      </c>
      <c r="P38" s="6" t="b">
        <v>1</v>
      </c>
      <c r="Q38" s="6" t="b">
        <v>1</v>
      </c>
      <c r="R38" s="6" t="b">
        <v>1</v>
      </c>
      <c r="S38" s="6" t="b">
        <v>1</v>
      </c>
      <c r="T38" s="6" t="b">
        <v>1</v>
      </c>
      <c r="U38" s="6" t="b">
        <v>1</v>
      </c>
      <c r="V38" s="6" t="b">
        <v>1</v>
      </c>
      <c r="W38" s="6" t="b">
        <v>1</v>
      </c>
      <c r="X38" s="6" t="b">
        <v>1</v>
      </c>
      <c r="Y38" s="6" t="b">
        <v>1</v>
      </c>
      <c r="Z38" s="6" t="b">
        <v>1</v>
      </c>
      <c r="AA38" s="6" t="b">
        <v>1</v>
      </c>
      <c r="AB38" s="6" t="b">
        <v>1</v>
      </c>
      <c r="AC38" s="6" t="b">
        <v>1</v>
      </c>
      <c r="AD38" s="6" t="b">
        <v>1</v>
      </c>
      <c r="AE38">
        <f t="shared" si="3"/>
        <v>29</v>
      </c>
      <c r="AF38">
        <f t="shared" si="1"/>
        <v>29</v>
      </c>
      <c r="AG38" s="4">
        <f t="shared" si="2"/>
        <v>1</v>
      </c>
    </row>
    <row r="39" spans="1:33" x14ac:dyDescent="0.35">
      <c r="A39" t="s">
        <v>58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0</v>
      </c>
      <c r="AA39" t="b">
        <v>1</v>
      </c>
      <c r="AB39" t="b">
        <v>0</v>
      </c>
      <c r="AC39" t="b">
        <v>1</v>
      </c>
      <c r="AD39" t="b">
        <v>0</v>
      </c>
      <c r="AE39">
        <f t="shared" si="3"/>
        <v>16</v>
      </c>
      <c r="AF39">
        <f t="shared" si="1"/>
        <v>29</v>
      </c>
      <c r="AG39" s="4">
        <f t="shared" si="2"/>
        <v>0.55172413793103448</v>
      </c>
    </row>
    <row r="40" spans="1:33" x14ac:dyDescent="0.35">
      <c r="A40" t="s">
        <v>59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>
        <f t="shared" si="3"/>
        <v>13</v>
      </c>
      <c r="AF40">
        <f t="shared" si="1"/>
        <v>29</v>
      </c>
      <c r="AG40" s="4">
        <f t="shared" si="2"/>
        <v>0.44827586206896552</v>
      </c>
    </row>
    <row r="41" spans="1:33" x14ac:dyDescent="0.35">
      <c r="A41" t="s">
        <v>60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1</v>
      </c>
      <c r="AD41" t="b">
        <v>0</v>
      </c>
      <c r="AE41">
        <f t="shared" si="3"/>
        <v>12</v>
      </c>
      <c r="AF41">
        <f t="shared" si="1"/>
        <v>29</v>
      </c>
      <c r="AG41" s="4">
        <f t="shared" si="2"/>
        <v>0.41379310344827586</v>
      </c>
    </row>
    <row r="42" spans="1:33" x14ac:dyDescent="0.35">
      <c r="A42" t="s">
        <v>61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1</v>
      </c>
      <c r="AA42" t="b">
        <v>0</v>
      </c>
      <c r="AB42" t="b">
        <v>1</v>
      </c>
      <c r="AC42" t="b">
        <v>1</v>
      </c>
      <c r="AD42" t="b">
        <v>1</v>
      </c>
      <c r="AE42">
        <f t="shared" si="3"/>
        <v>21</v>
      </c>
      <c r="AF42">
        <f t="shared" si="1"/>
        <v>29</v>
      </c>
      <c r="AG42" s="4">
        <f t="shared" si="2"/>
        <v>0.72413793103448276</v>
      </c>
    </row>
    <row r="43" spans="1:33" x14ac:dyDescent="0.35">
      <c r="A43" t="s">
        <v>64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>
        <f t="shared" si="3"/>
        <v>22</v>
      </c>
      <c r="AF43">
        <f t="shared" si="1"/>
        <v>29</v>
      </c>
      <c r="AG43" s="4">
        <f t="shared" si="2"/>
        <v>0.75862068965517238</v>
      </c>
    </row>
    <row r="44" spans="1:33" x14ac:dyDescent="0.35">
      <c r="A44" t="s">
        <v>65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>
        <f t="shared" si="3"/>
        <v>26</v>
      </c>
      <c r="AF44">
        <f t="shared" si="1"/>
        <v>29</v>
      </c>
      <c r="AG44" s="4">
        <f t="shared" si="2"/>
        <v>0.89655172413793105</v>
      </c>
    </row>
    <row r="45" spans="1:33" x14ac:dyDescent="0.35">
      <c r="A45" t="s">
        <v>66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0</v>
      </c>
      <c r="AB45" t="b">
        <v>1</v>
      </c>
      <c r="AC45" t="b">
        <v>1</v>
      </c>
      <c r="AD45" t="b">
        <v>1</v>
      </c>
      <c r="AE45">
        <f t="shared" si="3"/>
        <v>25</v>
      </c>
      <c r="AF45">
        <f t="shared" si="1"/>
        <v>29</v>
      </c>
      <c r="AG45" s="4">
        <f t="shared" si="2"/>
        <v>0.86206896551724133</v>
      </c>
    </row>
    <row r="46" spans="1:33" x14ac:dyDescent="0.35">
      <c r="A46" t="s">
        <v>67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>
        <f t="shared" si="3"/>
        <v>26</v>
      </c>
      <c r="AF46">
        <f t="shared" si="1"/>
        <v>29</v>
      </c>
      <c r="AG46" s="4">
        <f t="shared" si="2"/>
        <v>0.89655172413793105</v>
      </c>
    </row>
    <row r="47" spans="1:33" x14ac:dyDescent="0.35">
      <c r="A47" t="s">
        <v>68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>
        <f t="shared" si="3"/>
        <v>12</v>
      </c>
      <c r="AF47">
        <f t="shared" si="1"/>
        <v>29</v>
      </c>
      <c r="AG47" s="4">
        <f t="shared" si="2"/>
        <v>0.41379310344827586</v>
      </c>
    </row>
    <row r="48" spans="1:33" x14ac:dyDescent="0.35">
      <c r="A48" t="s">
        <v>70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0</v>
      </c>
      <c r="AB48" t="b">
        <v>1</v>
      </c>
      <c r="AC48" t="b">
        <v>1</v>
      </c>
      <c r="AD48" t="b">
        <v>1</v>
      </c>
      <c r="AE48">
        <f t="shared" si="3"/>
        <v>24</v>
      </c>
      <c r="AF48">
        <f t="shared" si="1"/>
        <v>29</v>
      </c>
      <c r="AG48" s="4">
        <f t="shared" si="2"/>
        <v>0.82758620689655171</v>
      </c>
    </row>
    <row r="49" spans="1:33" x14ac:dyDescent="0.35">
      <c r="A49" t="s">
        <v>71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0</v>
      </c>
      <c r="AA49" t="b">
        <v>1</v>
      </c>
      <c r="AB49" t="b">
        <v>1</v>
      </c>
      <c r="AC49" t="b">
        <v>0</v>
      </c>
      <c r="AD49" t="b">
        <v>0</v>
      </c>
      <c r="AE49">
        <f t="shared" si="3"/>
        <v>16</v>
      </c>
      <c r="AF49">
        <f t="shared" si="1"/>
        <v>29</v>
      </c>
      <c r="AG49" s="4">
        <f t="shared" si="2"/>
        <v>0.55172413793103448</v>
      </c>
    </row>
    <row r="50" spans="1:33" x14ac:dyDescent="0.35">
      <c r="A50" t="s">
        <v>72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0</v>
      </c>
      <c r="AA50" t="b">
        <v>1</v>
      </c>
      <c r="AB50" t="b">
        <v>0</v>
      </c>
      <c r="AC50" t="b">
        <v>1</v>
      </c>
      <c r="AD50" t="b">
        <v>0</v>
      </c>
      <c r="AE50">
        <f t="shared" si="3"/>
        <v>18</v>
      </c>
      <c r="AF50">
        <f t="shared" si="1"/>
        <v>29</v>
      </c>
      <c r="AG50" s="4">
        <f t="shared" si="2"/>
        <v>0.62068965517241381</v>
      </c>
    </row>
    <row r="51" spans="1:33" x14ac:dyDescent="0.35">
      <c r="A51" t="s">
        <v>73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 t="b">
        <v>0</v>
      </c>
      <c r="AE51">
        <f t="shared" si="3"/>
        <v>16</v>
      </c>
      <c r="AF51">
        <f t="shared" si="1"/>
        <v>29</v>
      </c>
      <c r="AG51" s="4">
        <f t="shared" si="2"/>
        <v>0.55172413793103448</v>
      </c>
    </row>
    <row r="52" spans="1:33" x14ac:dyDescent="0.35">
      <c r="A52" t="s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0</v>
      </c>
      <c r="AA52" t="b">
        <v>1</v>
      </c>
      <c r="AB52" t="b">
        <v>1</v>
      </c>
      <c r="AC52" t="b">
        <v>1</v>
      </c>
      <c r="AD52" t="b">
        <v>0</v>
      </c>
      <c r="AE52">
        <f t="shared" si="3"/>
        <v>26</v>
      </c>
      <c r="AF52">
        <f t="shared" si="1"/>
        <v>29</v>
      </c>
      <c r="AG52" s="4">
        <f t="shared" si="2"/>
        <v>0.89655172413793105</v>
      </c>
    </row>
  </sheetData>
  <conditionalFormatting sqref="B2:AH2 B39:AE52 AE38 B3:AE37 AF3:AH52">
    <cfRule type="containsText" dxfId="29" priority="2" operator="containsText" text="true">
      <formula>NOT(ISERROR(SEARCH("true",B2)))</formula>
    </cfRule>
    <cfRule type="containsText" dxfId="28" priority="3" operator="containsText" text="false">
      <formula>NOT(ISERROR(SEARCH("false",B2)))</formula>
    </cfRule>
  </conditionalFormatting>
  <conditionalFormatting sqref="AG2:AG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8F51-FEF6-47EA-AF3F-DE84D056F244}">
  <dimension ref="A1:AS52"/>
  <sheetViews>
    <sheetView topLeftCell="AB22" workbookViewId="0">
      <selection activeCell="AS33" sqref="AS33"/>
    </sheetView>
  </sheetViews>
  <sheetFormatPr defaultRowHeight="14.5" x14ac:dyDescent="0.35"/>
  <cols>
    <col min="43" max="43" width="9.81640625" bestFit="1" customWidth="1"/>
    <col min="44" max="44" width="12.90625" bestFit="1" customWidth="1"/>
    <col min="45" max="45" width="12.08984375" bestFit="1" customWidth="1"/>
  </cols>
  <sheetData>
    <row r="1" spans="1:45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 t="s">
        <v>113</v>
      </c>
      <c r="AR1" t="s">
        <v>105</v>
      </c>
      <c r="AS1" t="s">
        <v>114</v>
      </c>
    </row>
    <row r="2" spans="1:45" x14ac:dyDescent="0.3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0</v>
      </c>
      <c r="AO2" t="s">
        <v>112</v>
      </c>
      <c r="AP2" t="b">
        <v>0</v>
      </c>
      <c r="AQ2">
        <f t="shared" ref="AQ2:AQ33" si="0">COUNTIF(B2:AP2,TRUE)</f>
        <v>9</v>
      </c>
      <c r="AR2">
        <f>$AQ$39-COUNTIF(B2:AP2,"")</f>
        <v>40</v>
      </c>
      <c r="AS2" s="4">
        <f>AQ2/AR2</f>
        <v>0.22500000000000001</v>
      </c>
    </row>
    <row r="3" spans="1:45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>
        <f t="shared" si="0"/>
        <v>7</v>
      </c>
      <c r="AR3">
        <f t="shared" ref="AR3:AR52" si="1">$AQ$39-COUNTIF(B3:AP3,"")</f>
        <v>16</v>
      </c>
      <c r="AS3" s="4">
        <f t="shared" ref="AS3:AS52" si="2">AQ3/AR3</f>
        <v>0.4375</v>
      </c>
    </row>
    <row r="4" spans="1:45" x14ac:dyDescent="0.3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0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>
        <f t="shared" si="0"/>
        <v>18</v>
      </c>
      <c r="AR4">
        <f t="shared" si="1"/>
        <v>28</v>
      </c>
      <c r="AS4" s="4">
        <f t="shared" si="2"/>
        <v>0.6428571428571429</v>
      </c>
    </row>
    <row r="5" spans="1:45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0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0</v>
      </c>
      <c r="AO5" t="s">
        <v>112</v>
      </c>
      <c r="AP5" t="b">
        <v>0</v>
      </c>
      <c r="AQ5">
        <f t="shared" si="0"/>
        <v>12</v>
      </c>
      <c r="AR5">
        <f t="shared" si="1"/>
        <v>40</v>
      </c>
      <c r="AS5" s="4">
        <f t="shared" si="2"/>
        <v>0.3</v>
      </c>
    </row>
    <row r="6" spans="1:45" x14ac:dyDescent="0.35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0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0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 t="b">
        <v>1</v>
      </c>
      <c r="AJ6" t="b">
        <v>1</v>
      </c>
      <c r="AK6" t="b">
        <v>0</v>
      </c>
      <c r="AL6" t="b">
        <v>1</v>
      </c>
      <c r="AM6" t="b">
        <v>1</v>
      </c>
      <c r="AN6" t="b">
        <v>0</v>
      </c>
      <c r="AO6" t="b">
        <v>1</v>
      </c>
      <c r="AP6" t="b">
        <v>1</v>
      </c>
      <c r="AQ6">
        <f t="shared" si="0"/>
        <v>34</v>
      </c>
      <c r="AR6">
        <f t="shared" si="1"/>
        <v>41</v>
      </c>
      <c r="AS6" s="4">
        <f t="shared" si="2"/>
        <v>0.82926829268292679</v>
      </c>
    </row>
    <row r="7" spans="1:45" x14ac:dyDescent="0.35">
      <c r="A7" t="s">
        <v>13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0</v>
      </c>
      <c r="AC7" t="b">
        <v>1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1</v>
      </c>
      <c r="AJ7" t="b">
        <v>1</v>
      </c>
      <c r="AK7" t="b">
        <v>1</v>
      </c>
      <c r="AL7" t="b">
        <v>1</v>
      </c>
      <c r="AM7" t="s">
        <v>112</v>
      </c>
      <c r="AN7" t="s">
        <v>112</v>
      </c>
      <c r="AO7" t="s">
        <v>112</v>
      </c>
      <c r="AP7" t="s">
        <v>112</v>
      </c>
      <c r="AQ7">
        <f t="shared" si="0"/>
        <v>25</v>
      </c>
      <c r="AR7">
        <f t="shared" si="1"/>
        <v>37</v>
      </c>
      <c r="AS7" s="4">
        <f t="shared" si="2"/>
        <v>0.67567567567567566</v>
      </c>
    </row>
    <row r="8" spans="1:45" x14ac:dyDescent="0.35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0</v>
      </c>
      <c r="AO8" t="b">
        <v>1</v>
      </c>
      <c r="AP8" t="b">
        <v>1</v>
      </c>
      <c r="AQ8">
        <f t="shared" si="0"/>
        <v>32</v>
      </c>
      <c r="AR8">
        <f t="shared" si="1"/>
        <v>41</v>
      </c>
      <c r="AS8" s="4">
        <f t="shared" si="2"/>
        <v>0.78048780487804881</v>
      </c>
    </row>
    <row r="9" spans="1:45" x14ac:dyDescent="0.35">
      <c r="A9" t="s">
        <v>20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>
        <f t="shared" si="0"/>
        <v>10</v>
      </c>
      <c r="AR9">
        <f t="shared" si="1"/>
        <v>15</v>
      </c>
      <c r="AS9" s="4">
        <f t="shared" si="2"/>
        <v>0.66666666666666663</v>
      </c>
    </row>
    <row r="10" spans="1:45" x14ac:dyDescent="0.35">
      <c r="A10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1</v>
      </c>
      <c r="AO10" t="b">
        <v>0</v>
      </c>
      <c r="AP10" t="b">
        <v>0</v>
      </c>
      <c r="AQ10">
        <f t="shared" si="0"/>
        <v>30</v>
      </c>
      <c r="AR10">
        <f t="shared" si="1"/>
        <v>41</v>
      </c>
      <c r="AS10" s="4">
        <f t="shared" si="2"/>
        <v>0.73170731707317072</v>
      </c>
    </row>
    <row r="11" spans="1:45" x14ac:dyDescent="0.35">
      <c r="A11" t="s">
        <v>23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0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1</v>
      </c>
      <c r="AN11" t="b">
        <v>0</v>
      </c>
      <c r="AO11" t="s">
        <v>112</v>
      </c>
      <c r="AP11" t="b">
        <v>0</v>
      </c>
      <c r="AQ11">
        <f t="shared" si="0"/>
        <v>19</v>
      </c>
      <c r="AR11">
        <f t="shared" si="1"/>
        <v>40</v>
      </c>
      <c r="AS11" s="4">
        <f t="shared" si="2"/>
        <v>0.47499999999999998</v>
      </c>
    </row>
    <row r="12" spans="1:45" x14ac:dyDescent="0.35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1</v>
      </c>
      <c r="AO12" t="s">
        <v>112</v>
      </c>
      <c r="AP12" t="b">
        <v>0</v>
      </c>
      <c r="AQ12">
        <f t="shared" si="0"/>
        <v>11</v>
      </c>
      <c r="AR12">
        <f t="shared" si="1"/>
        <v>40</v>
      </c>
      <c r="AS12" s="4">
        <f t="shared" si="2"/>
        <v>0.27500000000000002</v>
      </c>
    </row>
    <row r="13" spans="1:45" x14ac:dyDescent="0.35">
      <c r="A13" t="s">
        <v>28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>
        <f t="shared" si="0"/>
        <v>12</v>
      </c>
      <c r="AR13">
        <f t="shared" si="1"/>
        <v>16</v>
      </c>
      <c r="AS13" s="4">
        <f t="shared" si="2"/>
        <v>0.75</v>
      </c>
    </row>
    <row r="14" spans="1:45" x14ac:dyDescent="0.35">
      <c r="A14" t="s">
        <v>29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0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  <c r="AC14" t="b">
        <v>1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>
        <f t="shared" si="0"/>
        <v>19</v>
      </c>
      <c r="AR14">
        <f t="shared" si="1"/>
        <v>33</v>
      </c>
      <c r="AS14" s="4">
        <f t="shared" si="2"/>
        <v>0.5757575757575758</v>
      </c>
    </row>
    <row r="15" spans="1:45" x14ac:dyDescent="0.35">
      <c r="A15" t="s">
        <v>30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0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0</v>
      </c>
      <c r="AO15" t="b">
        <v>1</v>
      </c>
      <c r="AP15" t="b">
        <v>1</v>
      </c>
      <c r="AQ15">
        <f t="shared" si="0"/>
        <v>33</v>
      </c>
      <c r="AR15">
        <f t="shared" si="1"/>
        <v>41</v>
      </c>
      <c r="AS15" s="4">
        <f t="shared" si="2"/>
        <v>0.80487804878048785</v>
      </c>
    </row>
    <row r="16" spans="1:45" x14ac:dyDescent="0.35">
      <c r="A16" t="s">
        <v>31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0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0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0</v>
      </c>
      <c r="AO16" t="b">
        <v>1</v>
      </c>
      <c r="AP16" t="b">
        <v>1</v>
      </c>
      <c r="AQ16">
        <f t="shared" si="0"/>
        <v>36</v>
      </c>
      <c r="AR16">
        <f t="shared" si="1"/>
        <v>41</v>
      </c>
      <c r="AS16" s="4">
        <f t="shared" si="2"/>
        <v>0.87804878048780488</v>
      </c>
    </row>
    <row r="17" spans="1:45" x14ac:dyDescent="0.35">
      <c r="A17" t="s">
        <v>32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1</v>
      </c>
      <c r="AJ17" t="b">
        <v>0</v>
      </c>
      <c r="AK17" t="b">
        <v>1</v>
      </c>
      <c r="AL17" t="b">
        <v>0</v>
      </c>
      <c r="AM17" t="b">
        <v>1</v>
      </c>
      <c r="AN17" t="b">
        <v>0</v>
      </c>
      <c r="AO17" t="b">
        <v>1</v>
      </c>
      <c r="AP17" t="b">
        <v>1</v>
      </c>
      <c r="AQ17">
        <f t="shared" si="0"/>
        <v>27</v>
      </c>
      <c r="AR17">
        <f t="shared" si="1"/>
        <v>41</v>
      </c>
      <c r="AS17" s="4">
        <f t="shared" si="2"/>
        <v>0.65853658536585369</v>
      </c>
    </row>
    <row r="18" spans="1:45" x14ac:dyDescent="0.35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  <c r="AC18" t="b">
        <v>1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0</v>
      </c>
      <c r="AO18" t="b">
        <v>1</v>
      </c>
      <c r="AP18" t="s">
        <v>112</v>
      </c>
      <c r="AQ18">
        <f t="shared" si="0"/>
        <v>25</v>
      </c>
      <c r="AR18">
        <f t="shared" si="1"/>
        <v>40</v>
      </c>
      <c r="AS18" s="4">
        <f t="shared" si="2"/>
        <v>0.625</v>
      </c>
    </row>
    <row r="19" spans="1:45" x14ac:dyDescent="0.35">
      <c r="A19" t="s">
        <v>34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0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1</v>
      </c>
      <c r="AO19" t="b">
        <v>0</v>
      </c>
      <c r="AP19" t="b">
        <v>0</v>
      </c>
      <c r="AQ19">
        <f t="shared" si="0"/>
        <v>18</v>
      </c>
      <c r="AR19">
        <f t="shared" si="1"/>
        <v>41</v>
      </c>
      <c r="AS19" s="4">
        <f t="shared" si="2"/>
        <v>0.43902439024390244</v>
      </c>
    </row>
    <row r="20" spans="1:45" x14ac:dyDescent="0.35">
      <c r="A20" t="s">
        <v>37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1</v>
      </c>
      <c r="AN20" t="b">
        <v>1</v>
      </c>
      <c r="AO20" t="b">
        <v>1</v>
      </c>
      <c r="AP20" t="b">
        <v>0</v>
      </c>
      <c r="AQ20">
        <f t="shared" si="0"/>
        <v>15</v>
      </c>
      <c r="AR20">
        <f t="shared" si="1"/>
        <v>41</v>
      </c>
      <c r="AS20" s="4">
        <f t="shared" si="2"/>
        <v>0.36585365853658536</v>
      </c>
    </row>
    <row r="21" spans="1:45" x14ac:dyDescent="0.35">
      <c r="A21" t="s">
        <v>38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0</v>
      </c>
      <c r="AO21" t="b">
        <v>1</v>
      </c>
      <c r="AP21" t="b">
        <v>1</v>
      </c>
      <c r="AQ21">
        <f t="shared" si="0"/>
        <v>34</v>
      </c>
      <c r="AR21">
        <f t="shared" si="1"/>
        <v>41</v>
      </c>
      <c r="AS21" s="4">
        <f t="shared" si="2"/>
        <v>0.82926829268292679</v>
      </c>
    </row>
    <row r="22" spans="1:45" x14ac:dyDescent="0.35">
      <c r="A22" t="s">
        <v>39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  <c r="AC22" t="b">
        <v>1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1</v>
      </c>
      <c r="AP22" t="b">
        <v>0</v>
      </c>
      <c r="AQ22">
        <f t="shared" si="0"/>
        <v>26</v>
      </c>
      <c r="AR22">
        <f t="shared" si="1"/>
        <v>41</v>
      </c>
      <c r="AS22" s="4">
        <f t="shared" si="2"/>
        <v>0.63414634146341464</v>
      </c>
    </row>
    <row r="23" spans="1:45" x14ac:dyDescent="0.35">
      <c r="A23" t="s">
        <v>41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0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0</v>
      </c>
      <c r="AO23" t="b">
        <v>1</v>
      </c>
      <c r="AP23" t="b">
        <v>1</v>
      </c>
      <c r="AQ23">
        <f t="shared" si="0"/>
        <v>34</v>
      </c>
      <c r="AR23">
        <f t="shared" si="1"/>
        <v>41</v>
      </c>
      <c r="AS23" s="4">
        <f t="shared" si="2"/>
        <v>0.82926829268292679</v>
      </c>
    </row>
    <row r="24" spans="1:45" x14ac:dyDescent="0.35">
      <c r="A24" t="s">
        <v>43</v>
      </c>
      <c r="B24" t="b">
        <v>1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0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0</v>
      </c>
      <c r="AO24" t="b">
        <v>1</v>
      </c>
      <c r="AP24" t="b">
        <v>1</v>
      </c>
      <c r="AQ24">
        <f t="shared" si="0"/>
        <v>34</v>
      </c>
      <c r="AR24">
        <f t="shared" si="1"/>
        <v>41</v>
      </c>
      <c r="AS24" s="4">
        <f t="shared" si="2"/>
        <v>0.82926829268292679</v>
      </c>
    </row>
    <row r="25" spans="1:45" x14ac:dyDescent="0.35">
      <c r="A25" t="s">
        <v>44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0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0</v>
      </c>
      <c r="AO25" t="b">
        <v>1</v>
      </c>
      <c r="AP25" t="b">
        <v>1</v>
      </c>
      <c r="AQ25">
        <f t="shared" si="0"/>
        <v>33</v>
      </c>
      <c r="AR25">
        <f t="shared" si="1"/>
        <v>41</v>
      </c>
      <c r="AS25" s="4">
        <f t="shared" si="2"/>
        <v>0.80487804878048785</v>
      </c>
    </row>
    <row r="26" spans="1:45" x14ac:dyDescent="0.3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s">
        <v>112</v>
      </c>
      <c r="AO26" t="s">
        <v>112</v>
      </c>
      <c r="AP26" t="b">
        <v>0</v>
      </c>
      <c r="AQ26">
        <f t="shared" si="0"/>
        <v>9</v>
      </c>
      <c r="AR26">
        <f t="shared" si="1"/>
        <v>39</v>
      </c>
      <c r="AS26" s="4">
        <f t="shared" si="2"/>
        <v>0.23076923076923078</v>
      </c>
    </row>
    <row r="27" spans="1:45" x14ac:dyDescent="0.3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0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  <c r="AC27" t="b">
        <v>1</v>
      </c>
      <c r="AD27" t="b">
        <v>1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>
        <f t="shared" si="0"/>
        <v>19</v>
      </c>
      <c r="AR27">
        <f t="shared" si="1"/>
        <v>41</v>
      </c>
      <c r="AS27" s="4">
        <f t="shared" si="2"/>
        <v>0.46341463414634149</v>
      </c>
    </row>
    <row r="28" spans="1:45" x14ac:dyDescent="0.3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0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  <c r="AC28" t="b">
        <v>1</v>
      </c>
      <c r="AD28" t="b">
        <v>1</v>
      </c>
      <c r="AE28" t="b">
        <v>1</v>
      </c>
      <c r="AF28" t="b">
        <v>0</v>
      </c>
      <c r="AG28" t="b">
        <v>0</v>
      </c>
      <c r="AH28" t="b">
        <v>1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>
        <f t="shared" si="0"/>
        <v>21</v>
      </c>
      <c r="AR28">
        <f t="shared" si="1"/>
        <v>33</v>
      </c>
      <c r="AS28" s="4">
        <f t="shared" si="2"/>
        <v>0.63636363636363635</v>
      </c>
    </row>
    <row r="29" spans="1:45" x14ac:dyDescent="0.3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  <c r="AC29" t="b">
        <v>1</v>
      </c>
      <c r="AD29" t="b">
        <v>0</v>
      </c>
      <c r="AE29" t="b">
        <v>1</v>
      </c>
      <c r="AF29" t="b">
        <v>1</v>
      </c>
      <c r="AG29" t="b">
        <v>0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0</v>
      </c>
      <c r="AO29" t="s">
        <v>112</v>
      </c>
      <c r="AP29" t="s">
        <v>112</v>
      </c>
      <c r="AQ29">
        <f t="shared" si="0"/>
        <v>24</v>
      </c>
      <c r="AR29">
        <f t="shared" si="1"/>
        <v>39</v>
      </c>
      <c r="AS29" s="4">
        <f t="shared" si="2"/>
        <v>0.61538461538461542</v>
      </c>
    </row>
    <row r="30" spans="1:45" x14ac:dyDescent="0.35">
      <c r="A30" t="s">
        <v>49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  <c r="AC30" t="b">
        <v>1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1</v>
      </c>
      <c r="AJ30" t="b">
        <v>1</v>
      </c>
      <c r="AK30" t="b">
        <v>0</v>
      </c>
      <c r="AL30" t="b">
        <v>1</v>
      </c>
      <c r="AM30" t="b">
        <v>1</v>
      </c>
      <c r="AN30" t="b">
        <v>0</v>
      </c>
      <c r="AO30" t="b">
        <v>1</v>
      </c>
      <c r="AP30" t="s">
        <v>112</v>
      </c>
      <c r="AQ30">
        <f t="shared" si="0"/>
        <v>28</v>
      </c>
      <c r="AR30">
        <f t="shared" si="1"/>
        <v>40</v>
      </c>
      <c r="AS30" s="4">
        <f t="shared" si="2"/>
        <v>0.7</v>
      </c>
    </row>
    <row r="31" spans="1:45" x14ac:dyDescent="0.35">
      <c r="A31" t="s">
        <v>50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0</v>
      </c>
      <c r="AO31" t="s">
        <v>112</v>
      </c>
      <c r="AP31" t="b">
        <v>0</v>
      </c>
      <c r="AQ31">
        <f t="shared" si="0"/>
        <v>13</v>
      </c>
      <c r="AR31">
        <f t="shared" si="1"/>
        <v>40</v>
      </c>
      <c r="AS31" s="4">
        <f t="shared" si="2"/>
        <v>0.32500000000000001</v>
      </c>
    </row>
    <row r="32" spans="1:45" x14ac:dyDescent="0.3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>
        <f t="shared" si="0"/>
        <v>20</v>
      </c>
      <c r="AR32">
        <f t="shared" si="1"/>
        <v>33</v>
      </c>
      <c r="AS32" s="4">
        <f t="shared" si="2"/>
        <v>0.60606060606060608</v>
      </c>
    </row>
    <row r="33" spans="1:45" x14ac:dyDescent="0.35">
      <c r="A33" t="s">
        <v>52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1</v>
      </c>
      <c r="J33" t="b">
        <v>0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0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0</v>
      </c>
      <c r="AO33" t="b">
        <v>1</v>
      </c>
      <c r="AP33" t="b">
        <v>1</v>
      </c>
      <c r="AQ33">
        <f t="shared" si="0"/>
        <v>36</v>
      </c>
      <c r="AR33">
        <f t="shared" si="1"/>
        <v>41</v>
      </c>
      <c r="AS33" s="4">
        <f t="shared" si="2"/>
        <v>0.87804878048780488</v>
      </c>
    </row>
    <row r="34" spans="1:45" x14ac:dyDescent="0.35">
      <c r="A34" t="s">
        <v>53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1</v>
      </c>
      <c r="AO34" t="b">
        <v>0</v>
      </c>
      <c r="AP34" t="b">
        <v>1</v>
      </c>
      <c r="AQ34">
        <f t="shared" ref="AQ34:AQ52" si="3">COUNTIF(B34:AP34,TRUE)</f>
        <v>33</v>
      </c>
      <c r="AR34">
        <f t="shared" si="1"/>
        <v>41</v>
      </c>
      <c r="AS34" s="4">
        <f t="shared" si="2"/>
        <v>0.80487804878048785</v>
      </c>
    </row>
    <row r="35" spans="1:45" x14ac:dyDescent="0.35">
      <c r="A35" t="s">
        <v>54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0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>
        <f t="shared" si="3"/>
        <v>23</v>
      </c>
      <c r="AR35">
        <f t="shared" si="1"/>
        <v>28</v>
      </c>
      <c r="AS35" s="4">
        <f t="shared" si="2"/>
        <v>0.8214285714285714</v>
      </c>
    </row>
    <row r="36" spans="1:45" x14ac:dyDescent="0.35">
      <c r="A36" t="s">
        <v>55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0</v>
      </c>
      <c r="AI36" t="b">
        <v>1</v>
      </c>
      <c r="AJ36" t="b">
        <v>0</v>
      </c>
      <c r="AK36" t="b">
        <v>1</v>
      </c>
      <c r="AL36" t="b">
        <v>0</v>
      </c>
      <c r="AM36" t="b">
        <v>1</v>
      </c>
      <c r="AN36" t="b">
        <v>1</v>
      </c>
      <c r="AO36" t="b">
        <v>1</v>
      </c>
      <c r="AP36" t="b">
        <v>1</v>
      </c>
      <c r="AQ36">
        <f t="shared" si="3"/>
        <v>35</v>
      </c>
      <c r="AR36">
        <f t="shared" si="1"/>
        <v>41</v>
      </c>
      <c r="AS36" s="4">
        <f t="shared" si="2"/>
        <v>0.85365853658536583</v>
      </c>
    </row>
    <row r="37" spans="1:45" x14ac:dyDescent="0.35">
      <c r="A37" t="s">
        <v>56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0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0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0</v>
      </c>
      <c r="AO37" t="b">
        <v>1</v>
      </c>
      <c r="AP37" t="b">
        <v>1</v>
      </c>
      <c r="AQ37">
        <f t="shared" si="3"/>
        <v>31</v>
      </c>
      <c r="AR37">
        <f t="shared" si="1"/>
        <v>41</v>
      </c>
      <c r="AS37" s="4">
        <f t="shared" si="2"/>
        <v>0.75609756097560976</v>
      </c>
    </row>
    <row r="38" spans="1:45" x14ac:dyDescent="0.3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0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0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>
        <f t="shared" si="3"/>
        <v>16</v>
      </c>
      <c r="AR38">
        <f t="shared" si="1"/>
        <v>29</v>
      </c>
      <c r="AS38" s="4">
        <f t="shared" si="2"/>
        <v>0.55172413793103448</v>
      </c>
    </row>
    <row r="39" spans="1:45" x14ac:dyDescent="0.35">
      <c r="A39" t="s">
        <v>58</v>
      </c>
      <c r="B39" s="8" t="b">
        <f>IF(Data!B39="","",IF(Data!B$39="","",Data!B39=Data!B$39))</f>
        <v>1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6" t="b">
        <v>1</v>
      </c>
      <c r="M39" s="6" t="b">
        <v>1</v>
      </c>
      <c r="N39" s="6" t="b">
        <v>1</v>
      </c>
      <c r="O39" s="6" t="b">
        <v>1</v>
      </c>
      <c r="P39" s="6" t="b">
        <v>1</v>
      </c>
      <c r="Q39" s="6" t="b">
        <v>1</v>
      </c>
      <c r="R39" s="6" t="b">
        <v>1</v>
      </c>
      <c r="S39" s="6" t="b">
        <v>1</v>
      </c>
      <c r="T39" s="6" t="b">
        <v>1</v>
      </c>
      <c r="U39" s="6" t="b">
        <v>1</v>
      </c>
      <c r="V39" s="6" t="b">
        <v>1</v>
      </c>
      <c r="W39" s="6" t="b">
        <v>1</v>
      </c>
      <c r="X39" s="6" t="b">
        <v>1</v>
      </c>
      <c r="Y39" s="6" t="b">
        <v>1</v>
      </c>
      <c r="Z39" s="6" t="b">
        <v>1</v>
      </c>
      <c r="AA39" s="6" t="b">
        <v>1</v>
      </c>
      <c r="AB39" s="6" t="b">
        <v>1</v>
      </c>
      <c r="AC39" s="6" t="b">
        <v>1</v>
      </c>
      <c r="AD39" s="6" t="b">
        <v>1</v>
      </c>
      <c r="AE39" s="6" t="b">
        <v>1</v>
      </c>
      <c r="AF39" s="6" t="b">
        <v>1</v>
      </c>
      <c r="AG39" s="6" t="b">
        <v>1</v>
      </c>
      <c r="AH39" s="6" t="b">
        <v>1</v>
      </c>
      <c r="AI39" s="6" t="b">
        <v>1</v>
      </c>
      <c r="AJ39" s="6" t="b">
        <v>1</v>
      </c>
      <c r="AK39" s="6" t="b">
        <v>1</v>
      </c>
      <c r="AL39" s="6" t="b">
        <v>1</v>
      </c>
      <c r="AM39" s="6" t="b">
        <v>1</v>
      </c>
      <c r="AN39" s="6" t="b">
        <v>1</v>
      </c>
      <c r="AO39" s="6" t="b">
        <v>1</v>
      </c>
      <c r="AP39" s="6" t="b">
        <v>1</v>
      </c>
      <c r="AQ39">
        <f t="shared" si="3"/>
        <v>41</v>
      </c>
      <c r="AR39">
        <f t="shared" si="1"/>
        <v>41</v>
      </c>
      <c r="AS39" s="4">
        <f t="shared" si="2"/>
        <v>1</v>
      </c>
    </row>
    <row r="40" spans="1:45" x14ac:dyDescent="0.35">
      <c r="A40" t="s">
        <v>59</v>
      </c>
      <c r="B40" t="b">
        <v>1</v>
      </c>
      <c r="C40" t="b">
        <v>0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1</v>
      </c>
      <c r="AC40" t="b">
        <v>0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0</v>
      </c>
      <c r="AO40" t="b">
        <v>1</v>
      </c>
      <c r="AP40" t="b">
        <v>1</v>
      </c>
      <c r="AQ40">
        <f t="shared" si="3"/>
        <v>33</v>
      </c>
      <c r="AR40">
        <f t="shared" si="1"/>
        <v>41</v>
      </c>
      <c r="AS40" s="4">
        <f t="shared" si="2"/>
        <v>0.80487804878048785</v>
      </c>
    </row>
    <row r="41" spans="1:45" x14ac:dyDescent="0.35">
      <c r="A41" t="s">
        <v>60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0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0</v>
      </c>
      <c r="AO41" t="b">
        <v>1</v>
      </c>
      <c r="AP41" t="b">
        <v>1</v>
      </c>
      <c r="AQ41">
        <f t="shared" si="3"/>
        <v>34</v>
      </c>
      <c r="AR41">
        <f t="shared" si="1"/>
        <v>41</v>
      </c>
      <c r="AS41" s="4">
        <f t="shared" si="2"/>
        <v>0.82926829268292679</v>
      </c>
    </row>
    <row r="42" spans="1:45" x14ac:dyDescent="0.3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1</v>
      </c>
      <c r="AN42" t="b">
        <v>0</v>
      </c>
      <c r="AO42" t="s">
        <v>112</v>
      </c>
      <c r="AP42" t="b">
        <v>0</v>
      </c>
      <c r="AQ42">
        <f t="shared" si="3"/>
        <v>11</v>
      </c>
      <c r="AR42">
        <f t="shared" si="1"/>
        <v>40</v>
      </c>
      <c r="AS42" s="4">
        <f t="shared" si="2"/>
        <v>0.27500000000000002</v>
      </c>
    </row>
    <row r="43" spans="1:45" x14ac:dyDescent="0.35">
      <c r="A43" t="s">
        <v>64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0</v>
      </c>
      <c r="AD43" t="b">
        <v>1</v>
      </c>
      <c r="AE43" t="b">
        <v>1</v>
      </c>
      <c r="AF43" t="b">
        <v>1</v>
      </c>
      <c r="AG43" t="b">
        <v>0</v>
      </c>
      <c r="AH43" t="b">
        <v>1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>
        <f t="shared" si="3"/>
        <v>20</v>
      </c>
      <c r="AR43">
        <f t="shared" si="1"/>
        <v>33</v>
      </c>
      <c r="AS43" s="4">
        <f t="shared" si="2"/>
        <v>0.60606060606060608</v>
      </c>
    </row>
    <row r="44" spans="1:45" x14ac:dyDescent="0.35">
      <c r="A44" t="s">
        <v>65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0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>
        <f t="shared" si="3"/>
        <v>18</v>
      </c>
      <c r="AR44">
        <f t="shared" si="1"/>
        <v>41</v>
      </c>
      <c r="AS44" s="4">
        <f t="shared" si="2"/>
        <v>0.43902439024390244</v>
      </c>
    </row>
    <row r="45" spans="1:45" x14ac:dyDescent="0.35">
      <c r="A45" t="s">
        <v>66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0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s">
        <v>112</v>
      </c>
      <c r="AO45" t="s">
        <v>112</v>
      </c>
      <c r="AP45" t="b">
        <v>0</v>
      </c>
      <c r="AQ45">
        <f t="shared" si="3"/>
        <v>12</v>
      </c>
      <c r="AR45">
        <f t="shared" si="1"/>
        <v>39</v>
      </c>
      <c r="AS45" s="4">
        <f t="shared" si="2"/>
        <v>0.30769230769230771</v>
      </c>
    </row>
    <row r="46" spans="1:45" x14ac:dyDescent="0.35">
      <c r="A46" t="s">
        <v>67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0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>
        <f t="shared" si="3"/>
        <v>19</v>
      </c>
      <c r="AR46">
        <f t="shared" si="1"/>
        <v>32</v>
      </c>
      <c r="AS46" s="4">
        <f t="shared" si="2"/>
        <v>0.59375</v>
      </c>
    </row>
    <row r="47" spans="1:45" x14ac:dyDescent="0.35">
      <c r="A47" t="s">
        <v>68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0</v>
      </c>
      <c r="AO47" t="b">
        <v>1</v>
      </c>
      <c r="AP47" t="b">
        <v>1</v>
      </c>
      <c r="AQ47">
        <f t="shared" si="3"/>
        <v>34</v>
      </c>
      <c r="AR47">
        <f t="shared" si="1"/>
        <v>41</v>
      </c>
      <c r="AS47" s="4">
        <f t="shared" si="2"/>
        <v>0.82926829268292679</v>
      </c>
    </row>
    <row r="48" spans="1:45" x14ac:dyDescent="0.35">
      <c r="A48" t="s">
        <v>70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0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s">
        <v>112</v>
      </c>
      <c r="AO48" t="s">
        <v>112</v>
      </c>
      <c r="AP48" t="b">
        <v>0</v>
      </c>
      <c r="AQ48">
        <f t="shared" si="3"/>
        <v>20</v>
      </c>
      <c r="AR48">
        <f t="shared" si="1"/>
        <v>39</v>
      </c>
      <c r="AS48" s="4">
        <f t="shared" si="2"/>
        <v>0.51282051282051277</v>
      </c>
    </row>
    <row r="49" spans="1:45" x14ac:dyDescent="0.35">
      <c r="A49" t="s">
        <v>71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0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  <c r="AC49" t="b">
        <v>0</v>
      </c>
      <c r="AD49" t="b">
        <v>1</v>
      </c>
      <c r="AE49" t="b">
        <v>1</v>
      </c>
      <c r="AF49" t="b">
        <v>1</v>
      </c>
      <c r="AG49" t="b">
        <v>0</v>
      </c>
      <c r="AH49" t="b">
        <v>1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>
        <f t="shared" si="3"/>
        <v>28</v>
      </c>
      <c r="AR49">
        <f t="shared" si="1"/>
        <v>33</v>
      </c>
      <c r="AS49" s="4">
        <f t="shared" si="2"/>
        <v>0.84848484848484851</v>
      </c>
    </row>
    <row r="50" spans="1:45" x14ac:dyDescent="0.35">
      <c r="A50" t="s">
        <v>72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0</v>
      </c>
      <c r="AO50" t="b">
        <v>1</v>
      </c>
      <c r="AP50" t="s">
        <v>112</v>
      </c>
      <c r="AQ50">
        <f t="shared" si="3"/>
        <v>22</v>
      </c>
      <c r="AR50">
        <f t="shared" si="1"/>
        <v>40</v>
      </c>
      <c r="AS50" s="4">
        <f t="shared" si="2"/>
        <v>0.55000000000000004</v>
      </c>
    </row>
    <row r="51" spans="1:45" x14ac:dyDescent="0.35">
      <c r="A51" t="s">
        <v>73</v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0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0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0</v>
      </c>
      <c r="AO51" t="b">
        <v>1</v>
      </c>
      <c r="AP51" t="b">
        <v>1</v>
      </c>
      <c r="AQ51">
        <f t="shared" si="3"/>
        <v>34</v>
      </c>
      <c r="AR51">
        <f t="shared" si="1"/>
        <v>41</v>
      </c>
      <c r="AS51" s="4">
        <f t="shared" si="2"/>
        <v>0.82926829268292679</v>
      </c>
    </row>
    <row r="52" spans="1:45" x14ac:dyDescent="0.35">
      <c r="A52" t="s">
        <v>75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  <c r="AC52" t="b">
        <v>1</v>
      </c>
      <c r="AD52" t="b">
        <v>1</v>
      </c>
      <c r="AE52" t="b">
        <v>1</v>
      </c>
      <c r="AF52" t="b">
        <v>1</v>
      </c>
      <c r="AG52" t="b">
        <v>0</v>
      </c>
      <c r="AH52" t="b">
        <v>1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>
        <f t="shared" si="3"/>
        <v>20</v>
      </c>
      <c r="AR52">
        <f t="shared" si="1"/>
        <v>33</v>
      </c>
      <c r="AS52" s="4">
        <f t="shared" si="2"/>
        <v>0.60606060606060608</v>
      </c>
    </row>
  </sheetData>
  <conditionalFormatting sqref="B2:AT2 B40:AQ52 AT40:AT52 B3:AQ38 AT3:AT38 AR3:AS52">
    <cfRule type="containsText" dxfId="27" priority="2" operator="containsText" text="true">
      <formula>NOT(ISERROR(SEARCH("true",B2)))</formula>
    </cfRule>
    <cfRule type="containsText" dxfId="26" priority="3" operator="containsText" text="false">
      <formula>NOT(ISERROR(SEARCH("false",B2)))</formula>
    </cfRule>
  </conditionalFormatting>
  <conditionalFormatting sqref="AS2:AS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61E9-2820-4B25-A293-4E8BBDF4CC06}">
  <dimension ref="A1:BK52"/>
  <sheetViews>
    <sheetView workbookViewId="0">
      <pane xSplit="1" ySplit="1" topLeftCell="AU2" activePane="bottomRight" state="frozen"/>
      <selection activeCell="AS33" sqref="AS33"/>
      <selection pane="topRight" activeCell="AS33" sqref="AS33"/>
      <selection pane="bottomLeft" activeCell="AS33" sqref="AS33"/>
      <selection pane="bottomRight" activeCell="AS33" sqref="AS33"/>
    </sheetView>
  </sheetViews>
  <sheetFormatPr defaultRowHeight="14.5" x14ac:dyDescent="0.35"/>
  <cols>
    <col min="61" max="61" width="9.81640625" bestFit="1" customWidth="1"/>
    <col min="62" max="62" width="12.90625" bestFit="1" customWidth="1"/>
    <col min="63" max="63" width="12.08984375" bestFit="1" customWidth="1"/>
  </cols>
  <sheetData>
    <row r="1" spans="1:63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>
        <v>1816</v>
      </c>
      <c r="BB1">
        <v>1812</v>
      </c>
      <c r="BC1">
        <v>1808</v>
      </c>
      <c r="BD1">
        <v>1804</v>
      </c>
      <c r="BE1">
        <v>1800</v>
      </c>
      <c r="BF1">
        <v>1796</v>
      </c>
      <c r="BG1">
        <v>1792</v>
      </c>
      <c r="BH1">
        <v>1788</v>
      </c>
      <c r="BI1" t="s">
        <v>113</v>
      </c>
      <c r="BJ1" t="s">
        <v>105</v>
      </c>
      <c r="BK1" t="s">
        <v>114</v>
      </c>
    </row>
    <row r="2" spans="1:63" x14ac:dyDescent="0.35">
      <c r="A2" t="s">
        <v>0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1</v>
      </c>
      <c r="AO2" t="s">
        <v>112</v>
      </c>
      <c r="AP2" t="b">
        <v>0</v>
      </c>
      <c r="AQ2" t="b">
        <v>1</v>
      </c>
      <c r="AR2" t="b">
        <v>1</v>
      </c>
      <c r="AS2" t="b">
        <v>0</v>
      </c>
      <c r="AT2" t="b">
        <v>1</v>
      </c>
      <c r="AU2" t="b">
        <v>0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>
        <f t="shared" ref="BI2:BI33" si="0">COUNTIF(B2:BH2,TRUE)</f>
        <v>19</v>
      </c>
      <c r="BJ2">
        <f t="shared" ref="BJ2:BJ33" si="1">59-COUNTIF(B2:BH2,"")</f>
        <v>50</v>
      </c>
      <c r="BK2" s="4">
        <f t="shared" ref="BK2:BK33" si="2">BI2/BJ2</f>
        <v>0.38</v>
      </c>
    </row>
    <row r="3" spans="1:63" x14ac:dyDescent="0.35">
      <c r="A3" t="s">
        <v>8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>
        <f t="shared" si="0"/>
        <v>6</v>
      </c>
      <c r="BJ3">
        <f t="shared" si="1"/>
        <v>16</v>
      </c>
      <c r="BK3" s="4">
        <f t="shared" si="2"/>
        <v>0.375</v>
      </c>
    </row>
    <row r="4" spans="1:63" x14ac:dyDescent="0.35">
      <c r="A4" t="s">
        <v>9</v>
      </c>
      <c r="B4" t="b">
        <v>1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0</v>
      </c>
      <c r="U4" t="b">
        <v>1</v>
      </c>
      <c r="V4" t="b">
        <v>1</v>
      </c>
      <c r="W4" t="b">
        <v>1</v>
      </c>
      <c r="X4" t="b">
        <v>0</v>
      </c>
      <c r="Y4" t="b">
        <v>1</v>
      </c>
      <c r="Z4" t="b">
        <v>1</v>
      </c>
      <c r="AA4" t="b">
        <v>1</v>
      </c>
      <c r="AB4" t="b">
        <v>0</v>
      </c>
      <c r="AC4" t="b">
        <v>0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>
        <f t="shared" si="0"/>
        <v>15</v>
      </c>
      <c r="BJ4">
        <f t="shared" si="1"/>
        <v>28</v>
      </c>
      <c r="BK4" s="4">
        <f t="shared" si="2"/>
        <v>0.5357142857142857</v>
      </c>
    </row>
    <row r="5" spans="1:63" x14ac:dyDescent="0.35">
      <c r="A5" t="s">
        <v>10</v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1</v>
      </c>
      <c r="AO5" t="s">
        <v>112</v>
      </c>
      <c r="AP5" t="b">
        <v>0</v>
      </c>
      <c r="AQ5" t="b">
        <v>1</v>
      </c>
      <c r="AR5" t="b">
        <v>1</v>
      </c>
      <c r="AS5" t="b">
        <v>0</v>
      </c>
      <c r="AT5" t="b">
        <v>1</v>
      </c>
      <c r="AU5" t="b">
        <v>0</v>
      </c>
      <c r="AV5" t="b">
        <v>1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>
        <f t="shared" si="0"/>
        <v>19</v>
      </c>
      <c r="BJ5">
        <f t="shared" si="1"/>
        <v>46</v>
      </c>
      <c r="BK5" s="4">
        <f t="shared" si="2"/>
        <v>0.41304347826086957</v>
      </c>
    </row>
    <row r="6" spans="1:63" x14ac:dyDescent="0.35">
      <c r="A6" t="s">
        <v>11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1</v>
      </c>
      <c r="W6" t="b">
        <v>1</v>
      </c>
      <c r="X6" t="b">
        <v>0</v>
      </c>
      <c r="Y6" t="b">
        <v>1</v>
      </c>
      <c r="Z6" t="b">
        <v>1</v>
      </c>
      <c r="AA6" t="b">
        <v>1</v>
      </c>
      <c r="AB6" t="b">
        <v>0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 t="b">
        <v>1</v>
      </c>
      <c r="AJ6" t="b">
        <v>1</v>
      </c>
      <c r="AK6" t="b">
        <v>0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 t="s">
        <v>112</v>
      </c>
      <c r="BI6">
        <f t="shared" si="0"/>
        <v>34</v>
      </c>
      <c r="BJ6">
        <f t="shared" si="1"/>
        <v>43</v>
      </c>
      <c r="BK6" s="4">
        <f t="shared" si="2"/>
        <v>0.79069767441860461</v>
      </c>
    </row>
    <row r="7" spans="1:63" x14ac:dyDescent="0.35">
      <c r="A7" t="s">
        <v>13</v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1</v>
      </c>
      <c r="Z7" t="b">
        <v>1</v>
      </c>
      <c r="AA7" t="b">
        <v>1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1</v>
      </c>
      <c r="AJ7" t="b">
        <v>1</v>
      </c>
      <c r="AK7" t="b">
        <v>1</v>
      </c>
      <c r="AL7" t="b">
        <v>1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>
        <f t="shared" si="0"/>
        <v>20</v>
      </c>
      <c r="BJ7">
        <f t="shared" si="1"/>
        <v>37</v>
      </c>
      <c r="BK7" s="4">
        <f t="shared" si="2"/>
        <v>0.54054054054054057</v>
      </c>
    </row>
    <row r="8" spans="1:63" x14ac:dyDescent="0.35">
      <c r="A8" t="s">
        <v>15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0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1</v>
      </c>
      <c r="AO8" t="b">
        <v>1</v>
      </c>
      <c r="AP8" t="b">
        <v>1</v>
      </c>
      <c r="AQ8" t="b">
        <v>0</v>
      </c>
      <c r="AR8" t="b">
        <v>1</v>
      </c>
      <c r="AS8" t="b">
        <v>1</v>
      </c>
      <c r="AT8" t="b">
        <v>0</v>
      </c>
      <c r="AU8" t="b">
        <v>1</v>
      </c>
      <c r="AV8" t="b">
        <v>1</v>
      </c>
      <c r="AW8" t="b">
        <v>0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1</v>
      </c>
      <c r="BI8">
        <f t="shared" si="0"/>
        <v>41</v>
      </c>
      <c r="BJ8">
        <f t="shared" si="1"/>
        <v>59</v>
      </c>
      <c r="BK8" s="4">
        <f t="shared" si="2"/>
        <v>0.69491525423728817</v>
      </c>
    </row>
    <row r="9" spans="1:63" x14ac:dyDescent="0.35">
      <c r="A9" t="s">
        <v>20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1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>
        <f t="shared" si="0"/>
        <v>10</v>
      </c>
      <c r="BJ9">
        <f t="shared" si="1"/>
        <v>15</v>
      </c>
      <c r="BK9" s="4">
        <f t="shared" si="2"/>
        <v>0.66666666666666663</v>
      </c>
    </row>
    <row r="10" spans="1:63" x14ac:dyDescent="0.35">
      <c r="A10" t="s">
        <v>21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0</v>
      </c>
      <c r="AD10" t="b">
        <v>1</v>
      </c>
      <c r="AE10" t="b">
        <v>1</v>
      </c>
      <c r="AF10" t="b">
        <v>1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1</v>
      </c>
      <c r="AR10" t="b">
        <v>1</v>
      </c>
      <c r="AS10" t="b">
        <v>1</v>
      </c>
      <c r="AT10" t="b">
        <v>0</v>
      </c>
      <c r="AU10" t="b">
        <v>1</v>
      </c>
      <c r="AV10" t="b">
        <v>0</v>
      </c>
      <c r="AW10" t="b">
        <v>0</v>
      </c>
      <c r="AX10" t="b">
        <v>0</v>
      </c>
      <c r="AY10" t="b">
        <v>1</v>
      </c>
      <c r="AZ10" t="b">
        <v>1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1</v>
      </c>
      <c r="BH10" t="b">
        <v>1</v>
      </c>
      <c r="BI10">
        <f t="shared" si="0"/>
        <v>38</v>
      </c>
      <c r="BJ10">
        <f t="shared" si="1"/>
        <v>59</v>
      </c>
      <c r="BK10" s="4">
        <f t="shared" si="2"/>
        <v>0.64406779661016944</v>
      </c>
    </row>
    <row r="11" spans="1:63" x14ac:dyDescent="0.35">
      <c r="A11" t="s">
        <v>23</v>
      </c>
      <c r="B11" t="b">
        <v>0</v>
      </c>
      <c r="C11" t="b">
        <v>1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1</v>
      </c>
      <c r="T11" t="b">
        <v>0</v>
      </c>
      <c r="U11" t="b">
        <v>1</v>
      </c>
      <c r="V11" t="b">
        <v>1</v>
      </c>
      <c r="W11" t="b">
        <v>1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1</v>
      </c>
      <c r="AN11" t="b">
        <v>1</v>
      </c>
      <c r="AO11" t="s">
        <v>112</v>
      </c>
      <c r="AP11" t="b">
        <v>0</v>
      </c>
      <c r="AQ11" t="b">
        <v>1</v>
      </c>
      <c r="AR11" t="b">
        <v>1</v>
      </c>
      <c r="AS11" t="b">
        <v>1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>
        <f t="shared" si="0"/>
        <v>22</v>
      </c>
      <c r="BJ11">
        <f t="shared" si="1"/>
        <v>43</v>
      </c>
      <c r="BK11" s="4">
        <f t="shared" si="2"/>
        <v>0.51162790697674421</v>
      </c>
    </row>
    <row r="12" spans="1:63" x14ac:dyDescent="0.35">
      <c r="A12" t="s">
        <v>24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1</v>
      </c>
      <c r="V12" t="b">
        <v>1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s">
        <v>112</v>
      </c>
      <c r="AP12" t="b">
        <v>0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0</v>
      </c>
      <c r="AW12" t="b">
        <v>1</v>
      </c>
      <c r="AX12" t="b">
        <v>1</v>
      </c>
      <c r="AY12" t="b">
        <v>0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>
        <f t="shared" si="0"/>
        <v>28</v>
      </c>
      <c r="BJ12">
        <f t="shared" si="1"/>
        <v>58</v>
      </c>
      <c r="BK12" s="4">
        <f t="shared" si="2"/>
        <v>0.48275862068965519</v>
      </c>
    </row>
    <row r="13" spans="1:63" x14ac:dyDescent="0.35">
      <c r="A13" t="s">
        <v>28</v>
      </c>
      <c r="B13" t="b">
        <v>1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>
        <f t="shared" si="0"/>
        <v>13</v>
      </c>
      <c r="BJ13">
        <f t="shared" si="1"/>
        <v>16</v>
      </c>
      <c r="BK13" s="4">
        <f t="shared" si="2"/>
        <v>0.8125</v>
      </c>
    </row>
    <row r="14" spans="1:63" x14ac:dyDescent="0.35">
      <c r="A14" t="s">
        <v>29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 t="b">
        <v>1</v>
      </c>
      <c r="W14" t="b">
        <v>1</v>
      </c>
      <c r="X14" t="b">
        <v>0</v>
      </c>
      <c r="Y14" t="b">
        <v>1</v>
      </c>
      <c r="Z14" t="b">
        <v>1</v>
      </c>
      <c r="AA14" t="b">
        <v>1</v>
      </c>
      <c r="AB14" t="b">
        <v>0</v>
      </c>
      <c r="AC14" t="b">
        <v>0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>
        <f t="shared" si="0"/>
        <v>16</v>
      </c>
      <c r="BJ14">
        <f t="shared" si="1"/>
        <v>33</v>
      </c>
      <c r="BK14" s="4">
        <f t="shared" si="2"/>
        <v>0.48484848484848486</v>
      </c>
    </row>
    <row r="15" spans="1:63" x14ac:dyDescent="0.35">
      <c r="A15" t="s">
        <v>31</v>
      </c>
      <c r="B15" t="b">
        <v>1</v>
      </c>
      <c r="C15" t="b">
        <v>0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1</v>
      </c>
      <c r="R15" t="b">
        <v>1</v>
      </c>
      <c r="S15" t="b">
        <v>1</v>
      </c>
      <c r="T15" t="b">
        <v>0</v>
      </c>
      <c r="U15" t="b">
        <v>1</v>
      </c>
      <c r="V15" t="b">
        <v>1</v>
      </c>
      <c r="W15" t="b">
        <v>1</v>
      </c>
      <c r="X15" t="b">
        <v>0</v>
      </c>
      <c r="Y15" t="b">
        <v>1</v>
      </c>
      <c r="Z15" t="b">
        <v>1</v>
      </c>
      <c r="AA15" t="b">
        <v>1</v>
      </c>
      <c r="AB15" t="b">
        <v>1</v>
      </c>
      <c r="AC15" t="b">
        <v>0</v>
      </c>
      <c r="AD15" t="b">
        <v>1</v>
      </c>
      <c r="AE15" t="b">
        <v>1</v>
      </c>
      <c r="AF15" t="b">
        <v>1</v>
      </c>
      <c r="AG15" t="b">
        <v>1</v>
      </c>
      <c r="AH15" t="b">
        <v>0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0</v>
      </c>
      <c r="AT15" t="b">
        <v>1</v>
      </c>
      <c r="AU15" t="b">
        <v>0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>
        <f t="shared" si="0"/>
        <v>42</v>
      </c>
      <c r="BJ15">
        <f t="shared" si="1"/>
        <v>51</v>
      </c>
      <c r="BK15" s="4">
        <f t="shared" si="2"/>
        <v>0.82352941176470584</v>
      </c>
    </row>
    <row r="16" spans="1:63" x14ac:dyDescent="0.35">
      <c r="A16" t="s">
        <v>32</v>
      </c>
      <c r="B16" t="b">
        <v>0</v>
      </c>
      <c r="C16" t="b">
        <v>1</v>
      </c>
      <c r="D16" t="b">
        <v>0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1</v>
      </c>
      <c r="X16" t="b">
        <v>0</v>
      </c>
      <c r="Y16" t="b">
        <v>1</v>
      </c>
      <c r="Z16" t="b">
        <v>1</v>
      </c>
      <c r="AA16" t="b">
        <v>1</v>
      </c>
      <c r="AB16" t="b">
        <v>1</v>
      </c>
      <c r="AC16" t="b">
        <v>0</v>
      </c>
      <c r="AD16" t="b">
        <v>1</v>
      </c>
      <c r="AE16" t="b">
        <v>1</v>
      </c>
      <c r="AF16" t="b">
        <v>1</v>
      </c>
      <c r="AG16" t="b">
        <v>1</v>
      </c>
      <c r="AH16" t="b">
        <v>0</v>
      </c>
      <c r="AI16" t="b">
        <v>1</v>
      </c>
      <c r="AJ16" t="b">
        <v>0</v>
      </c>
      <c r="AK16" t="b">
        <v>1</v>
      </c>
      <c r="AL16" t="b">
        <v>0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0</v>
      </c>
      <c r="AT16" t="b">
        <v>1</v>
      </c>
      <c r="AU16" t="b">
        <v>1</v>
      </c>
      <c r="AV16" t="b">
        <v>0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 t="s">
        <v>112</v>
      </c>
      <c r="BI16">
        <f t="shared" si="0"/>
        <v>34</v>
      </c>
      <c r="BJ16">
        <f t="shared" si="1"/>
        <v>52</v>
      </c>
      <c r="BK16" s="4">
        <f t="shared" si="2"/>
        <v>0.65384615384615385</v>
      </c>
    </row>
    <row r="17" spans="1:63" x14ac:dyDescent="0.35">
      <c r="A17" t="s">
        <v>30</v>
      </c>
      <c r="B17" t="b">
        <v>0</v>
      </c>
      <c r="C17" t="b">
        <v>1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 t="b">
        <v>0</v>
      </c>
      <c r="K17" t="b">
        <v>1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1</v>
      </c>
      <c r="Z17" t="b">
        <v>1</v>
      </c>
      <c r="AA17" t="b">
        <v>1</v>
      </c>
      <c r="AB17" t="b">
        <v>1</v>
      </c>
      <c r="AC17" t="b">
        <v>0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0</v>
      </c>
      <c r="AR17" t="b">
        <v>1</v>
      </c>
      <c r="AS17" t="b">
        <v>0</v>
      </c>
      <c r="AT17" t="s">
        <v>112</v>
      </c>
      <c r="AU17" t="s">
        <v>112</v>
      </c>
      <c r="AV17" t="s">
        <v>112</v>
      </c>
      <c r="AW17" t="s">
        <v>112</v>
      </c>
      <c r="AX17" t="s">
        <v>112</v>
      </c>
      <c r="AY17" t="s">
        <v>112</v>
      </c>
      <c r="AZ17" t="s">
        <v>112</v>
      </c>
      <c r="BA17" t="s">
        <v>112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 t="s">
        <v>112</v>
      </c>
      <c r="BI17">
        <f t="shared" si="0"/>
        <v>30</v>
      </c>
      <c r="BJ17">
        <f t="shared" si="1"/>
        <v>44</v>
      </c>
      <c r="BK17" s="4">
        <f t="shared" si="2"/>
        <v>0.68181818181818177</v>
      </c>
    </row>
    <row r="18" spans="1:63" x14ac:dyDescent="0.35">
      <c r="A18" t="s">
        <v>33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1</v>
      </c>
      <c r="X18" t="b">
        <v>0</v>
      </c>
      <c r="Y18" t="b">
        <v>1</v>
      </c>
      <c r="Z18" t="b">
        <v>1</v>
      </c>
      <c r="AA18" t="b">
        <v>1</v>
      </c>
      <c r="AB18" t="b">
        <v>0</v>
      </c>
      <c r="AC18" t="b">
        <v>0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 t="s">
        <v>112</v>
      </c>
      <c r="BI18">
        <f t="shared" si="0"/>
        <v>23</v>
      </c>
      <c r="BJ18">
        <f t="shared" si="1"/>
        <v>40</v>
      </c>
      <c r="BK18" s="4">
        <f t="shared" si="2"/>
        <v>0.57499999999999996</v>
      </c>
    </row>
    <row r="19" spans="1:63" x14ac:dyDescent="0.35">
      <c r="A19" t="s">
        <v>34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b">
        <v>0</v>
      </c>
      <c r="U19" t="b">
        <v>1</v>
      </c>
      <c r="V19" t="b">
        <v>1</v>
      </c>
      <c r="W19" t="b">
        <v>1</v>
      </c>
      <c r="X19" t="b">
        <v>0</v>
      </c>
      <c r="Y19" t="b">
        <v>1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1</v>
      </c>
      <c r="AT19" t="b">
        <v>0</v>
      </c>
      <c r="AU19" t="b">
        <v>1</v>
      </c>
      <c r="AV19" t="b">
        <v>0</v>
      </c>
      <c r="AW19" t="b">
        <v>0</v>
      </c>
      <c r="AX19" t="b">
        <v>1</v>
      </c>
      <c r="AY19" t="b">
        <v>0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s">
        <v>112</v>
      </c>
      <c r="BI19">
        <f t="shared" si="0"/>
        <v>28</v>
      </c>
      <c r="BJ19">
        <f t="shared" si="1"/>
        <v>58</v>
      </c>
      <c r="BK19" s="4">
        <f t="shared" si="2"/>
        <v>0.48275862068965519</v>
      </c>
    </row>
    <row r="20" spans="1:63" x14ac:dyDescent="0.35">
      <c r="A20" t="s">
        <v>37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1</v>
      </c>
      <c r="AN20" t="b">
        <v>0</v>
      </c>
      <c r="AO20" t="b">
        <v>1</v>
      </c>
      <c r="AP20" t="b">
        <v>0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>
        <f t="shared" si="0"/>
        <v>28</v>
      </c>
      <c r="BJ20">
        <f t="shared" si="1"/>
        <v>53</v>
      </c>
      <c r="BK20" s="4">
        <f t="shared" si="2"/>
        <v>0.52830188679245282</v>
      </c>
    </row>
    <row r="21" spans="1:63" x14ac:dyDescent="0.35">
      <c r="A21" t="s">
        <v>38</v>
      </c>
      <c r="B21" t="b">
        <v>1</v>
      </c>
      <c r="C21" t="b">
        <v>0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0</v>
      </c>
      <c r="N21" t="b">
        <v>1</v>
      </c>
      <c r="O21" t="b">
        <v>1</v>
      </c>
      <c r="P21" t="b">
        <v>1</v>
      </c>
      <c r="Q21" t="b">
        <v>0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0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0</v>
      </c>
      <c r="AR21" t="b">
        <v>1</v>
      </c>
      <c r="AS21" t="b">
        <v>0</v>
      </c>
      <c r="AT21" t="b">
        <v>1</v>
      </c>
      <c r="AU21" t="b">
        <v>1</v>
      </c>
      <c r="AV21" t="b">
        <v>1</v>
      </c>
      <c r="AW21" t="b">
        <v>1</v>
      </c>
      <c r="AX21" t="b">
        <v>0</v>
      </c>
      <c r="AY21" t="b">
        <v>0</v>
      </c>
      <c r="AZ21" t="b">
        <v>1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 t="s">
        <v>112</v>
      </c>
      <c r="BI21">
        <f t="shared" si="0"/>
        <v>40</v>
      </c>
      <c r="BJ21">
        <f t="shared" si="1"/>
        <v>51</v>
      </c>
      <c r="BK21" s="4">
        <f t="shared" si="2"/>
        <v>0.78431372549019607</v>
      </c>
    </row>
    <row r="22" spans="1:63" x14ac:dyDescent="0.35">
      <c r="A22" t="s">
        <v>39</v>
      </c>
      <c r="B22" t="b">
        <v>1</v>
      </c>
      <c r="C22" t="b">
        <v>0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0</v>
      </c>
      <c r="Y22" t="b">
        <v>1</v>
      </c>
      <c r="Z22" t="b">
        <v>1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1</v>
      </c>
      <c r="AS22" t="b">
        <v>1</v>
      </c>
      <c r="AT22" t="b">
        <v>0</v>
      </c>
      <c r="AU22" t="b">
        <v>1</v>
      </c>
      <c r="AV22" t="b">
        <v>0</v>
      </c>
      <c r="AW22" t="b">
        <v>0</v>
      </c>
      <c r="AX22" t="b">
        <v>0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0</v>
      </c>
      <c r="BG22" t="b">
        <v>1</v>
      </c>
      <c r="BH22" t="b">
        <v>1</v>
      </c>
      <c r="BI22">
        <f t="shared" si="0"/>
        <v>38</v>
      </c>
      <c r="BJ22">
        <f t="shared" si="1"/>
        <v>59</v>
      </c>
      <c r="BK22" s="4">
        <f t="shared" si="2"/>
        <v>0.64406779661016944</v>
      </c>
    </row>
    <row r="23" spans="1:63" x14ac:dyDescent="0.35">
      <c r="A23" t="s">
        <v>41</v>
      </c>
      <c r="B23" t="b">
        <v>1</v>
      </c>
      <c r="C23" t="b">
        <v>0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1</v>
      </c>
      <c r="V23" t="b">
        <v>1</v>
      </c>
      <c r="W23" t="b">
        <v>1</v>
      </c>
      <c r="X23" t="b">
        <v>0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0</v>
      </c>
      <c r="AR23" t="b">
        <v>0</v>
      </c>
      <c r="AS23" t="b">
        <v>1</v>
      </c>
      <c r="AT23" t="b">
        <v>0</v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1</v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0</v>
      </c>
      <c r="BG23" t="b">
        <v>1</v>
      </c>
      <c r="BH23" t="b">
        <v>1</v>
      </c>
      <c r="BI23">
        <f t="shared" si="0"/>
        <v>40</v>
      </c>
      <c r="BJ23">
        <f t="shared" si="1"/>
        <v>59</v>
      </c>
      <c r="BK23" s="4">
        <f t="shared" si="2"/>
        <v>0.67796610169491522</v>
      </c>
    </row>
    <row r="24" spans="1:63" x14ac:dyDescent="0.35">
      <c r="A24" t="s">
        <v>43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1</v>
      </c>
      <c r="X24" t="b">
        <v>0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0</v>
      </c>
      <c r="AR24" t="b">
        <v>1</v>
      </c>
      <c r="AS24" t="b">
        <v>0</v>
      </c>
      <c r="AT24" t="b">
        <v>1</v>
      </c>
      <c r="AU24" t="b">
        <v>1</v>
      </c>
      <c r="AV24" t="b">
        <v>1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 t="s">
        <v>112</v>
      </c>
      <c r="BI24">
        <f t="shared" si="0"/>
        <v>42</v>
      </c>
      <c r="BJ24">
        <f t="shared" si="1"/>
        <v>47</v>
      </c>
      <c r="BK24" s="4">
        <f t="shared" si="2"/>
        <v>0.8936170212765957</v>
      </c>
    </row>
    <row r="25" spans="1:63" x14ac:dyDescent="0.35">
      <c r="A25" t="s">
        <v>44</v>
      </c>
      <c r="B25" t="b">
        <v>1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0</v>
      </c>
      <c r="U25" t="b">
        <v>1</v>
      </c>
      <c r="V25" t="b">
        <v>1</v>
      </c>
      <c r="W25" t="b">
        <v>1</v>
      </c>
      <c r="X25" t="b">
        <v>0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 t="s">
        <v>112</v>
      </c>
      <c r="BI25">
        <f t="shared" si="0"/>
        <v>35</v>
      </c>
      <c r="BJ25">
        <f t="shared" si="1"/>
        <v>41</v>
      </c>
      <c r="BK25" s="4">
        <f t="shared" si="2"/>
        <v>0.85365853658536583</v>
      </c>
    </row>
    <row r="26" spans="1:63" x14ac:dyDescent="0.35">
      <c r="A26" t="s">
        <v>45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s">
        <v>112</v>
      </c>
      <c r="AO26" t="s">
        <v>112</v>
      </c>
      <c r="AP26" t="b">
        <v>0</v>
      </c>
      <c r="AQ26" t="b">
        <v>1</v>
      </c>
      <c r="AR26" t="b">
        <v>1</v>
      </c>
      <c r="AS26" t="b">
        <v>0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 t="s">
        <v>112</v>
      </c>
      <c r="BI26">
        <f t="shared" si="0"/>
        <v>19</v>
      </c>
      <c r="BJ26">
        <f t="shared" si="1"/>
        <v>49</v>
      </c>
      <c r="BK26" s="4">
        <f t="shared" si="2"/>
        <v>0.38775510204081631</v>
      </c>
    </row>
    <row r="27" spans="1:63" x14ac:dyDescent="0.35">
      <c r="A27" t="s">
        <v>46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1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1</v>
      </c>
      <c r="W27" t="b">
        <v>1</v>
      </c>
      <c r="X27" t="b">
        <v>0</v>
      </c>
      <c r="Y27" t="b">
        <v>1</v>
      </c>
      <c r="Z27" t="b">
        <v>1</v>
      </c>
      <c r="AA27" t="b">
        <v>1</v>
      </c>
      <c r="AB27" t="b">
        <v>0</v>
      </c>
      <c r="AC27" t="b">
        <v>0</v>
      </c>
      <c r="AD27" t="b">
        <v>1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1</v>
      </c>
      <c r="AP27" t="b">
        <v>0</v>
      </c>
      <c r="AQ27" t="b">
        <v>1</v>
      </c>
      <c r="AR27" t="b">
        <v>1</v>
      </c>
      <c r="AS27" t="b">
        <v>0</v>
      </c>
      <c r="AT27" t="b">
        <v>1</v>
      </c>
      <c r="AU27" t="b">
        <v>0</v>
      </c>
      <c r="AV27" t="b">
        <v>1</v>
      </c>
      <c r="AW27" t="b">
        <v>1</v>
      </c>
      <c r="AX27" t="b">
        <v>1</v>
      </c>
      <c r="AY27" t="b">
        <v>0</v>
      </c>
      <c r="AZ27" t="b">
        <v>1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 t="s">
        <v>112</v>
      </c>
      <c r="BI27">
        <f t="shared" si="0"/>
        <v>28</v>
      </c>
      <c r="BJ27">
        <f t="shared" si="1"/>
        <v>51</v>
      </c>
      <c r="BK27" s="4">
        <f t="shared" si="2"/>
        <v>0.5490196078431373</v>
      </c>
    </row>
    <row r="28" spans="1:63" x14ac:dyDescent="0.35">
      <c r="A28" t="s">
        <v>47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1</v>
      </c>
      <c r="T28" t="b">
        <v>0</v>
      </c>
      <c r="U28" t="b">
        <v>1</v>
      </c>
      <c r="V28" t="b">
        <v>1</v>
      </c>
      <c r="W28" t="b">
        <v>1</v>
      </c>
      <c r="X28" t="b">
        <v>0</v>
      </c>
      <c r="Y28" t="b">
        <v>1</v>
      </c>
      <c r="Z28" t="b">
        <v>1</v>
      </c>
      <c r="AA28" t="b">
        <v>1</v>
      </c>
      <c r="AB28" t="b">
        <v>0</v>
      </c>
      <c r="AC28" t="b">
        <v>0</v>
      </c>
      <c r="AD28" t="b">
        <v>1</v>
      </c>
      <c r="AE28" t="b">
        <v>1</v>
      </c>
      <c r="AF28" t="b">
        <v>0</v>
      </c>
      <c r="AG28" t="b">
        <v>0</v>
      </c>
      <c r="AH28" t="b">
        <v>1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 t="s">
        <v>112</v>
      </c>
      <c r="BI28">
        <f t="shared" si="0"/>
        <v>18</v>
      </c>
      <c r="BJ28">
        <f t="shared" si="1"/>
        <v>33</v>
      </c>
      <c r="BK28" s="4">
        <f t="shared" si="2"/>
        <v>0.54545454545454541</v>
      </c>
    </row>
    <row r="29" spans="1:63" x14ac:dyDescent="0.35">
      <c r="A29" t="s">
        <v>48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1</v>
      </c>
      <c r="Z29" t="b">
        <v>1</v>
      </c>
      <c r="AA29" t="b">
        <v>1</v>
      </c>
      <c r="AB29" t="b">
        <v>0</v>
      </c>
      <c r="AC29" t="b">
        <v>0</v>
      </c>
      <c r="AD29" t="b">
        <v>0</v>
      </c>
      <c r="AE29" t="b">
        <v>1</v>
      </c>
      <c r="AF29" t="b">
        <v>1</v>
      </c>
      <c r="AG29" t="b">
        <v>0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>
        <f t="shared" si="0"/>
        <v>22</v>
      </c>
      <c r="BJ29">
        <f t="shared" si="1"/>
        <v>39</v>
      </c>
      <c r="BK29" s="4">
        <f t="shared" si="2"/>
        <v>0.5641025641025641</v>
      </c>
    </row>
    <row r="30" spans="1:63" x14ac:dyDescent="0.35">
      <c r="A30" t="s">
        <v>49</v>
      </c>
      <c r="B30" t="b">
        <v>1</v>
      </c>
      <c r="C30" t="b">
        <v>0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1</v>
      </c>
      <c r="R30" t="b">
        <v>1</v>
      </c>
      <c r="S30" t="b">
        <v>1</v>
      </c>
      <c r="T30" t="b">
        <v>0</v>
      </c>
      <c r="U30" t="b">
        <v>1</v>
      </c>
      <c r="V30" t="b">
        <v>1</v>
      </c>
      <c r="W30" t="b">
        <v>1</v>
      </c>
      <c r="X30" t="b">
        <v>0</v>
      </c>
      <c r="Y30" t="b">
        <v>1</v>
      </c>
      <c r="Z30" t="b">
        <v>1</v>
      </c>
      <c r="AA30" t="b">
        <v>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1</v>
      </c>
      <c r="AJ30" t="b">
        <v>1</v>
      </c>
      <c r="AK30" t="b">
        <v>0</v>
      </c>
      <c r="AL30" t="b">
        <v>1</v>
      </c>
      <c r="AM30" t="b">
        <v>1</v>
      </c>
      <c r="AN30" t="b">
        <v>1</v>
      </c>
      <c r="AO30" t="b">
        <v>1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 t="s">
        <v>112</v>
      </c>
      <c r="BI30">
        <f t="shared" si="0"/>
        <v>26</v>
      </c>
      <c r="BJ30">
        <f t="shared" si="1"/>
        <v>40</v>
      </c>
      <c r="BK30" s="4">
        <f t="shared" si="2"/>
        <v>0.65</v>
      </c>
    </row>
    <row r="31" spans="1:63" x14ac:dyDescent="0.35">
      <c r="A31" t="s">
        <v>52</v>
      </c>
      <c r="B31" t="b">
        <v>1</v>
      </c>
      <c r="C31" t="b">
        <v>0</v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0</v>
      </c>
      <c r="AC31" t="b">
        <v>0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0</v>
      </c>
      <c r="AR31" t="b">
        <v>1</v>
      </c>
      <c r="AS31" t="b">
        <v>0</v>
      </c>
      <c r="AT31" t="b">
        <v>1</v>
      </c>
      <c r="AU31" t="b">
        <v>0</v>
      </c>
      <c r="AV31" t="b">
        <v>1</v>
      </c>
      <c r="AW31" t="b">
        <v>1</v>
      </c>
      <c r="AX31" t="b">
        <v>0</v>
      </c>
      <c r="AY31" t="b">
        <v>0</v>
      </c>
      <c r="AZ31" t="b">
        <v>1</v>
      </c>
      <c r="BA31" t="b">
        <v>1</v>
      </c>
      <c r="BB31" t="b">
        <v>0</v>
      </c>
      <c r="BC31" t="b">
        <v>0</v>
      </c>
      <c r="BD31" t="b">
        <v>1</v>
      </c>
      <c r="BE31" t="b">
        <v>0</v>
      </c>
      <c r="BF31" t="b">
        <v>0</v>
      </c>
      <c r="BG31" t="b">
        <v>1</v>
      </c>
      <c r="BH31" t="b">
        <v>1</v>
      </c>
      <c r="BI31">
        <f t="shared" si="0"/>
        <v>43</v>
      </c>
      <c r="BJ31">
        <f t="shared" si="1"/>
        <v>59</v>
      </c>
      <c r="BK31" s="4">
        <f t="shared" si="2"/>
        <v>0.72881355932203384</v>
      </c>
    </row>
    <row r="32" spans="1:63" x14ac:dyDescent="0.35">
      <c r="A32" t="s">
        <v>53</v>
      </c>
      <c r="B32" t="b">
        <v>1</v>
      </c>
      <c r="C32" t="b">
        <v>0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0</v>
      </c>
      <c r="Y32" t="b">
        <v>1</v>
      </c>
      <c r="Z32" t="b">
        <v>1</v>
      </c>
      <c r="AA32" t="b">
        <v>1</v>
      </c>
      <c r="AB32" t="b">
        <v>1</v>
      </c>
      <c r="AC32" t="b">
        <v>0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1</v>
      </c>
      <c r="AQ32" t="b">
        <v>1</v>
      </c>
      <c r="AR32" t="b">
        <v>1</v>
      </c>
      <c r="AS32" t="b">
        <v>1</v>
      </c>
      <c r="AT32" t="b">
        <v>0</v>
      </c>
      <c r="AU32" t="b">
        <v>1</v>
      </c>
      <c r="AV32" t="b">
        <v>0</v>
      </c>
      <c r="AW32" t="b">
        <v>1</v>
      </c>
      <c r="AX32" t="b">
        <v>0</v>
      </c>
      <c r="AY32" t="b">
        <v>1</v>
      </c>
      <c r="AZ32" t="b">
        <v>1</v>
      </c>
      <c r="BA32" t="b">
        <v>1</v>
      </c>
      <c r="BB32" t="b">
        <v>0</v>
      </c>
      <c r="BC32" t="b">
        <v>1</v>
      </c>
      <c r="BD32" t="b">
        <v>1</v>
      </c>
      <c r="BE32" t="b">
        <v>0</v>
      </c>
      <c r="BF32" t="b">
        <v>0</v>
      </c>
      <c r="BG32" t="b">
        <v>1</v>
      </c>
      <c r="BH32" t="b">
        <v>1</v>
      </c>
      <c r="BI32">
        <f t="shared" si="0"/>
        <v>41</v>
      </c>
      <c r="BJ32">
        <f t="shared" si="1"/>
        <v>59</v>
      </c>
      <c r="BK32" s="4">
        <f t="shared" si="2"/>
        <v>0.69491525423728817</v>
      </c>
    </row>
    <row r="33" spans="1:63" x14ac:dyDescent="0.35">
      <c r="A33" t="s">
        <v>54</v>
      </c>
      <c r="B33" t="b">
        <v>1</v>
      </c>
      <c r="C33" t="b">
        <v>0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1</v>
      </c>
      <c r="R33" t="b">
        <v>1</v>
      </c>
      <c r="S33" t="b">
        <v>1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0</v>
      </c>
      <c r="AC33" t="b">
        <v>0</v>
      </c>
      <c r="AD33" t="s">
        <v>112</v>
      </c>
      <c r="AE33" t="s">
        <v>112</v>
      </c>
      <c r="AF33" t="s">
        <v>112</v>
      </c>
      <c r="AG33" t="s">
        <v>112</v>
      </c>
      <c r="AH33" t="s">
        <v>112</v>
      </c>
      <c r="AI33" t="s">
        <v>112</v>
      </c>
      <c r="AJ33" t="s">
        <v>112</v>
      </c>
      <c r="AK33" t="s">
        <v>112</v>
      </c>
      <c r="AL33" t="s">
        <v>112</v>
      </c>
      <c r="AM33" t="s">
        <v>112</v>
      </c>
      <c r="AN33" t="s">
        <v>112</v>
      </c>
      <c r="AO33" t="s">
        <v>112</v>
      </c>
      <c r="AP33" t="s">
        <v>112</v>
      </c>
      <c r="AQ33" t="s">
        <v>112</v>
      </c>
      <c r="AR33" t="s">
        <v>112</v>
      </c>
      <c r="AS33" t="s">
        <v>112</v>
      </c>
      <c r="AT33" t="s">
        <v>112</v>
      </c>
      <c r="AU33" t="s">
        <v>112</v>
      </c>
      <c r="AV33" t="s">
        <v>112</v>
      </c>
      <c r="AW33" t="s">
        <v>112</v>
      </c>
      <c r="AX33" t="s">
        <v>112</v>
      </c>
      <c r="AY33" t="s">
        <v>112</v>
      </c>
      <c r="AZ33" t="s">
        <v>112</v>
      </c>
      <c r="BA33" t="s">
        <v>112</v>
      </c>
      <c r="BB33" t="s">
        <v>112</v>
      </c>
      <c r="BC33" t="s">
        <v>112</v>
      </c>
      <c r="BD33" t="s">
        <v>112</v>
      </c>
      <c r="BE33" t="s">
        <v>112</v>
      </c>
      <c r="BF33" t="s">
        <v>112</v>
      </c>
      <c r="BG33" t="s">
        <v>112</v>
      </c>
      <c r="BH33" t="s">
        <v>112</v>
      </c>
      <c r="BI33">
        <f t="shared" si="0"/>
        <v>20</v>
      </c>
      <c r="BJ33">
        <f t="shared" si="1"/>
        <v>28</v>
      </c>
      <c r="BK33" s="4">
        <f t="shared" si="2"/>
        <v>0.7142857142857143</v>
      </c>
    </row>
    <row r="34" spans="1:63" x14ac:dyDescent="0.35">
      <c r="A34" t="s">
        <v>55</v>
      </c>
      <c r="B34" t="b">
        <v>1</v>
      </c>
      <c r="C34" t="b">
        <v>0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0</v>
      </c>
      <c r="AD34" t="b">
        <v>1</v>
      </c>
      <c r="AE34" t="b">
        <v>1</v>
      </c>
      <c r="AF34" t="b">
        <v>1</v>
      </c>
      <c r="AG34" t="b">
        <v>1</v>
      </c>
      <c r="AH34" t="b">
        <v>0</v>
      </c>
      <c r="AI34" t="b">
        <v>1</v>
      </c>
      <c r="AJ34" t="b">
        <v>0</v>
      </c>
      <c r="AK34" t="b">
        <v>1</v>
      </c>
      <c r="AL34" t="b">
        <v>0</v>
      </c>
      <c r="AM34" t="b">
        <v>1</v>
      </c>
      <c r="AN34" t="b">
        <v>0</v>
      </c>
      <c r="AO34" t="b">
        <v>1</v>
      </c>
      <c r="AP34" t="b">
        <v>1</v>
      </c>
      <c r="AQ34" t="b">
        <v>0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0</v>
      </c>
      <c r="AZ34" t="b">
        <v>1</v>
      </c>
      <c r="BA34" t="b">
        <v>1</v>
      </c>
      <c r="BB34" t="b">
        <v>0</v>
      </c>
      <c r="BC34" t="b">
        <v>1</v>
      </c>
      <c r="BD34" t="b">
        <v>1</v>
      </c>
      <c r="BE34" t="b">
        <v>1</v>
      </c>
      <c r="BF34" t="b">
        <v>0</v>
      </c>
      <c r="BG34" t="b">
        <v>1</v>
      </c>
      <c r="BH34" t="s">
        <v>112</v>
      </c>
      <c r="BI34">
        <f t="shared" ref="BI34:BI52" si="3">COUNTIF(B34:BH34,TRUE)</f>
        <v>46</v>
      </c>
      <c r="BJ34">
        <f t="shared" ref="BJ34:BJ52" si="4">59-COUNTIF(B34:BH34,"")</f>
        <v>58</v>
      </c>
      <c r="BK34" s="4">
        <f t="shared" ref="BK34:BK52" si="5">BI34/BJ34</f>
        <v>0.7931034482758621</v>
      </c>
    </row>
    <row r="35" spans="1:63" x14ac:dyDescent="0.35">
      <c r="A35" t="s">
        <v>50</v>
      </c>
      <c r="B35" t="b">
        <v>0</v>
      </c>
      <c r="C35" t="b">
        <v>1</v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0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  <c r="V35" t="b">
        <v>1</v>
      </c>
      <c r="W35" t="b">
        <v>1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1</v>
      </c>
      <c r="AN35" t="b">
        <v>1</v>
      </c>
      <c r="AO35" t="s">
        <v>112</v>
      </c>
      <c r="AP35" t="b">
        <v>0</v>
      </c>
      <c r="AQ35" t="b">
        <v>1</v>
      </c>
      <c r="AR35" t="b">
        <v>1</v>
      </c>
      <c r="AS35" t="b">
        <v>1</v>
      </c>
      <c r="AT35" t="b">
        <v>0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s">
        <v>112</v>
      </c>
      <c r="BI35">
        <f t="shared" si="3"/>
        <v>31</v>
      </c>
      <c r="BJ35">
        <f t="shared" si="4"/>
        <v>57</v>
      </c>
      <c r="BK35" s="4">
        <f t="shared" si="5"/>
        <v>0.54385964912280704</v>
      </c>
    </row>
    <row r="36" spans="1:63" x14ac:dyDescent="0.35">
      <c r="A36" t="s">
        <v>51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1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1</v>
      </c>
      <c r="X36" t="b">
        <v>0</v>
      </c>
      <c r="Y36" t="b">
        <v>1</v>
      </c>
      <c r="Z36" t="b">
        <v>1</v>
      </c>
      <c r="AA36" t="b">
        <v>1</v>
      </c>
      <c r="AB36" t="b">
        <v>0</v>
      </c>
      <c r="AC36" t="b">
        <v>0</v>
      </c>
      <c r="AD36" t="b">
        <v>1</v>
      </c>
      <c r="AE36" t="b">
        <v>1</v>
      </c>
      <c r="AF36" t="b">
        <v>1</v>
      </c>
      <c r="AG36" t="b">
        <v>1</v>
      </c>
      <c r="AH36" t="b">
        <v>0</v>
      </c>
      <c r="AI36" t="s">
        <v>112</v>
      </c>
      <c r="AJ36" t="s">
        <v>112</v>
      </c>
      <c r="AK36" t="s">
        <v>112</v>
      </c>
      <c r="AL36" t="s">
        <v>112</v>
      </c>
      <c r="AM36" t="s">
        <v>112</v>
      </c>
      <c r="AN36" t="s">
        <v>112</v>
      </c>
      <c r="AO36" t="s">
        <v>112</v>
      </c>
      <c r="AP36" t="s">
        <v>112</v>
      </c>
      <c r="AQ36" t="s">
        <v>112</v>
      </c>
      <c r="AR36" t="s">
        <v>112</v>
      </c>
      <c r="AS36" t="s">
        <v>112</v>
      </c>
      <c r="AT36" t="s">
        <v>112</v>
      </c>
      <c r="AU36" t="s">
        <v>112</v>
      </c>
      <c r="AV36" t="s">
        <v>112</v>
      </c>
      <c r="AW36" t="s">
        <v>112</v>
      </c>
      <c r="AX36" t="s">
        <v>112</v>
      </c>
      <c r="AY36" t="s">
        <v>112</v>
      </c>
      <c r="AZ36" t="s">
        <v>112</v>
      </c>
      <c r="BA36" t="s">
        <v>112</v>
      </c>
      <c r="BB36" t="s">
        <v>112</v>
      </c>
      <c r="BC36" t="s">
        <v>112</v>
      </c>
      <c r="BD36" t="s">
        <v>112</v>
      </c>
      <c r="BE36" t="s">
        <v>112</v>
      </c>
      <c r="BF36" t="s">
        <v>112</v>
      </c>
      <c r="BG36" t="s">
        <v>112</v>
      </c>
      <c r="BH36" t="s">
        <v>112</v>
      </c>
      <c r="BI36">
        <f t="shared" si="3"/>
        <v>17</v>
      </c>
      <c r="BJ36">
        <f t="shared" si="4"/>
        <v>33</v>
      </c>
      <c r="BK36" s="4">
        <f t="shared" si="5"/>
        <v>0.51515151515151514</v>
      </c>
    </row>
    <row r="37" spans="1:63" x14ac:dyDescent="0.35">
      <c r="A37" t="s">
        <v>56</v>
      </c>
      <c r="B37" t="b">
        <v>0</v>
      </c>
      <c r="C37" t="b">
        <v>1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1</v>
      </c>
      <c r="T37" t="b">
        <v>0</v>
      </c>
      <c r="U37" t="b">
        <v>0</v>
      </c>
      <c r="V37" t="b">
        <v>1</v>
      </c>
      <c r="W37" t="b">
        <v>1</v>
      </c>
      <c r="X37" t="b">
        <v>0</v>
      </c>
      <c r="Y37" t="b">
        <v>1</v>
      </c>
      <c r="Z37" t="b">
        <v>1</v>
      </c>
      <c r="AA37" t="b">
        <v>1</v>
      </c>
      <c r="AB37" t="b">
        <v>0</v>
      </c>
      <c r="AC37" t="b">
        <v>0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0</v>
      </c>
      <c r="AR37" t="b">
        <v>1</v>
      </c>
      <c r="AS37" t="b">
        <v>0</v>
      </c>
      <c r="AT37" t="b">
        <v>0</v>
      </c>
      <c r="AU37" t="b">
        <v>1</v>
      </c>
      <c r="AV37" t="b">
        <v>0</v>
      </c>
      <c r="AW37" t="b">
        <v>1</v>
      </c>
      <c r="AX37" t="b">
        <v>1</v>
      </c>
      <c r="AY37" t="b">
        <v>0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s">
        <v>112</v>
      </c>
      <c r="BF37" t="s">
        <v>112</v>
      </c>
      <c r="BG37" t="s">
        <v>112</v>
      </c>
      <c r="BH37" t="s">
        <v>112</v>
      </c>
      <c r="BI37">
        <f t="shared" si="3"/>
        <v>40</v>
      </c>
      <c r="BJ37">
        <f t="shared" si="4"/>
        <v>55</v>
      </c>
      <c r="BK37" s="4">
        <f t="shared" si="5"/>
        <v>0.72727272727272729</v>
      </c>
    </row>
    <row r="38" spans="1:63" x14ac:dyDescent="0.35">
      <c r="A38" t="s">
        <v>57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1</v>
      </c>
      <c r="T38" t="b">
        <v>0</v>
      </c>
      <c r="U38" t="b">
        <v>1</v>
      </c>
      <c r="V38" t="b">
        <v>1</v>
      </c>
      <c r="W38" t="b">
        <v>1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 t="s">
        <v>112</v>
      </c>
      <c r="BI38">
        <f t="shared" si="3"/>
        <v>13</v>
      </c>
      <c r="BJ38">
        <f t="shared" si="4"/>
        <v>29</v>
      </c>
      <c r="BK38" s="4">
        <f t="shared" si="5"/>
        <v>0.44827586206896552</v>
      </c>
    </row>
    <row r="39" spans="1:63" x14ac:dyDescent="0.35">
      <c r="A39" t="s">
        <v>58</v>
      </c>
      <c r="B39" t="b">
        <v>1</v>
      </c>
      <c r="C39" t="b">
        <v>0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0</v>
      </c>
      <c r="Y39" t="b">
        <v>1</v>
      </c>
      <c r="Z39" t="b">
        <v>1</v>
      </c>
      <c r="AA39" t="b">
        <v>1</v>
      </c>
      <c r="AB39" t="b">
        <v>1</v>
      </c>
      <c r="AC39" t="b">
        <v>0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0</v>
      </c>
      <c r="AO39" t="b">
        <v>1</v>
      </c>
      <c r="AP39" t="b">
        <v>1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 t="s">
        <v>112</v>
      </c>
      <c r="BI39">
        <f t="shared" si="3"/>
        <v>33</v>
      </c>
      <c r="BJ39">
        <f t="shared" si="4"/>
        <v>41</v>
      </c>
      <c r="BK39" s="4">
        <f t="shared" si="5"/>
        <v>0.80487804878048785</v>
      </c>
    </row>
    <row r="40" spans="1:63" x14ac:dyDescent="0.35">
      <c r="A40" t="s">
        <v>59</v>
      </c>
      <c r="B40" s="8" t="b">
        <f>IF(Data!B40="","",IF(Data!B$40="","",Data!B40=Data!B$40))</f>
        <v>1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6" t="b">
        <v>1</v>
      </c>
      <c r="M40" s="6" t="b">
        <v>1</v>
      </c>
      <c r="N40" s="6" t="b">
        <v>1</v>
      </c>
      <c r="O40" s="6" t="b">
        <v>1</v>
      </c>
      <c r="P40" s="6" t="b">
        <v>1</v>
      </c>
      <c r="Q40" s="6" t="b">
        <v>1</v>
      </c>
      <c r="R40" s="6" t="b">
        <v>1</v>
      </c>
      <c r="S40" s="6" t="b">
        <v>1</v>
      </c>
      <c r="T40" s="6" t="b">
        <v>1</v>
      </c>
      <c r="U40" s="6" t="b">
        <v>1</v>
      </c>
      <c r="V40" s="6" t="b">
        <v>1</v>
      </c>
      <c r="W40" s="6" t="b">
        <v>1</v>
      </c>
      <c r="X40" s="6" t="b">
        <v>1</v>
      </c>
      <c r="Y40" s="6" t="b">
        <v>1</v>
      </c>
      <c r="Z40" s="6" t="b">
        <v>1</v>
      </c>
      <c r="AA40" s="6" t="b">
        <v>1</v>
      </c>
      <c r="AB40" s="6" t="b">
        <v>1</v>
      </c>
      <c r="AC40" s="6" t="b">
        <v>1</v>
      </c>
      <c r="AD40" s="6" t="b">
        <v>1</v>
      </c>
      <c r="AE40" s="6" t="b">
        <v>1</v>
      </c>
      <c r="AF40" s="6" t="b">
        <v>1</v>
      </c>
      <c r="AG40" s="6" t="b">
        <v>1</v>
      </c>
      <c r="AH40" s="6" t="b">
        <v>1</v>
      </c>
      <c r="AI40" s="6" t="b">
        <v>1</v>
      </c>
      <c r="AJ40" s="6" t="b">
        <v>1</v>
      </c>
      <c r="AK40" s="6" t="b">
        <v>1</v>
      </c>
      <c r="AL40" s="6" t="b">
        <v>1</v>
      </c>
      <c r="AM40" s="6" t="b">
        <v>1</v>
      </c>
      <c r="AN40" s="6" t="b">
        <v>1</v>
      </c>
      <c r="AO40" s="6" t="b">
        <v>1</v>
      </c>
      <c r="AP40" s="6" t="b">
        <v>1</v>
      </c>
      <c r="AQ40" s="6" t="b">
        <v>1</v>
      </c>
      <c r="AR40" s="6" t="b">
        <v>1</v>
      </c>
      <c r="AS40" s="6" t="b">
        <v>1</v>
      </c>
      <c r="AT40" s="6" t="b">
        <v>1</v>
      </c>
      <c r="AU40" s="6" t="b">
        <v>1</v>
      </c>
      <c r="AV40" s="6" t="b">
        <v>1</v>
      </c>
      <c r="AW40" s="6" t="b">
        <v>1</v>
      </c>
      <c r="AX40" s="6" t="b">
        <v>1</v>
      </c>
      <c r="AY40" s="6" t="b">
        <v>1</v>
      </c>
      <c r="AZ40" s="6" t="b">
        <v>1</v>
      </c>
      <c r="BA40" s="6" t="b">
        <v>1</v>
      </c>
      <c r="BB40" s="6" t="b">
        <v>1</v>
      </c>
      <c r="BC40" s="6" t="b">
        <v>1</v>
      </c>
      <c r="BD40" s="6" t="b">
        <v>1</v>
      </c>
      <c r="BE40" s="6" t="b">
        <v>1</v>
      </c>
      <c r="BF40" s="6" t="b">
        <v>1</v>
      </c>
      <c r="BG40" s="6" t="b">
        <v>1</v>
      </c>
      <c r="BH40" s="6" t="b">
        <v>1</v>
      </c>
      <c r="BI40">
        <f t="shared" si="3"/>
        <v>59</v>
      </c>
      <c r="BJ40">
        <f t="shared" si="4"/>
        <v>59</v>
      </c>
      <c r="BK40" s="4">
        <f t="shared" si="5"/>
        <v>1</v>
      </c>
    </row>
    <row r="41" spans="1:63" x14ac:dyDescent="0.35">
      <c r="A41" t="s">
        <v>60</v>
      </c>
      <c r="B41" t="b">
        <v>1</v>
      </c>
      <c r="C41" t="b">
        <v>0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0</v>
      </c>
      <c r="U41" t="b">
        <v>1</v>
      </c>
      <c r="V41" t="b">
        <v>1</v>
      </c>
      <c r="W41" t="b">
        <v>1</v>
      </c>
      <c r="X41" t="b">
        <v>0</v>
      </c>
      <c r="Y41" t="b">
        <v>0</v>
      </c>
      <c r="Z41" t="b">
        <v>1</v>
      </c>
      <c r="AA41" t="b">
        <v>1</v>
      </c>
      <c r="AB41" t="b">
        <v>1</v>
      </c>
      <c r="AC41" t="b">
        <v>0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0</v>
      </c>
      <c r="AR41" t="b">
        <v>1</v>
      </c>
      <c r="AS41" t="b">
        <v>1</v>
      </c>
      <c r="AT41" t="b">
        <v>0</v>
      </c>
      <c r="AU41" t="b">
        <v>1</v>
      </c>
      <c r="AV41" t="b">
        <v>1</v>
      </c>
      <c r="AW41" t="b">
        <v>0</v>
      </c>
      <c r="AX41" t="b">
        <v>0</v>
      </c>
      <c r="AY41" t="b">
        <v>0</v>
      </c>
      <c r="AZ41" t="b">
        <v>1</v>
      </c>
      <c r="BA41" t="b">
        <v>1</v>
      </c>
      <c r="BB41" t="b">
        <v>0</v>
      </c>
      <c r="BC41" t="b">
        <v>0</v>
      </c>
      <c r="BD41" t="b">
        <v>1</v>
      </c>
      <c r="BE41" t="b">
        <v>0</v>
      </c>
      <c r="BF41" t="b">
        <v>0</v>
      </c>
      <c r="BG41" t="b">
        <v>1</v>
      </c>
      <c r="BH41" t="s">
        <v>112</v>
      </c>
      <c r="BI41">
        <f t="shared" si="3"/>
        <v>42</v>
      </c>
      <c r="BJ41">
        <f t="shared" si="4"/>
        <v>58</v>
      </c>
      <c r="BK41" s="4">
        <f t="shared" si="5"/>
        <v>0.72413793103448276</v>
      </c>
    </row>
    <row r="42" spans="1:63" x14ac:dyDescent="0.35">
      <c r="A42" t="s">
        <v>61</v>
      </c>
      <c r="B42" t="b">
        <v>0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1</v>
      </c>
      <c r="AN42" t="b">
        <v>1</v>
      </c>
      <c r="AO42" t="s">
        <v>112</v>
      </c>
      <c r="AP42" t="b">
        <v>0</v>
      </c>
      <c r="AQ42" t="b">
        <v>1</v>
      </c>
      <c r="AR42" t="b">
        <v>1</v>
      </c>
      <c r="AS42" t="b">
        <v>0</v>
      </c>
      <c r="AT42" t="b">
        <v>1</v>
      </c>
      <c r="AU42" t="b">
        <v>0</v>
      </c>
      <c r="AV42" t="b">
        <v>0</v>
      </c>
      <c r="AW42" t="b">
        <v>0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>
        <f t="shared" si="3"/>
        <v>27</v>
      </c>
      <c r="BJ42">
        <f t="shared" si="4"/>
        <v>58</v>
      </c>
      <c r="BK42" s="4">
        <f t="shared" si="5"/>
        <v>0.46551724137931033</v>
      </c>
    </row>
    <row r="43" spans="1:63" x14ac:dyDescent="0.35">
      <c r="A43" t="s">
        <v>64</v>
      </c>
      <c r="B43" t="b">
        <v>0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1</v>
      </c>
      <c r="T43" t="b">
        <v>1</v>
      </c>
      <c r="U43" t="b">
        <v>0</v>
      </c>
      <c r="V43" t="b">
        <v>0</v>
      </c>
      <c r="W43" t="b">
        <v>1</v>
      </c>
      <c r="X43" t="b">
        <v>0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0</v>
      </c>
      <c r="AH43" t="b">
        <v>1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 t="s">
        <v>112</v>
      </c>
      <c r="BI43">
        <f t="shared" si="3"/>
        <v>19</v>
      </c>
      <c r="BJ43">
        <f t="shared" si="4"/>
        <v>33</v>
      </c>
      <c r="BK43" s="4">
        <f t="shared" si="5"/>
        <v>0.5757575757575758</v>
      </c>
    </row>
    <row r="44" spans="1:63" x14ac:dyDescent="0.35">
      <c r="A44" t="s">
        <v>65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1</v>
      </c>
      <c r="V44" t="b">
        <v>1</v>
      </c>
      <c r="W44" t="b">
        <v>1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1</v>
      </c>
      <c r="AO44" t="b">
        <v>1</v>
      </c>
      <c r="AP44" t="b">
        <v>0</v>
      </c>
      <c r="AQ44" t="b">
        <v>1</v>
      </c>
      <c r="AR44" t="b">
        <v>0</v>
      </c>
      <c r="AS44" t="b">
        <v>1</v>
      </c>
      <c r="AT44" t="b">
        <v>0</v>
      </c>
      <c r="AU44" t="b">
        <v>1</v>
      </c>
      <c r="AV44" t="b">
        <v>0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s">
        <v>112</v>
      </c>
      <c r="BH44" t="s">
        <v>112</v>
      </c>
      <c r="BI44">
        <f t="shared" si="3"/>
        <v>31</v>
      </c>
      <c r="BJ44">
        <f t="shared" si="4"/>
        <v>57</v>
      </c>
      <c r="BK44" s="4">
        <f t="shared" si="5"/>
        <v>0.54385964912280704</v>
      </c>
    </row>
    <row r="45" spans="1:63" x14ac:dyDescent="0.35">
      <c r="A45" t="s">
        <v>66</v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0</v>
      </c>
      <c r="U45" t="b">
        <v>1</v>
      </c>
      <c r="V45" t="b">
        <v>1</v>
      </c>
      <c r="W45" t="b">
        <v>1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s">
        <v>112</v>
      </c>
      <c r="AO45" t="s">
        <v>112</v>
      </c>
      <c r="AP45" t="b">
        <v>0</v>
      </c>
      <c r="AQ45" t="b">
        <v>1</v>
      </c>
      <c r="AR45" t="b">
        <v>1</v>
      </c>
      <c r="AS45" t="b">
        <v>0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 t="s">
        <v>112</v>
      </c>
      <c r="BI45">
        <f t="shared" si="3"/>
        <v>17</v>
      </c>
      <c r="BJ45">
        <f t="shared" si="4"/>
        <v>42</v>
      </c>
      <c r="BK45" s="4">
        <f t="shared" si="5"/>
        <v>0.40476190476190477</v>
      </c>
    </row>
    <row r="46" spans="1:63" x14ac:dyDescent="0.35">
      <c r="A46" t="s">
        <v>67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0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1</v>
      </c>
      <c r="T46" t="b">
        <v>0</v>
      </c>
      <c r="U46" t="b">
        <v>1</v>
      </c>
      <c r="V46" t="b">
        <v>1</v>
      </c>
      <c r="W46" t="b">
        <v>1</v>
      </c>
      <c r="X46" t="b">
        <v>0</v>
      </c>
      <c r="Y46" t="b">
        <v>1</v>
      </c>
      <c r="Z46" t="b">
        <v>1</v>
      </c>
      <c r="AA46" t="b">
        <v>1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 t="s">
        <v>112</v>
      </c>
      <c r="BI46">
        <f t="shared" si="3"/>
        <v>17</v>
      </c>
      <c r="BJ46">
        <f t="shared" si="4"/>
        <v>32</v>
      </c>
      <c r="BK46" s="4">
        <f t="shared" si="5"/>
        <v>0.53125</v>
      </c>
    </row>
    <row r="47" spans="1:63" x14ac:dyDescent="0.35">
      <c r="A47" t="s">
        <v>68</v>
      </c>
      <c r="B47" t="b">
        <v>1</v>
      </c>
      <c r="C47" t="b">
        <v>0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0</v>
      </c>
      <c r="P47" t="b">
        <v>1</v>
      </c>
      <c r="Q47" t="b">
        <v>0</v>
      </c>
      <c r="R47" t="b">
        <v>1</v>
      </c>
      <c r="S47" t="b">
        <v>1</v>
      </c>
      <c r="T47" t="b">
        <v>1</v>
      </c>
      <c r="U47" t="b">
        <v>0</v>
      </c>
      <c r="V47" t="b">
        <v>0</v>
      </c>
      <c r="W47" t="b">
        <v>0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0</v>
      </c>
      <c r="AR47" t="b">
        <v>0</v>
      </c>
      <c r="AS47" t="b">
        <v>1</v>
      </c>
      <c r="AT47" t="b">
        <v>0</v>
      </c>
      <c r="AU47" t="b">
        <v>1</v>
      </c>
      <c r="AV47" t="b">
        <v>0</v>
      </c>
      <c r="AW47" t="b">
        <v>0</v>
      </c>
      <c r="AX47" t="b">
        <v>0</v>
      </c>
      <c r="AY47" t="b">
        <v>0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0</v>
      </c>
      <c r="BF47" t="b">
        <v>0</v>
      </c>
      <c r="BG47" t="b">
        <v>1</v>
      </c>
      <c r="BH47" t="s">
        <v>112</v>
      </c>
      <c r="BI47">
        <f t="shared" si="3"/>
        <v>41</v>
      </c>
      <c r="BJ47">
        <f t="shared" si="4"/>
        <v>58</v>
      </c>
      <c r="BK47" s="4">
        <f t="shared" si="5"/>
        <v>0.7068965517241379</v>
      </c>
    </row>
    <row r="48" spans="1:63" x14ac:dyDescent="0.35">
      <c r="A48" t="s">
        <v>70</v>
      </c>
      <c r="B48" t="b">
        <v>1</v>
      </c>
      <c r="C48" t="b">
        <v>0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1</v>
      </c>
      <c r="S48" t="b">
        <v>1</v>
      </c>
      <c r="T48" t="b">
        <v>0</v>
      </c>
      <c r="U48" t="b">
        <v>1</v>
      </c>
      <c r="V48" t="b">
        <v>1</v>
      </c>
      <c r="W48" t="b">
        <v>1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s">
        <v>112</v>
      </c>
      <c r="AO48" t="s">
        <v>112</v>
      </c>
      <c r="AP48" t="b">
        <v>0</v>
      </c>
      <c r="AQ48" t="b">
        <v>1</v>
      </c>
      <c r="AR48" t="b">
        <v>1</v>
      </c>
      <c r="AS48" t="b">
        <v>0</v>
      </c>
      <c r="AT48" t="b">
        <v>1</v>
      </c>
      <c r="AU48" t="b">
        <v>0</v>
      </c>
      <c r="AV48" t="b">
        <v>1</v>
      </c>
      <c r="AW48" t="b">
        <v>1</v>
      </c>
      <c r="AX48" t="b">
        <v>1</v>
      </c>
      <c r="AY48" t="b">
        <v>0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>
        <f t="shared" si="3"/>
        <v>30</v>
      </c>
      <c r="BJ48">
        <f t="shared" si="4"/>
        <v>57</v>
      </c>
      <c r="BK48" s="4">
        <f t="shared" si="5"/>
        <v>0.52631578947368418</v>
      </c>
    </row>
    <row r="49" spans="1:63" x14ac:dyDescent="0.35">
      <c r="A49" t="s">
        <v>71</v>
      </c>
      <c r="B49" t="b">
        <v>1</v>
      </c>
      <c r="C49" t="b">
        <v>0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0</v>
      </c>
      <c r="N49" t="b">
        <v>1</v>
      </c>
      <c r="O49" t="b">
        <v>1</v>
      </c>
      <c r="P49" t="b">
        <v>1</v>
      </c>
      <c r="Q49" t="b">
        <v>0</v>
      </c>
      <c r="R49" t="b">
        <v>1</v>
      </c>
      <c r="S49" t="b">
        <v>1</v>
      </c>
      <c r="T49" t="b">
        <v>0</v>
      </c>
      <c r="U49" t="b">
        <v>1</v>
      </c>
      <c r="V49" t="b">
        <v>1</v>
      </c>
      <c r="W49" t="b">
        <v>1</v>
      </c>
      <c r="X49" t="b">
        <v>0</v>
      </c>
      <c r="Y49" t="b">
        <v>1</v>
      </c>
      <c r="Z49" t="b">
        <v>1</v>
      </c>
      <c r="AA49" t="b">
        <v>1</v>
      </c>
      <c r="AB49" t="b">
        <v>0</v>
      </c>
      <c r="AC49" t="b">
        <v>1</v>
      </c>
      <c r="AD49" t="b">
        <v>1</v>
      </c>
      <c r="AE49" t="b">
        <v>1</v>
      </c>
      <c r="AF49" t="b">
        <v>1</v>
      </c>
      <c r="AG49" t="b">
        <v>0</v>
      </c>
      <c r="AH49" t="b">
        <v>1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 t="s">
        <v>112</v>
      </c>
      <c r="BI49">
        <f t="shared" si="3"/>
        <v>25</v>
      </c>
      <c r="BJ49">
        <f t="shared" si="4"/>
        <v>33</v>
      </c>
      <c r="BK49" s="4">
        <f t="shared" si="5"/>
        <v>0.75757575757575757</v>
      </c>
    </row>
    <row r="50" spans="1:63" x14ac:dyDescent="0.35">
      <c r="A50" t="s">
        <v>72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0</v>
      </c>
      <c r="T50" t="b">
        <v>0</v>
      </c>
      <c r="U50" t="b">
        <v>1</v>
      </c>
      <c r="V50" t="b">
        <v>1</v>
      </c>
      <c r="W50" t="b">
        <v>1</v>
      </c>
      <c r="X50" t="b">
        <v>0</v>
      </c>
      <c r="Y50" t="b">
        <v>1</v>
      </c>
      <c r="Z50" t="b">
        <v>1</v>
      </c>
      <c r="AA50" t="b">
        <v>1</v>
      </c>
      <c r="AB50" t="b">
        <v>1</v>
      </c>
      <c r="AC50" t="b">
        <v>0</v>
      </c>
      <c r="AD50" t="b">
        <v>1</v>
      </c>
      <c r="AE50" t="b">
        <v>1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1</v>
      </c>
      <c r="AO50" t="b">
        <v>1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 t="s">
        <v>112</v>
      </c>
      <c r="BI50">
        <f t="shared" si="3"/>
        <v>24</v>
      </c>
      <c r="BJ50">
        <f t="shared" si="4"/>
        <v>40</v>
      </c>
      <c r="BK50" s="4">
        <f t="shared" si="5"/>
        <v>0.6</v>
      </c>
    </row>
    <row r="51" spans="1:63" x14ac:dyDescent="0.35">
      <c r="A51" t="s">
        <v>73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1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1</v>
      </c>
      <c r="W51" t="b">
        <v>1</v>
      </c>
      <c r="X51" t="b">
        <v>0</v>
      </c>
      <c r="Y51" t="b">
        <v>1</v>
      </c>
      <c r="Z51" t="b">
        <v>0</v>
      </c>
      <c r="AA51" t="b">
        <v>1</v>
      </c>
      <c r="AB51" t="b">
        <v>1</v>
      </c>
      <c r="AC51" t="b">
        <v>0</v>
      </c>
      <c r="AD51" t="b">
        <v>1</v>
      </c>
      <c r="AE51" t="b">
        <v>1</v>
      </c>
      <c r="AF51" t="b">
        <v>1</v>
      </c>
      <c r="AG51" t="b">
        <v>1</v>
      </c>
      <c r="AH51" t="b">
        <v>0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0</v>
      </c>
      <c r="AR51" t="b">
        <v>1</v>
      </c>
      <c r="AS51" t="b">
        <v>0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 t="s">
        <v>112</v>
      </c>
      <c r="BI51">
        <f t="shared" si="3"/>
        <v>33</v>
      </c>
      <c r="BJ51">
        <f t="shared" si="4"/>
        <v>44</v>
      </c>
      <c r="BK51" s="4">
        <f t="shared" si="5"/>
        <v>0.75</v>
      </c>
    </row>
    <row r="52" spans="1:63" x14ac:dyDescent="0.35">
      <c r="A52" t="s">
        <v>75</v>
      </c>
      <c r="B52" t="b">
        <v>0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1</v>
      </c>
      <c r="X52" t="b">
        <v>0</v>
      </c>
      <c r="Y52" t="b">
        <v>1</v>
      </c>
      <c r="Z52" t="b">
        <v>1</v>
      </c>
      <c r="AA52" t="b">
        <v>1</v>
      </c>
      <c r="AB52" t="b">
        <v>0</v>
      </c>
      <c r="AC52" t="b">
        <v>0</v>
      </c>
      <c r="AD52" t="b">
        <v>1</v>
      </c>
      <c r="AE52" t="b">
        <v>1</v>
      </c>
      <c r="AF52" t="b">
        <v>1</v>
      </c>
      <c r="AG52" t="b">
        <v>0</v>
      </c>
      <c r="AH52" t="b">
        <v>1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 t="s">
        <v>112</v>
      </c>
      <c r="BI52">
        <f t="shared" si="3"/>
        <v>17</v>
      </c>
      <c r="BJ52">
        <f t="shared" si="4"/>
        <v>33</v>
      </c>
      <c r="BK52" s="4">
        <f t="shared" si="5"/>
        <v>0.51515151515151514</v>
      </c>
    </row>
  </sheetData>
  <sortState xmlns:xlrd2="http://schemas.microsoft.com/office/spreadsheetml/2017/richdata2" ref="A2:BK52">
    <sortCondition ref="A2:A52"/>
  </sortState>
  <conditionalFormatting sqref="B2:BL2 B41:BI52 BI40 B3:BI39 BJ3:BL52">
    <cfRule type="containsText" dxfId="25" priority="2" operator="containsText" text="true">
      <formula>NOT(ISERROR(SEARCH("true",B2)))</formula>
    </cfRule>
    <cfRule type="containsText" dxfId="24" priority="3" operator="containsText" text="false">
      <formula>NOT(ISERROR(SEARCH("false",B2)))</formula>
    </cfRule>
  </conditionalFormatting>
  <conditionalFormatting sqref="BK2:BK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B7FE-5767-4C51-80DD-76BC03A98A7D}">
  <dimension ref="A1:BJ52"/>
  <sheetViews>
    <sheetView workbookViewId="0">
      <selection activeCell="AS33" sqref="AS33"/>
    </sheetView>
  </sheetViews>
  <sheetFormatPr defaultRowHeight="14.5" x14ac:dyDescent="0.35"/>
  <cols>
    <col min="60" max="60" width="9.81640625" bestFit="1" customWidth="1"/>
    <col min="61" max="61" width="12.90625" bestFit="1" customWidth="1"/>
    <col min="62" max="62" width="12.08984375" bestFit="1" customWidth="1"/>
  </cols>
  <sheetData>
    <row r="1" spans="1:62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>
        <v>1816</v>
      </c>
      <c r="BB1">
        <v>1812</v>
      </c>
      <c r="BC1">
        <v>1808</v>
      </c>
      <c r="BD1">
        <v>1804</v>
      </c>
      <c r="BE1">
        <v>1800</v>
      </c>
      <c r="BF1">
        <v>1796</v>
      </c>
      <c r="BG1">
        <v>1792</v>
      </c>
      <c r="BH1" t="s">
        <v>113</v>
      </c>
      <c r="BI1" t="s">
        <v>105</v>
      </c>
      <c r="BJ1" t="s">
        <v>114</v>
      </c>
    </row>
    <row r="2" spans="1:62" x14ac:dyDescent="0.3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1</v>
      </c>
      <c r="AO2" t="s">
        <v>112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1</v>
      </c>
      <c r="AW2" t="b">
        <v>0</v>
      </c>
      <c r="AX2" t="b">
        <v>0</v>
      </c>
      <c r="AY2" t="b">
        <v>0</v>
      </c>
      <c r="AZ2" t="b">
        <v>1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>
        <f t="shared" ref="BH2:BH33" si="0">COUNTIF(B2:BG2,TRUE)</f>
        <v>14</v>
      </c>
      <c r="BI2">
        <f>$BH$41-COUNTIF(B2:BG2,"")</f>
        <v>50</v>
      </c>
      <c r="BJ2" s="4">
        <f>BH2/BI2</f>
        <v>0.28000000000000003</v>
      </c>
    </row>
    <row r="3" spans="1:62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>
        <f t="shared" si="0"/>
        <v>3</v>
      </c>
      <c r="BI3">
        <f t="shared" ref="BI3:BI52" si="1">$BH$41-COUNTIF(B3:BG3,"")</f>
        <v>16</v>
      </c>
      <c r="BJ3" s="4">
        <f t="shared" ref="BJ3:BJ52" si="2">BH3/BI3</f>
        <v>0.1875</v>
      </c>
    </row>
    <row r="4" spans="1:62" x14ac:dyDescent="0.3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1</v>
      </c>
      <c r="AA4" t="b">
        <v>1</v>
      </c>
      <c r="AB4" t="b">
        <v>0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>
        <f t="shared" si="0"/>
        <v>14</v>
      </c>
      <c r="BI4">
        <f t="shared" si="1"/>
        <v>28</v>
      </c>
      <c r="BJ4" s="4">
        <f t="shared" si="2"/>
        <v>0.5</v>
      </c>
    </row>
    <row r="5" spans="1:62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1</v>
      </c>
      <c r="AO5" t="s">
        <v>112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1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>
        <f t="shared" si="0"/>
        <v>18</v>
      </c>
      <c r="BI5">
        <f t="shared" si="1"/>
        <v>46</v>
      </c>
      <c r="BJ5" s="4">
        <f t="shared" si="2"/>
        <v>0.39130434782608697</v>
      </c>
    </row>
    <row r="6" spans="1:62" x14ac:dyDescent="0.35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b">
        <v>1</v>
      </c>
      <c r="AA6" t="b">
        <v>1</v>
      </c>
      <c r="AB6" t="b">
        <v>0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 t="b">
        <v>1</v>
      </c>
      <c r="AJ6" t="b">
        <v>1</v>
      </c>
      <c r="AK6" t="b">
        <v>0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0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>
        <f t="shared" si="0"/>
        <v>32</v>
      </c>
      <c r="BI6">
        <f t="shared" si="1"/>
        <v>43</v>
      </c>
      <c r="BJ6" s="4">
        <f t="shared" si="2"/>
        <v>0.7441860465116279</v>
      </c>
    </row>
    <row r="7" spans="1:62" x14ac:dyDescent="0.35">
      <c r="A7" t="s">
        <v>13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0</v>
      </c>
      <c r="Z7" t="b">
        <v>1</v>
      </c>
      <c r="AA7" t="b">
        <v>1</v>
      </c>
      <c r="AB7" t="b">
        <v>0</v>
      </c>
      <c r="AC7" t="b">
        <v>1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1</v>
      </c>
      <c r="AJ7" t="b">
        <v>1</v>
      </c>
      <c r="AK7" t="b">
        <v>1</v>
      </c>
      <c r="AL7" t="b">
        <v>1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>
        <f t="shared" si="0"/>
        <v>21</v>
      </c>
      <c r="BI7">
        <f t="shared" si="1"/>
        <v>37</v>
      </c>
      <c r="BJ7" s="4">
        <f t="shared" si="2"/>
        <v>0.56756756756756754</v>
      </c>
    </row>
    <row r="8" spans="1:62" x14ac:dyDescent="0.35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0</v>
      </c>
      <c r="BB8" t="b">
        <v>1</v>
      </c>
      <c r="BC8" t="b">
        <v>1</v>
      </c>
      <c r="BD8" t="b">
        <v>0</v>
      </c>
      <c r="BE8" t="b">
        <v>1</v>
      </c>
      <c r="BF8" t="b">
        <v>1</v>
      </c>
      <c r="BG8" t="b">
        <v>1</v>
      </c>
      <c r="BH8">
        <f t="shared" si="0"/>
        <v>46</v>
      </c>
      <c r="BI8">
        <f t="shared" si="1"/>
        <v>58</v>
      </c>
      <c r="BJ8" s="4">
        <f t="shared" si="2"/>
        <v>0.7931034482758621</v>
      </c>
    </row>
    <row r="9" spans="1:62" x14ac:dyDescent="0.35">
      <c r="A9" t="s">
        <v>20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>
        <f t="shared" si="0"/>
        <v>13</v>
      </c>
      <c r="BI9">
        <f t="shared" si="1"/>
        <v>15</v>
      </c>
      <c r="BJ9" s="4">
        <f t="shared" si="2"/>
        <v>0.8666666666666667</v>
      </c>
    </row>
    <row r="10" spans="1:62" x14ac:dyDescent="0.35">
      <c r="A10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0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1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0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1</v>
      </c>
      <c r="AT10" t="b">
        <v>1</v>
      </c>
      <c r="AU10" t="b">
        <v>1</v>
      </c>
      <c r="AV10" t="b">
        <v>0</v>
      </c>
      <c r="AW10" t="b">
        <v>1</v>
      </c>
      <c r="AX10" t="b">
        <v>1</v>
      </c>
      <c r="AY10" t="b">
        <v>0</v>
      </c>
      <c r="AZ10" t="b">
        <v>1</v>
      </c>
      <c r="BA10" t="b">
        <v>0</v>
      </c>
      <c r="BB10" t="b">
        <v>1</v>
      </c>
      <c r="BC10" t="b">
        <v>1</v>
      </c>
      <c r="BD10" t="b">
        <v>0</v>
      </c>
      <c r="BE10" t="b">
        <v>1</v>
      </c>
      <c r="BF10" t="b">
        <v>1</v>
      </c>
      <c r="BG10" t="b">
        <v>1</v>
      </c>
      <c r="BH10">
        <f t="shared" si="0"/>
        <v>39</v>
      </c>
      <c r="BI10">
        <f t="shared" si="1"/>
        <v>58</v>
      </c>
      <c r="BJ10" s="4">
        <f t="shared" si="2"/>
        <v>0.67241379310344829</v>
      </c>
    </row>
    <row r="11" spans="1:62" x14ac:dyDescent="0.35">
      <c r="A11" t="s">
        <v>23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1</v>
      </c>
      <c r="AN11" t="b">
        <v>1</v>
      </c>
      <c r="AO11" t="s">
        <v>112</v>
      </c>
      <c r="AP11" t="b">
        <v>0</v>
      </c>
      <c r="AQ11" t="b">
        <v>0</v>
      </c>
      <c r="AR11" t="b">
        <v>1</v>
      </c>
      <c r="AS11" t="b">
        <v>1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>
        <f t="shared" si="0"/>
        <v>20</v>
      </c>
      <c r="BI11">
        <f t="shared" si="1"/>
        <v>43</v>
      </c>
      <c r="BJ11" s="4">
        <f t="shared" si="2"/>
        <v>0.46511627906976744</v>
      </c>
    </row>
    <row r="12" spans="1:62" x14ac:dyDescent="0.35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s">
        <v>112</v>
      </c>
      <c r="AP12" t="b">
        <v>0</v>
      </c>
      <c r="AQ12" t="b">
        <v>0</v>
      </c>
      <c r="AR12" t="b">
        <v>1</v>
      </c>
      <c r="AS12" t="b">
        <v>1</v>
      </c>
      <c r="AT12" t="b">
        <v>0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1</v>
      </c>
      <c r="BA12" t="b">
        <v>1</v>
      </c>
      <c r="BB12" t="b">
        <v>0</v>
      </c>
      <c r="BC12" t="b">
        <v>0</v>
      </c>
      <c r="BD12" t="b">
        <v>1</v>
      </c>
      <c r="BE12" t="b">
        <v>0</v>
      </c>
      <c r="BF12" t="b">
        <v>0</v>
      </c>
      <c r="BG12" t="b">
        <v>1</v>
      </c>
      <c r="BH12">
        <f t="shared" si="0"/>
        <v>22</v>
      </c>
      <c r="BI12">
        <f t="shared" si="1"/>
        <v>57</v>
      </c>
      <c r="BJ12" s="4">
        <f t="shared" si="2"/>
        <v>0.38596491228070173</v>
      </c>
    </row>
    <row r="13" spans="1:62" x14ac:dyDescent="0.35">
      <c r="A13" t="s">
        <v>28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>
        <f t="shared" si="0"/>
        <v>16</v>
      </c>
      <c r="BI13">
        <f t="shared" si="1"/>
        <v>16</v>
      </c>
      <c r="BJ13" s="4">
        <f t="shared" si="2"/>
        <v>1</v>
      </c>
    </row>
    <row r="14" spans="1:62" x14ac:dyDescent="0.35">
      <c r="A14" t="s">
        <v>29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b">
        <v>1</v>
      </c>
      <c r="AA14" t="b">
        <v>1</v>
      </c>
      <c r="AB14" t="b">
        <v>0</v>
      </c>
      <c r="AC14" t="b">
        <v>1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>
        <f t="shared" si="0"/>
        <v>15</v>
      </c>
      <c r="BI14">
        <f t="shared" si="1"/>
        <v>33</v>
      </c>
      <c r="BJ14" s="4">
        <f t="shared" si="2"/>
        <v>0.45454545454545453</v>
      </c>
    </row>
    <row r="15" spans="1:62" x14ac:dyDescent="0.35">
      <c r="A15" t="s">
        <v>30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0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0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0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>
        <f t="shared" si="0"/>
        <v>32</v>
      </c>
      <c r="BI15">
        <f t="shared" si="1"/>
        <v>44</v>
      </c>
      <c r="BJ15" s="4">
        <f t="shared" si="2"/>
        <v>0.72727272727272729</v>
      </c>
    </row>
    <row r="16" spans="1:62" x14ac:dyDescent="0.35">
      <c r="A16" t="s">
        <v>31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0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1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>
        <f t="shared" si="0"/>
        <v>38</v>
      </c>
      <c r="BI16">
        <f t="shared" si="1"/>
        <v>51</v>
      </c>
      <c r="BJ16" s="4">
        <f t="shared" si="2"/>
        <v>0.74509803921568629</v>
      </c>
    </row>
    <row r="17" spans="1:62" x14ac:dyDescent="0.35">
      <c r="A17" t="s">
        <v>32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0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1</v>
      </c>
      <c r="AJ17" t="b">
        <v>0</v>
      </c>
      <c r="AK17" t="b">
        <v>1</v>
      </c>
      <c r="AL17" t="b">
        <v>0</v>
      </c>
      <c r="AM17" t="b">
        <v>1</v>
      </c>
      <c r="AN17" t="b">
        <v>1</v>
      </c>
      <c r="AO17" t="b">
        <v>1</v>
      </c>
      <c r="AP17" t="b">
        <v>1</v>
      </c>
      <c r="AQ17" t="b">
        <v>0</v>
      </c>
      <c r="AR17" t="b">
        <v>1</v>
      </c>
      <c r="AS17" t="b">
        <v>0</v>
      </c>
      <c r="AT17" t="b">
        <v>0</v>
      </c>
      <c r="AU17" t="b">
        <v>1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1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>
        <f t="shared" si="0"/>
        <v>26</v>
      </c>
      <c r="BI17">
        <f t="shared" si="1"/>
        <v>52</v>
      </c>
      <c r="BJ17" s="4">
        <f t="shared" si="2"/>
        <v>0.5</v>
      </c>
    </row>
    <row r="18" spans="1:62" x14ac:dyDescent="0.35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1</v>
      </c>
      <c r="AA18" t="b">
        <v>1</v>
      </c>
      <c r="AB18" t="b">
        <v>0</v>
      </c>
      <c r="AC18" t="b">
        <v>1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>
        <f t="shared" si="0"/>
        <v>20</v>
      </c>
      <c r="BI18">
        <f t="shared" si="1"/>
        <v>40</v>
      </c>
      <c r="BJ18" s="4">
        <f t="shared" si="2"/>
        <v>0.5</v>
      </c>
    </row>
    <row r="19" spans="1:62" x14ac:dyDescent="0.35">
      <c r="A19" t="s">
        <v>34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0</v>
      </c>
      <c r="K19" t="b">
        <v>1</v>
      </c>
      <c r="L19" t="b">
        <v>0</v>
      </c>
      <c r="M19" t="b">
        <v>1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  <c r="AT19" t="b">
        <v>1</v>
      </c>
      <c r="AU19" t="b">
        <v>1</v>
      </c>
      <c r="AV19" t="b">
        <v>0</v>
      </c>
      <c r="AW19" t="b">
        <v>1</v>
      </c>
      <c r="AX19" t="b">
        <v>0</v>
      </c>
      <c r="AY19" t="b">
        <v>0</v>
      </c>
      <c r="AZ19" t="b">
        <v>1</v>
      </c>
      <c r="BA19" t="b">
        <v>1</v>
      </c>
      <c r="BB19" t="b">
        <v>0</v>
      </c>
      <c r="BC19" t="b">
        <v>0</v>
      </c>
      <c r="BD19" t="b">
        <v>1</v>
      </c>
      <c r="BE19" t="b">
        <v>0</v>
      </c>
      <c r="BF19" t="b">
        <v>0</v>
      </c>
      <c r="BG19" t="b">
        <v>1</v>
      </c>
      <c r="BH19">
        <f t="shared" si="0"/>
        <v>23</v>
      </c>
      <c r="BI19">
        <f t="shared" si="1"/>
        <v>58</v>
      </c>
      <c r="BJ19" s="4">
        <f t="shared" si="2"/>
        <v>0.39655172413793105</v>
      </c>
    </row>
    <row r="20" spans="1:62" x14ac:dyDescent="0.35">
      <c r="A20" t="s">
        <v>37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1</v>
      </c>
      <c r="L20" t="b">
        <v>0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1</v>
      </c>
      <c r="AN20" t="b">
        <v>0</v>
      </c>
      <c r="AO20" t="b">
        <v>1</v>
      </c>
      <c r="AP20" t="b">
        <v>0</v>
      </c>
      <c r="AQ20" t="b">
        <v>0</v>
      </c>
      <c r="AR20" t="b">
        <v>1</v>
      </c>
      <c r="AS20" t="b">
        <v>1</v>
      </c>
      <c r="AT20" t="b">
        <v>0</v>
      </c>
      <c r="AU20" t="b">
        <v>1</v>
      </c>
      <c r="AV20" t="b">
        <v>1</v>
      </c>
      <c r="AW20" t="b">
        <v>0</v>
      </c>
      <c r="AX20" t="b">
        <v>0</v>
      </c>
      <c r="AY20" t="b">
        <v>0</v>
      </c>
      <c r="AZ20" t="b">
        <v>1</v>
      </c>
      <c r="BA20" t="b">
        <v>1</v>
      </c>
      <c r="BB20" t="b">
        <v>0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>
        <f t="shared" si="0"/>
        <v>22</v>
      </c>
      <c r="BI20">
        <f t="shared" si="1"/>
        <v>53</v>
      </c>
      <c r="BJ20" s="4">
        <f t="shared" si="2"/>
        <v>0.41509433962264153</v>
      </c>
    </row>
    <row r="21" spans="1:62" x14ac:dyDescent="0.35">
      <c r="A21" t="s">
        <v>38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b">
        <v>1</v>
      </c>
      <c r="L21" t="b">
        <v>0</v>
      </c>
      <c r="M21" t="b">
        <v>0</v>
      </c>
      <c r="N21" t="b">
        <v>1</v>
      </c>
      <c r="O21" t="b">
        <v>1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0</v>
      </c>
      <c r="AT21" t="b">
        <v>0</v>
      </c>
      <c r="AU21" t="b">
        <v>1</v>
      </c>
      <c r="AV21" t="b">
        <v>1</v>
      </c>
      <c r="AW21" t="b">
        <v>0</v>
      </c>
      <c r="AX21" t="b">
        <v>1</v>
      </c>
      <c r="AY21" t="b">
        <v>1</v>
      </c>
      <c r="AZ21" t="b">
        <v>1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>
        <f t="shared" si="0"/>
        <v>38</v>
      </c>
      <c r="BI21">
        <f t="shared" si="1"/>
        <v>51</v>
      </c>
      <c r="BJ21" s="4">
        <f t="shared" si="2"/>
        <v>0.74509803921568629</v>
      </c>
    </row>
    <row r="22" spans="1:62" x14ac:dyDescent="0.35">
      <c r="A22" t="s">
        <v>39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b">
        <v>1</v>
      </c>
      <c r="AA22" t="b">
        <v>1</v>
      </c>
      <c r="AB22" t="b">
        <v>0</v>
      </c>
      <c r="AC22" t="b">
        <v>1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1</v>
      </c>
      <c r="AS22" t="b">
        <v>1</v>
      </c>
      <c r="AT22" t="b">
        <v>1</v>
      </c>
      <c r="AU22" t="b">
        <v>1</v>
      </c>
      <c r="AV22" t="b">
        <v>0</v>
      </c>
      <c r="AW22" t="b">
        <v>1</v>
      </c>
      <c r="AX22" t="b">
        <v>1</v>
      </c>
      <c r="AY22" t="b">
        <v>0</v>
      </c>
      <c r="AZ22" t="b">
        <v>1</v>
      </c>
      <c r="BA22" t="b">
        <v>1</v>
      </c>
      <c r="BB22" t="b">
        <v>0</v>
      </c>
      <c r="BC22" t="b">
        <v>0</v>
      </c>
      <c r="BD22" t="b">
        <v>1</v>
      </c>
      <c r="BE22" t="b">
        <v>0</v>
      </c>
      <c r="BF22" t="b">
        <v>1</v>
      </c>
      <c r="BG22" t="b">
        <v>1</v>
      </c>
      <c r="BH22">
        <f t="shared" si="0"/>
        <v>38</v>
      </c>
      <c r="BI22">
        <f t="shared" si="1"/>
        <v>58</v>
      </c>
      <c r="BJ22" s="4">
        <f t="shared" si="2"/>
        <v>0.65517241379310343</v>
      </c>
    </row>
    <row r="23" spans="1:62" x14ac:dyDescent="0.35">
      <c r="A23" t="s">
        <v>41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0</v>
      </c>
      <c r="AS23" t="b">
        <v>1</v>
      </c>
      <c r="AT23" t="b">
        <v>1</v>
      </c>
      <c r="AU23" t="b">
        <v>1</v>
      </c>
      <c r="AV23" t="b">
        <v>0</v>
      </c>
      <c r="AW23" t="b">
        <v>1</v>
      </c>
      <c r="AX23" t="b">
        <v>1</v>
      </c>
      <c r="AY23" t="b">
        <v>1</v>
      </c>
      <c r="AZ23" t="b">
        <v>1</v>
      </c>
      <c r="BA23" t="b">
        <v>0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>
        <f t="shared" si="0"/>
        <v>53</v>
      </c>
      <c r="BI23">
        <f t="shared" si="1"/>
        <v>58</v>
      </c>
      <c r="BJ23" s="4">
        <f t="shared" si="2"/>
        <v>0.91379310344827591</v>
      </c>
    </row>
    <row r="24" spans="1:62" x14ac:dyDescent="0.35">
      <c r="A24" t="s">
        <v>43</v>
      </c>
      <c r="B24" t="b">
        <v>1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0</v>
      </c>
      <c r="Z24" t="b">
        <v>1</v>
      </c>
      <c r="AA24" t="b">
        <v>1</v>
      </c>
      <c r="AB24" t="b">
        <v>1</v>
      </c>
      <c r="AC24" t="b">
        <v>0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0</v>
      </c>
      <c r="AT24" t="b">
        <v>0</v>
      </c>
      <c r="AU24" t="b">
        <v>1</v>
      </c>
      <c r="AV24" t="b">
        <v>1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>
        <f t="shared" si="0"/>
        <v>37</v>
      </c>
      <c r="BI24">
        <f t="shared" si="1"/>
        <v>47</v>
      </c>
      <c r="BJ24" s="4">
        <f t="shared" si="2"/>
        <v>0.78723404255319152</v>
      </c>
    </row>
    <row r="25" spans="1:62" x14ac:dyDescent="0.35">
      <c r="A25" t="s">
        <v>44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b">
        <v>1</v>
      </c>
      <c r="AA25" t="b">
        <v>1</v>
      </c>
      <c r="AB25" t="b">
        <v>1</v>
      </c>
      <c r="AC25" t="b">
        <v>0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>
        <f t="shared" si="0"/>
        <v>38</v>
      </c>
      <c r="BI25">
        <f t="shared" si="1"/>
        <v>41</v>
      </c>
      <c r="BJ25" s="4">
        <f t="shared" si="2"/>
        <v>0.92682926829268297</v>
      </c>
    </row>
    <row r="26" spans="1:62" x14ac:dyDescent="0.3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s">
        <v>112</v>
      </c>
      <c r="AO26" t="s">
        <v>112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1</v>
      </c>
      <c r="AV26" t="b">
        <v>1</v>
      </c>
      <c r="AW26" t="b">
        <v>0</v>
      </c>
      <c r="AX26" t="b">
        <v>0</v>
      </c>
      <c r="AY26" t="b">
        <v>0</v>
      </c>
      <c r="AZ26" t="b">
        <v>1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>
        <f t="shared" si="0"/>
        <v>14</v>
      </c>
      <c r="BI26">
        <f t="shared" si="1"/>
        <v>49</v>
      </c>
      <c r="BJ26" s="4">
        <f t="shared" si="2"/>
        <v>0.2857142857142857</v>
      </c>
    </row>
    <row r="27" spans="1:62" x14ac:dyDescent="0.3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0</v>
      </c>
      <c r="K27" t="b">
        <v>1</v>
      </c>
      <c r="L27" t="b">
        <v>0</v>
      </c>
      <c r="M27" t="b">
        <v>1</v>
      </c>
      <c r="N27" t="b">
        <v>1</v>
      </c>
      <c r="O27" t="b">
        <v>0</v>
      </c>
      <c r="P27" t="b">
        <v>1</v>
      </c>
      <c r="Q27" t="b">
        <v>1</v>
      </c>
      <c r="R27" t="b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1</v>
      </c>
      <c r="AD27" t="b">
        <v>1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1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1</v>
      </c>
      <c r="AW27" t="b">
        <v>0</v>
      </c>
      <c r="AX27" t="b">
        <v>0</v>
      </c>
      <c r="AY27" t="b">
        <v>0</v>
      </c>
      <c r="AZ27" t="b">
        <v>1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>
        <f t="shared" si="0"/>
        <v>23</v>
      </c>
      <c r="BI27">
        <f t="shared" si="1"/>
        <v>51</v>
      </c>
      <c r="BJ27" s="4">
        <f t="shared" si="2"/>
        <v>0.45098039215686275</v>
      </c>
    </row>
    <row r="28" spans="1:62" x14ac:dyDescent="0.3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b">
        <v>1</v>
      </c>
      <c r="AA28" t="b">
        <v>1</v>
      </c>
      <c r="AB28" t="b">
        <v>0</v>
      </c>
      <c r="AC28" t="b">
        <v>1</v>
      </c>
      <c r="AD28" t="b">
        <v>1</v>
      </c>
      <c r="AE28" t="b">
        <v>1</v>
      </c>
      <c r="AF28" t="b">
        <v>0</v>
      </c>
      <c r="AG28" t="b">
        <v>0</v>
      </c>
      <c r="AH28" t="b">
        <v>1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>
        <f t="shared" si="0"/>
        <v>17</v>
      </c>
      <c r="BI28">
        <f t="shared" si="1"/>
        <v>33</v>
      </c>
      <c r="BJ28" s="4">
        <f t="shared" si="2"/>
        <v>0.51515151515151514</v>
      </c>
    </row>
    <row r="29" spans="1:62" x14ac:dyDescent="0.3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0</v>
      </c>
      <c r="Z29" t="b">
        <v>1</v>
      </c>
      <c r="AA29" t="b">
        <v>1</v>
      </c>
      <c r="AB29" t="b">
        <v>0</v>
      </c>
      <c r="AC29" t="b">
        <v>1</v>
      </c>
      <c r="AD29" t="b">
        <v>0</v>
      </c>
      <c r="AE29" t="b">
        <v>1</v>
      </c>
      <c r="AF29" t="b">
        <v>1</v>
      </c>
      <c r="AG29" t="b">
        <v>0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>
        <f t="shared" si="0"/>
        <v>19</v>
      </c>
      <c r="BI29">
        <f t="shared" si="1"/>
        <v>39</v>
      </c>
      <c r="BJ29" s="4">
        <f t="shared" si="2"/>
        <v>0.48717948717948717</v>
      </c>
    </row>
    <row r="30" spans="1:62" x14ac:dyDescent="0.35">
      <c r="A30" t="s">
        <v>49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0</v>
      </c>
      <c r="M30" t="b">
        <v>0</v>
      </c>
      <c r="N30" t="b">
        <v>1</v>
      </c>
      <c r="O30" t="b">
        <v>0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b">
        <v>1</v>
      </c>
      <c r="AA30" t="b">
        <v>1</v>
      </c>
      <c r="AB30" t="b">
        <v>0</v>
      </c>
      <c r="AC30" t="b">
        <v>1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1</v>
      </c>
      <c r="AJ30" t="b">
        <v>1</v>
      </c>
      <c r="AK30" t="b">
        <v>0</v>
      </c>
      <c r="AL30" t="b">
        <v>1</v>
      </c>
      <c r="AM30" t="b">
        <v>1</v>
      </c>
      <c r="AN30" t="b">
        <v>1</v>
      </c>
      <c r="AO30" t="b">
        <v>1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>
        <f t="shared" si="0"/>
        <v>27</v>
      </c>
      <c r="BI30">
        <f t="shared" si="1"/>
        <v>40</v>
      </c>
      <c r="BJ30" s="4">
        <f t="shared" si="2"/>
        <v>0.67500000000000004</v>
      </c>
    </row>
    <row r="31" spans="1:62" x14ac:dyDescent="0.35">
      <c r="A31" t="s">
        <v>50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0</v>
      </c>
      <c r="P31" t="b">
        <v>1</v>
      </c>
      <c r="Q31" t="b">
        <v>1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1</v>
      </c>
      <c r="AO31" t="s">
        <v>112</v>
      </c>
      <c r="AP31" t="b">
        <v>0</v>
      </c>
      <c r="AQ31" t="b">
        <v>0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0</v>
      </c>
      <c r="AX31" t="b">
        <v>0</v>
      </c>
      <c r="AY31" t="b">
        <v>0</v>
      </c>
      <c r="AZ31" t="b">
        <v>1</v>
      </c>
      <c r="BA31" t="b">
        <v>1</v>
      </c>
      <c r="BB31" t="b">
        <v>0</v>
      </c>
      <c r="BC31" t="b">
        <v>0</v>
      </c>
      <c r="BD31" t="b">
        <v>1</v>
      </c>
      <c r="BE31" t="b">
        <v>0</v>
      </c>
      <c r="BF31" t="b">
        <v>0</v>
      </c>
      <c r="BG31" t="b">
        <v>1</v>
      </c>
      <c r="BH31">
        <f t="shared" si="0"/>
        <v>23</v>
      </c>
      <c r="BI31">
        <f t="shared" si="1"/>
        <v>57</v>
      </c>
      <c r="BJ31" s="4">
        <f t="shared" si="2"/>
        <v>0.40350877192982454</v>
      </c>
    </row>
    <row r="32" spans="1:62" x14ac:dyDescent="0.3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0</v>
      </c>
      <c r="Z32" t="b">
        <v>1</v>
      </c>
      <c r="AA32" t="b">
        <v>1</v>
      </c>
      <c r="AB32" t="b">
        <v>0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>
        <f t="shared" si="0"/>
        <v>14</v>
      </c>
      <c r="BI32">
        <f t="shared" si="1"/>
        <v>33</v>
      </c>
      <c r="BJ32" s="4">
        <f t="shared" si="2"/>
        <v>0.42424242424242425</v>
      </c>
    </row>
    <row r="33" spans="1:62" x14ac:dyDescent="0.35">
      <c r="A33" t="s">
        <v>52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1</v>
      </c>
      <c r="J33" t="b">
        <v>0</v>
      </c>
      <c r="K33" t="b">
        <v>1</v>
      </c>
      <c r="L33" t="b">
        <v>0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1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0</v>
      </c>
      <c r="Z33" t="b">
        <v>1</v>
      </c>
      <c r="AA33" t="b">
        <v>1</v>
      </c>
      <c r="AB33" t="b">
        <v>0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>
        <f t="shared" si="0"/>
        <v>44</v>
      </c>
      <c r="BI33">
        <f t="shared" si="1"/>
        <v>58</v>
      </c>
      <c r="BJ33" s="4">
        <f t="shared" si="2"/>
        <v>0.75862068965517238</v>
      </c>
    </row>
    <row r="34" spans="1:62" x14ac:dyDescent="0.35">
      <c r="A34" t="s">
        <v>53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1</v>
      </c>
      <c r="L34" t="b">
        <v>0</v>
      </c>
      <c r="M34" t="b">
        <v>0</v>
      </c>
      <c r="N34" t="b">
        <v>1</v>
      </c>
      <c r="O34" t="b">
        <v>0</v>
      </c>
      <c r="P34" t="b">
        <v>1</v>
      </c>
      <c r="Q34" t="b">
        <v>1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1</v>
      </c>
      <c r="AS34" t="b">
        <v>1</v>
      </c>
      <c r="AT34" t="b">
        <v>1</v>
      </c>
      <c r="AU34" t="b">
        <v>1</v>
      </c>
      <c r="AV34" t="b">
        <v>0</v>
      </c>
      <c r="AW34" t="b">
        <v>0</v>
      </c>
      <c r="AX34" t="b">
        <v>1</v>
      </c>
      <c r="AY34" t="b">
        <v>0</v>
      </c>
      <c r="AZ34" t="b">
        <v>1</v>
      </c>
      <c r="BA34" t="b">
        <v>1</v>
      </c>
      <c r="BB34" t="b">
        <v>1</v>
      </c>
      <c r="BC34" t="b">
        <v>0</v>
      </c>
      <c r="BD34" t="b">
        <v>1</v>
      </c>
      <c r="BE34" t="b">
        <v>1</v>
      </c>
      <c r="BF34" t="b">
        <v>1</v>
      </c>
      <c r="BG34" t="b">
        <v>1</v>
      </c>
      <c r="BH34">
        <f t="shared" ref="BH34:BH52" si="3">COUNTIF(B34:BG34,TRUE)</f>
        <v>40</v>
      </c>
      <c r="BI34">
        <f t="shared" si="1"/>
        <v>58</v>
      </c>
      <c r="BJ34" s="4">
        <f t="shared" si="2"/>
        <v>0.68965517241379315</v>
      </c>
    </row>
    <row r="35" spans="1:62" x14ac:dyDescent="0.35">
      <c r="A35" t="s">
        <v>54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0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b">
        <v>1</v>
      </c>
      <c r="AA35" t="b">
        <v>1</v>
      </c>
      <c r="AB35" t="b">
        <v>0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>
        <f t="shared" si="3"/>
        <v>21</v>
      </c>
      <c r="BI35">
        <f t="shared" si="1"/>
        <v>28</v>
      </c>
      <c r="BJ35" s="4">
        <f t="shared" si="2"/>
        <v>0.75</v>
      </c>
    </row>
    <row r="36" spans="1:62" x14ac:dyDescent="0.35">
      <c r="A36" t="s">
        <v>55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0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0</v>
      </c>
      <c r="AI36" t="b">
        <v>1</v>
      </c>
      <c r="AJ36" t="b">
        <v>0</v>
      </c>
      <c r="AK36" t="b">
        <v>1</v>
      </c>
      <c r="AL36" t="b">
        <v>0</v>
      </c>
      <c r="AM36" t="b">
        <v>1</v>
      </c>
      <c r="AN36" t="b">
        <v>0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0</v>
      </c>
      <c r="AU36" t="b">
        <v>1</v>
      </c>
      <c r="AV36" t="b">
        <v>1</v>
      </c>
      <c r="AW36" t="b">
        <v>0</v>
      </c>
      <c r="AX36" t="b">
        <v>0</v>
      </c>
      <c r="AY36" t="b">
        <v>1</v>
      </c>
      <c r="AZ36" t="b">
        <v>1</v>
      </c>
      <c r="BA36" t="b">
        <v>1</v>
      </c>
      <c r="BB36" t="b">
        <v>1</v>
      </c>
      <c r="BC36" t="b">
        <v>0</v>
      </c>
      <c r="BD36" t="b">
        <v>1</v>
      </c>
      <c r="BE36" t="b">
        <v>0</v>
      </c>
      <c r="BF36" t="b">
        <v>1</v>
      </c>
      <c r="BG36" t="b">
        <v>1</v>
      </c>
      <c r="BH36">
        <f t="shared" si="3"/>
        <v>46</v>
      </c>
      <c r="BI36">
        <f t="shared" si="1"/>
        <v>58</v>
      </c>
      <c r="BJ36" s="4">
        <f t="shared" si="2"/>
        <v>0.7931034482758621</v>
      </c>
    </row>
    <row r="37" spans="1:62" x14ac:dyDescent="0.35">
      <c r="A37" t="s">
        <v>56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0</v>
      </c>
      <c r="K37" t="b">
        <v>1</v>
      </c>
      <c r="L37" t="b">
        <v>0</v>
      </c>
      <c r="M37" t="b">
        <v>1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0</v>
      </c>
      <c r="Z37" t="b">
        <v>1</v>
      </c>
      <c r="AA37" t="b">
        <v>1</v>
      </c>
      <c r="AB37" t="b">
        <v>0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0</v>
      </c>
      <c r="AT37" t="b">
        <v>1</v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1</v>
      </c>
      <c r="BA37" t="b">
        <v>1</v>
      </c>
      <c r="BB37" t="b">
        <v>0</v>
      </c>
      <c r="BC37" t="b">
        <v>0</v>
      </c>
      <c r="BD37" t="b">
        <v>1</v>
      </c>
      <c r="BE37" t="s">
        <v>112</v>
      </c>
      <c r="BF37" t="s">
        <v>112</v>
      </c>
      <c r="BG37" t="s">
        <v>112</v>
      </c>
      <c r="BH37">
        <f t="shared" si="3"/>
        <v>37</v>
      </c>
      <c r="BI37">
        <f t="shared" si="1"/>
        <v>55</v>
      </c>
      <c r="BJ37" s="4">
        <f t="shared" si="2"/>
        <v>0.67272727272727273</v>
      </c>
    </row>
    <row r="38" spans="1:62" x14ac:dyDescent="0.3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b">
        <v>0</v>
      </c>
      <c r="AA38" t="b">
        <v>1</v>
      </c>
      <c r="AB38" t="b">
        <v>0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>
        <f t="shared" si="3"/>
        <v>12</v>
      </c>
      <c r="BI38">
        <f t="shared" si="1"/>
        <v>29</v>
      </c>
      <c r="BJ38" s="4">
        <f t="shared" si="2"/>
        <v>0.41379310344827586</v>
      </c>
    </row>
    <row r="39" spans="1:62" x14ac:dyDescent="0.35">
      <c r="A39" t="s">
        <v>58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0</v>
      </c>
      <c r="M39" t="b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0</v>
      </c>
      <c r="AO39" t="b">
        <v>1</v>
      </c>
      <c r="AP39" t="b">
        <v>1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>
        <f t="shared" si="3"/>
        <v>34</v>
      </c>
      <c r="BI39">
        <f t="shared" si="1"/>
        <v>41</v>
      </c>
      <c r="BJ39" s="4">
        <f t="shared" si="2"/>
        <v>0.82926829268292679</v>
      </c>
    </row>
    <row r="40" spans="1:62" x14ac:dyDescent="0.35">
      <c r="A40" t="s">
        <v>59</v>
      </c>
      <c r="B40" t="b">
        <v>1</v>
      </c>
      <c r="C40" t="b">
        <v>0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b">
        <v>1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0</v>
      </c>
      <c r="Z40" t="b">
        <v>1</v>
      </c>
      <c r="AA40" t="b">
        <v>1</v>
      </c>
      <c r="AB40" t="b">
        <v>1</v>
      </c>
      <c r="AC40" t="b">
        <v>0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0</v>
      </c>
      <c r="AR40" t="b">
        <v>1</v>
      </c>
      <c r="AS40" t="b">
        <v>1</v>
      </c>
      <c r="AT40" t="b">
        <v>0</v>
      </c>
      <c r="AU40" t="b">
        <v>1</v>
      </c>
      <c r="AV40" t="b">
        <v>1</v>
      </c>
      <c r="AW40" t="b">
        <v>0</v>
      </c>
      <c r="AX40" t="b">
        <v>0</v>
      </c>
      <c r="AY40" t="b">
        <v>0</v>
      </c>
      <c r="AZ40" t="b">
        <v>1</v>
      </c>
      <c r="BA40" t="b">
        <v>1</v>
      </c>
      <c r="BB40" t="b">
        <v>0</v>
      </c>
      <c r="BC40" t="b">
        <v>0</v>
      </c>
      <c r="BD40" t="b">
        <v>1</v>
      </c>
      <c r="BE40" t="b">
        <v>0</v>
      </c>
      <c r="BF40" t="b">
        <v>0</v>
      </c>
      <c r="BG40" t="b">
        <v>1</v>
      </c>
      <c r="BH40">
        <f t="shared" si="3"/>
        <v>42</v>
      </c>
      <c r="BI40">
        <f t="shared" si="1"/>
        <v>58</v>
      </c>
      <c r="BJ40" s="4">
        <f t="shared" si="2"/>
        <v>0.72413793103448276</v>
      </c>
    </row>
    <row r="41" spans="1:62" x14ac:dyDescent="0.35">
      <c r="A41" t="s">
        <v>60</v>
      </c>
      <c r="B41" s="8" t="b">
        <f>IF(Data!B41="","",IF(Data!B$41="","",Data!B41=Data!B$41))</f>
        <v>1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6" t="b">
        <v>1</v>
      </c>
      <c r="M41" s="6" t="b">
        <v>1</v>
      </c>
      <c r="N41" s="6" t="b">
        <v>1</v>
      </c>
      <c r="O41" s="6" t="b">
        <v>1</v>
      </c>
      <c r="P41" s="6" t="b">
        <v>1</v>
      </c>
      <c r="Q41" s="6" t="b">
        <v>1</v>
      </c>
      <c r="R41" s="6" t="b">
        <v>1</v>
      </c>
      <c r="S41" s="6" t="b">
        <v>1</v>
      </c>
      <c r="T41" s="6" t="b">
        <v>1</v>
      </c>
      <c r="U41" s="6" t="b">
        <v>1</v>
      </c>
      <c r="V41" s="6" t="b">
        <v>1</v>
      </c>
      <c r="W41" s="6" t="b">
        <v>1</v>
      </c>
      <c r="X41" s="6" t="b">
        <v>1</v>
      </c>
      <c r="Y41" s="6" t="b">
        <v>1</v>
      </c>
      <c r="Z41" s="6" t="b">
        <v>1</v>
      </c>
      <c r="AA41" s="6" t="b">
        <v>1</v>
      </c>
      <c r="AB41" s="6" t="b">
        <v>1</v>
      </c>
      <c r="AC41" s="6" t="b">
        <v>1</v>
      </c>
      <c r="AD41" s="6" t="b">
        <v>1</v>
      </c>
      <c r="AE41" s="6" t="b">
        <v>1</v>
      </c>
      <c r="AF41" s="6" t="b">
        <v>1</v>
      </c>
      <c r="AG41" s="6" t="b">
        <v>1</v>
      </c>
      <c r="AH41" s="6" t="b">
        <v>1</v>
      </c>
      <c r="AI41" s="6" t="b">
        <v>1</v>
      </c>
      <c r="AJ41" s="6" t="b">
        <v>1</v>
      </c>
      <c r="AK41" s="6" t="b">
        <v>1</v>
      </c>
      <c r="AL41" s="6" t="b">
        <v>1</v>
      </c>
      <c r="AM41" s="6" t="b">
        <v>1</v>
      </c>
      <c r="AN41" s="6" t="b">
        <v>1</v>
      </c>
      <c r="AO41" s="6" t="b">
        <v>1</v>
      </c>
      <c r="AP41" s="6" t="b">
        <v>1</v>
      </c>
      <c r="AQ41" s="6" t="b">
        <v>1</v>
      </c>
      <c r="AR41" s="6" t="b">
        <v>1</v>
      </c>
      <c r="AS41" s="6" t="b">
        <v>1</v>
      </c>
      <c r="AT41" s="6" t="b">
        <v>1</v>
      </c>
      <c r="AU41" s="6" t="b">
        <v>1</v>
      </c>
      <c r="AV41" s="6" t="b">
        <v>1</v>
      </c>
      <c r="AW41" s="6" t="b">
        <v>1</v>
      </c>
      <c r="AX41" s="6" t="b">
        <v>1</v>
      </c>
      <c r="AY41" s="6" t="b">
        <v>1</v>
      </c>
      <c r="AZ41" s="6" t="b">
        <v>1</v>
      </c>
      <c r="BA41" s="6" t="b">
        <v>1</v>
      </c>
      <c r="BB41" s="6" t="b">
        <v>1</v>
      </c>
      <c r="BC41" s="6" t="b">
        <v>1</v>
      </c>
      <c r="BD41" s="6" t="b">
        <v>1</v>
      </c>
      <c r="BE41" s="6" t="b">
        <v>1</v>
      </c>
      <c r="BF41" s="6" t="b">
        <v>1</v>
      </c>
      <c r="BG41" s="6" t="b">
        <v>1</v>
      </c>
      <c r="BH41">
        <f t="shared" si="3"/>
        <v>58</v>
      </c>
      <c r="BI41">
        <f t="shared" si="1"/>
        <v>58</v>
      </c>
      <c r="BJ41" s="4">
        <f t="shared" si="2"/>
        <v>1</v>
      </c>
    </row>
    <row r="42" spans="1:62" x14ac:dyDescent="0.3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1</v>
      </c>
      <c r="AN42" t="b">
        <v>1</v>
      </c>
      <c r="AO42" t="s">
        <v>112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1</v>
      </c>
      <c r="BB42" t="b">
        <v>0</v>
      </c>
      <c r="BC42" t="b">
        <v>0</v>
      </c>
      <c r="BD42" t="b">
        <v>1</v>
      </c>
      <c r="BE42" t="b">
        <v>0</v>
      </c>
      <c r="BF42" t="b">
        <v>0</v>
      </c>
      <c r="BG42" t="b">
        <v>1</v>
      </c>
      <c r="BH42">
        <f t="shared" si="3"/>
        <v>18</v>
      </c>
      <c r="BI42">
        <f t="shared" si="1"/>
        <v>57</v>
      </c>
      <c r="BJ42" s="4">
        <f t="shared" si="2"/>
        <v>0.31578947368421051</v>
      </c>
    </row>
    <row r="43" spans="1:62" x14ac:dyDescent="0.35">
      <c r="A43" t="s">
        <v>64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0</v>
      </c>
      <c r="Z43" t="b">
        <v>1</v>
      </c>
      <c r="AA43" t="b">
        <v>1</v>
      </c>
      <c r="AB43" t="b">
        <v>1</v>
      </c>
      <c r="AC43" t="b">
        <v>0</v>
      </c>
      <c r="AD43" t="b">
        <v>1</v>
      </c>
      <c r="AE43" t="b">
        <v>1</v>
      </c>
      <c r="AF43" t="b">
        <v>1</v>
      </c>
      <c r="AG43" t="b">
        <v>0</v>
      </c>
      <c r="AH43" t="b">
        <v>1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>
        <f t="shared" si="3"/>
        <v>14</v>
      </c>
      <c r="BI43">
        <f t="shared" si="1"/>
        <v>33</v>
      </c>
      <c r="BJ43" s="4">
        <f t="shared" si="2"/>
        <v>0.42424242424242425</v>
      </c>
    </row>
    <row r="44" spans="1:62" x14ac:dyDescent="0.35">
      <c r="A44" t="s">
        <v>65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0</v>
      </c>
      <c r="K44" t="b">
        <v>1</v>
      </c>
      <c r="L44" t="b">
        <v>0</v>
      </c>
      <c r="M44" t="b">
        <v>1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1</v>
      </c>
      <c r="AO44" t="b">
        <v>1</v>
      </c>
      <c r="AP44" t="b">
        <v>0</v>
      </c>
      <c r="AQ44" t="b">
        <v>0</v>
      </c>
      <c r="AR44" t="b">
        <v>0</v>
      </c>
      <c r="AS44" t="b">
        <v>1</v>
      </c>
      <c r="AT44" t="b">
        <v>1</v>
      </c>
      <c r="AU44" t="b">
        <v>1</v>
      </c>
      <c r="AV44" t="b">
        <v>0</v>
      </c>
      <c r="AW44" t="b">
        <v>0</v>
      </c>
      <c r="AX44" t="b">
        <v>0</v>
      </c>
      <c r="AY44" t="b">
        <v>0</v>
      </c>
      <c r="AZ44" t="b">
        <v>1</v>
      </c>
      <c r="BA44" t="b">
        <v>1</v>
      </c>
      <c r="BB44" t="b">
        <v>0</v>
      </c>
      <c r="BC44" t="b">
        <v>0</v>
      </c>
      <c r="BD44" t="b">
        <v>1</v>
      </c>
      <c r="BE44" t="b">
        <v>0</v>
      </c>
      <c r="BF44" t="b">
        <v>0</v>
      </c>
      <c r="BG44" t="s">
        <v>112</v>
      </c>
      <c r="BH44">
        <f t="shared" si="3"/>
        <v>23</v>
      </c>
      <c r="BI44">
        <f t="shared" si="1"/>
        <v>57</v>
      </c>
      <c r="BJ44" s="4">
        <f t="shared" si="2"/>
        <v>0.40350877192982454</v>
      </c>
    </row>
    <row r="45" spans="1:62" x14ac:dyDescent="0.35">
      <c r="A45" t="s">
        <v>66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s">
        <v>112</v>
      </c>
      <c r="AO45" t="s">
        <v>112</v>
      </c>
      <c r="AP45" t="b">
        <v>0</v>
      </c>
      <c r="AQ45" t="b">
        <v>0</v>
      </c>
      <c r="AR45" t="b">
        <v>1</v>
      </c>
      <c r="AS45" t="b">
        <v>0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>
        <f t="shared" si="3"/>
        <v>15</v>
      </c>
      <c r="BI45">
        <f t="shared" si="1"/>
        <v>42</v>
      </c>
      <c r="BJ45" s="4">
        <f t="shared" si="2"/>
        <v>0.35714285714285715</v>
      </c>
    </row>
    <row r="46" spans="1:62" x14ac:dyDescent="0.35">
      <c r="A46" t="s">
        <v>67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b">
        <v>1</v>
      </c>
      <c r="AA46" t="b">
        <v>1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>
        <f t="shared" si="3"/>
        <v>15</v>
      </c>
      <c r="BI46">
        <f t="shared" si="1"/>
        <v>32</v>
      </c>
      <c r="BJ46" s="4">
        <f t="shared" si="2"/>
        <v>0.46875</v>
      </c>
    </row>
    <row r="47" spans="1:62" x14ac:dyDescent="0.35">
      <c r="A47" t="s">
        <v>68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0</v>
      </c>
      <c r="M47" t="b">
        <v>0</v>
      </c>
      <c r="N47" t="b">
        <v>1</v>
      </c>
      <c r="O47" t="b">
        <v>0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1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0</v>
      </c>
      <c r="AS47" t="b">
        <v>1</v>
      </c>
      <c r="AT47" t="b">
        <v>1</v>
      </c>
      <c r="AU47" t="b">
        <v>1</v>
      </c>
      <c r="AV47" t="b">
        <v>0</v>
      </c>
      <c r="AW47" t="b">
        <v>0</v>
      </c>
      <c r="AX47" t="b">
        <v>1</v>
      </c>
      <c r="AY47" t="b">
        <v>1</v>
      </c>
      <c r="AZ47" t="b">
        <v>1</v>
      </c>
      <c r="BA47" t="b">
        <v>1</v>
      </c>
      <c r="BB47" t="b">
        <v>0</v>
      </c>
      <c r="BC47" t="b">
        <v>0</v>
      </c>
      <c r="BD47" t="b">
        <v>1</v>
      </c>
      <c r="BE47" t="b">
        <v>1</v>
      </c>
      <c r="BF47" t="b">
        <v>1</v>
      </c>
      <c r="BG47" t="b">
        <v>1</v>
      </c>
      <c r="BH47">
        <f t="shared" si="3"/>
        <v>41</v>
      </c>
      <c r="BI47">
        <f t="shared" si="1"/>
        <v>58</v>
      </c>
      <c r="BJ47" s="4">
        <f t="shared" si="2"/>
        <v>0.7068965517241379</v>
      </c>
    </row>
    <row r="48" spans="1:62" x14ac:dyDescent="0.35">
      <c r="A48" t="s">
        <v>70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s">
        <v>112</v>
      </c>
      <c r="AO48" t="s">
        <v>112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b">
        <v>0</v>
      </c>
      <c r="AZ48" t="b">
        <v>1</v>
      </c>
      <c r="BA48" t="b">
        <v>1</v>
      </c>
      <c r="BB48" t="b">
        <v>0</v>
      </c>
      <c r="BC48" t="b">
        <v>0</v>
      </c>
      <c r="BD48" t="b">
        <v>1</v>
      </c>
      <c r="BE48" t="b">
        <v>0</v>
      </c>
      <c r="BF48" t="b">
        <v>0</v>
      </c>
      <c r="BG48" t="b">
        <v>1</v>
      </c>
      <c r="BH48">
        <f t="shared" si="3"/>
        <v>22</v>
      </c>
      <c r="BI48">
        <f t="shared" si="1"/>
        <v>56</v>
      </c>
      <c r="BJ48" s="4">
        <f t="shared" si="2"/>
        <v>0.39285714285714285</v>
      </c>
    </row>
    <row r="49" spans="1:62" x14ac:dyDescent="0.35">
      <c r="A49" t="s">
        <v>71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0</v>
      </c>
      <c r="M49" t="b">
        <v>0</v>
      </c>
      <c r="N49" t="b">
        <v>1</v>
      </c>
      <c r="O49" t="b">
        <v>1</v>
      </c>
      <c r="P49" t="b">
        <v>1</v>
      </c>
      <c r="Q49" t="b">
        <v>0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b">
        <v>1</v>
      </c>
      <c r="AA49" t="b">
        <v>1</v>
      </c>
      <c r="AB49" t="b">
        <v>0</v>
      </c>
      <c r="AC49" t="b">
        <v>0</v>
      </c>
      <c r="AD49" t="b">
        <v>1</v>
      </c>
      <c r="AE49" t="b">
        <v>1</v>
      </c>
      <c r="AF49" t="b">
        <v>1</v>
      </c>
      <c r="AG49" t="b">
        <v>0</v>
      </c>
      <c r="AH49" t="b">
        <v>1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>
        <f t="shared" si="3"/>
        <v>26</v>
      </c>
      <c r="BI49">
        <f t="shared" si="1"/>
        <v>33</v>
      </c>
      <c r="BJ49" s="4">
        <f t="shared" si="2"/>
        <v>0.78787878787878785</v>
      </c>
    </row>
    <row r="50" spans="1:62" x14ac:dyDescent="0.35">
      <c r="A50" t="s">
        <v>72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1</v>
      </c>
      <c r="AO50" t="b">
        <v>1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>
        <f t="shared" si="3"/>
        <v>27</v>
      </c>
      <c r="BI50">
        <f t="shared" si="1"/>
        <v>40</v>
      </c>
      <c r="BJ50" s="4">
        <f t="shared" si="2"/>
        <v>0.67500000000000004</v>
      </c>
    </row>
    <row r="51" spans="1:62" x14ac:dyDescent="0.35">
      <c r="A51" t="s">
        <v>73</v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0</v>
      </c>
      <c r="M51" t="b">
        <v>1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1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0</v>
      </c>
      <c r="Z51" t="b">
        <v>0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0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0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>
        <f t="shared" si="3"/>
        <v>35</v>
      </c>
      <c r="BI51">
        <f t="shared" si="1"/>
        <v>44</v>
      </c>
      <c r="BJ51" s="4">
        <f t="shared" si="2"/>
        <v>0.79545454545454541</v>
      </c>
    </row>
    <row r="52" spans="1:62" x14ac:dyDescent="0.35">
      <c r="A52" t="s">
        <v>75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1</v>
      </c>
      <c r="S52" t="b">
        <v>1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0</v>
      </c>
      <c r="Z52" t="b">
        <v>1</v>
      </c>
      <c r="AA52" t="b">
        <v>1</v>
      </c>
      <c r="AB52" t="b">
        <v>0</v>
      </c>
      <c r="AC52" t="b">
        <v>1</v>
      </c>
      <c r="AD52" t="b">
        <v>1</v>
      </c>
      <c r="AE52" t="b">
        <v>1</v>
      </c>
      <c r="AF52" t="b">
        <v>1</v>
      </c>
      <c r="AG52" t="b">
        <v>0</v>
      </c>
      <c r="AH52" t="b">
        <v>1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>
        <f t="shared" si="3"/>
        <v>16</v>
      </c>
      <c r="BI52">
        <f t="shared" si="1"/>
        <v>33</v>
      </c>
      <c r="BJ52" s="4">
        <f t="shared" si="2"/>
        <v>0.48484848484848486</v>
      </c>
    </row>
  </sheetData>
  <conditionalFormatting sqref="BH41 B2:BK2 B42:BH52 B3:BH40 BI3:BK52">
    <cfRule type="containsText" dxfId="23" priority="2" operator="containsText" text="true">
      <formula>NOT(ISERROR(SEARCH("true",B2)))</formula>
    </cfRule>
    <cfRule type="containsText" dxfId="22" priority="3" operator="containsText" text="false">
      <formula>NOT(ISERROR(SEARCH("false",B2)))</formula>
    </cfRule>
  </conditionalFormatting>
  <conditionalFormatting sqref="BJ2:BJ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6E5F-5CA2-4C4F-B4A6-716959DD5A65}">
  <dimension ref="A1:BK52"/>
  <sheetViews>
    <sheetView topLeftCell="AX1" workbookViewId="0">
      <selection activeCell="BI43" sqref="BI43"/>
    </sheetView>
  </sheetViews>
  <sheetFormatPr defaultRowHeight="14.5" x14ac:dyDescent="0.35"/>
  <cols>
    <col min="61" max="61" width="9.81640625" bestFit="1" customWidth="1"/>
    <col min="62" max="62" width="12.90625" bestFit="1" customWidth="1"/>
    <col min="63" max="63" width="12.08984375" bestFit="1" customWidth="1"/>
  </cols>
  <sheetData>
    <row r="1" spans="1:63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>
        <v>1816</v>
      </c>
      <c r="BB1">
        <v>1812</v>
      </c>
      <c r="BC1">
        <v>1808</v>
      </c>
      <c r="BD1">
        <v>1804</v>
      </c>
      <c r="BE1">
        <v>1800</v>
      </c>
      <c r="BF1">
        <v>1796</v>
      </c>
      <c r="BG1">
        <v>1792</v>
      </c>
      <c r="BH1">
        <v>1788</v>
      </c>
      <c r="BI1" t="s">
        <v>113</v>
      </c>
      <c r="BJ1" t="s">
        <v>105</v>
      </c>
      <c r="BK1" t="s">
        <v>114</v>
      </c>
    </row>
    <row r="2" spans="1:63" x14ac:dyDescent="0.35">
      <c r="A2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0</v>
      </c>
      <c r="AM2" t="b">
        <v>1</v>
      </c>
      <c r="AN2" t="b">
        <v>1</v>
      </c>
      <c r="AO2" t="s">
        <v>112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0</v>
      </c>
      <c r="AW2" t="b">
        <v>0</v>
      </c>
      <c r="AX2" t="b">
        <v>1</v>
      </c>
      <c r="AY2" t="b">
        <v>1</v>
      </c>
      <c r="AZ2" t="b">
        <v>1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>
        <f>COUNTIF(B2:BH2,TRUE)</f>
        <v>45</v>
      </c>
      <c r="BJ2">
        <f>59-COUNTIF(B2:BH2,"")</f>
        <v>50</v>
      </c>
      <c r="BK2" s="4">
        <f>BI2/BJ2</f>
        <v>0.9</v>
      </c>
    </row>
    <row r="3" spans="1:63" x14ac:dyDescent="0.35">
      <c r="A3" t="s">
        <v>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0</v>
      </c>
      <c r="N3" t="b">
        <v>1</v>
      </c>
      <c r="O3" t="b">
        <v>1</v>
      </c>
      <c r="P3" t="b">
        <v>0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>
        <f t="shared" ref="BI3:BI52" si="0">COUNTIF(B3:BH3,TRUE)</f>
        <v>13</v>
      </c>
      <c r="BJ3">
        <f t="shared" ref="BJ3:BJ52" si="1">59-COUNTIF(B3:BH3,"")</f>
        <v>16</v>
      </c>
      <c r="BK3" s="4">
        <f t="shared" ref="BK3:BK52" si="2">BI3/BJ3</f>
        <v>0.8125</v>
      </c>
    </row>
    <row r="4" spans="1:63" x14ac:dyDescent="0.35">
      <c r="A4" t="s">
        <v>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0</v>
      </c>
      <c r="N4" t="b">
        <v>1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>
        <f t="shared" si="0"/>
        <v>18</v>
      </c>
      <c r="BJ4">
        <f t="shared" si="1"/>
        <v>28</v>
      </c>
      <c r="BK4" s="4">
        <f t="shared" si="2"/>
        <v>0.6428571428571429</v>
      </c>
    </row>
    <row r="5" spans="1:63" x14ac:dyDescent="0.35">
      <c r="A5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0</v>
      </c>
      <c r="AM5" t="b">
        <v>1</v>
      </c>
      <c r="AN5" t="b">
        <v>1</v>
      </c>
      <c r="AO5" t="s">
        <v>112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0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>
        <f t="shared" si="0"/>
        <v>39</v>
      </c>
      <c r="BJ5">
        <f t="shared" si="1"/>
        <v>46</v>
      </c>
      <c r="BK5" s="4">
        <f t="shared" si="2"/>
        <v>0.84782608695652173</v>
      </c>
    </row>
    <row r="6" spans="1:63" x14ac:dyDescent="0.3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1</v>
      </c>
      <c r="AL6" t="b">
        <v>1</v>
      </c>
      <c r="AM6" t="b">
        <v>1</v>
      </c>
      <c r="AN6" t="b">
        <v>1</v>
      </c>
      <c r="AO6" t="s">
        <v>112</v>
      </c>
      <c r="AP6" t="b">
        <v>0</v>
      </c>
      <c r="AQ6" t="b">
        <v>1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 t="s">
        <v>112</v>
      </c>
      <c r="BI6">
        <f t="shared" si="0"/>
        <v>17</v>
      </c>
      <c r="BJ6">
        <f t="shared" si="1"/>
        <v>42</v>
      </c>
      <c r="BK6" s="4">
        <f t="shared" si="2"/>
        <v>0.40476190476190477</v>
      </c>
    </row>
    <row r="7" spans="1:63" x14ac:dyDescent="0.35">
      <c r="A7" t="s">
        <v>13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1</v>
      </c>
      <c r="Y7" t="b">
        <v>0</v>
      </c>
      <c r="Z7" t="b">
        <v>0</v>
      </c>
      <c r="AA7" t="b">
        <v>0</v>
      </c>
      <c r="AB7" t="b">
        <v>1</v>
      </c>
      <c r="AC7" t="b">
        <v>1</v>
      </c>
      <c r="AD7" t="b">
        <v>1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>
        <f t="shared" si="0"/>
        <v>16</v>
      </c>
      <c r="BJ7">
        <f t="shared" si="1"/>
        <v>37</v>
      </c>
      <c r="BK7" s="4">
        <f t="shared" si="2"/>
        <v>0.43243243243243246</v>
      </c>
    </row>
    <row r="8" spans="1:63" x14ac:dyDescent="0.35">
      <c r="A8" t="s">
        <v>15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1</v>
      </c>
      <c r="AJ8" t="b">
        <v>1</v>
      </c>
      <c r="AK8" t="b">
        <v>0</v>
      </c>
      <c r="AL8" t="b">
        <v>0</v>
      </c>
      <c r="AM8" t="b">
        <v>1</v>
      </c>
      <c r="AN8" t="b">
        <v>1</v>
      </c>
      <c r="AO8" t="s">
        <v>112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1</v>
      </c>
      <c r="BI8">
        <f t="shared" si="0"/>
        <v>18</v>
      </c>
      <c r="BJ8">
        <f t="shared" si="1"/>
        <v>58</v>
      </c>
      <c r="BK8" s="4">
        <f t="shared" si="2"/>
        <v>0.31034482758620691</v>
      </c>
    </row>
    <row r="9" spans="1:63" x14ac:dyDescent="0.35">
      <c r="A9" t="s">
        <v>20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>
        <f t="shared" si="0"/>
        <v>1</v>
      </c>
      <c r="BJ9">
        <f t="shared" si="1"/>
        <v>15</v>
      </c>
      <c r="BK9" s="4">
        <f t="shared" si="2"/>
        <v>6.6666666666666666E-2</v>
      </c>
    </row>
    <row r="10" spans="1:63" x14ac:dyDescent="0.35">
      <c r="A10" t="s">
        <v>21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1</v>
      </c>
      <c r="AJ10" t="b">
        <v>1</v>
      </c>
      <c r="AK10" t="b">
        <v>1</v>
      </c>
      <c r="AL10" t="b">
        <v>0</v>
      </c>
      <c r="AM10" t="b">
        <v>1</v>
      </c>
      <c r="AN10" t="b">
        <v>0</v>
      </c>
      <c r="AO10" t="s">
        <v>112</v>
      </c>
      <c r="AP10" t="b">
        <v>1</v>
      </c>
      <c r="AQ10" t="b">
        <v>1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1</v>
      </c>
      <c r="AZ10" t="b">
        <v>1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1</v>
      </c>
      <c r="BH10" t="b">
        <v>1</v>
      </c>
      <c r="BI10">
        <f t="shared" si="0"/>
        <v>23</v>
      </c>
      <c r="BJ10">
        <f t="shared" si="1"/>
        <v>58</v>
      </c>
      <c r="BK10" s="4">
        <f t="shared" si="2"/>
        <v>0.39655172413793105</v>
      </c>
    </row>
    <row r="11" spans="1:63" x14ac:dyDescent="0.35">
      <c r="A11" t="s">
        <v>23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s">
        <v>112</v>
      </c>
      <c r="AP11" t="b">
        <v>1</v>
      </c>
      <c r="AQ11" t="b">
        <v>1</v>
      </c>
      <c r="AR11" t="b">
        <v>1</v>
      </c>
      <c r="AS11" t="b">
        <v>0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>
        <f t="shared" si="0"/>
        <v>33</v>
      </c>
      <c r="BJ11">
        <f t="shared" si="1"/>
        <v>43</v>
      </c>
      <c r="BK11" s="4">
        <f t="shared" si="2"/>
        <v>0.76744186046511631</v>
      </c>
    </row>
    <row r="12" spans="1:63" x14ac:dyDescent="0.35">
      <c r="A12" t="s">
        <v>24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 t="b">
        <v>0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0</v>
      </c>
      <c r="AI12" t="b">
        <v>1</v>
      </c>
      <c r="AJ12" t="b">
        <v>1</v>
      </c>
      <c r="AK12" t="b">
        <v>1</v>
      </c>
      <c r="AL12" t="b">
        <v>0</v>
      </c>
      <c r="AM12" t="b">
        <v>0</v>
      </c>
      <c r="AN12" t="b">
        <v>0</v>
      </c>
      <c r="AO12" t="s">
        <v>112</v>
      </c>
      <c r="AP12" t="b">
        <v>1</v>
      </c>
      <c r="AQ12" t="b">
        <v>1</v>
      </c>
      <c r="AR12" t="b">
        <v>1</v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1</v>
      </c>
      <c r="AY12" t="b">
        <v>0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>
        <f t="shared" si="0"/>
        <v>44</v>
      </c>
      <c r="BJ12">
        <f t="shared" si="1"/>
        <v>58</v>
      </c>
      <c r="BK12" s="4">
        <f t="shared" si="2"/>
        <v>0.75862068965517238</v>
      </c>
    </row>
    <row r="13" spans="1:63" x14ac:dyDescent="0.35">
      <c r="A13" t="s">
        <v>28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>
        <f t="shared" si="0"/>
        <v>4</v>
      </c>
      <c r="BJ13">
        <f t="shared" si="1"/>
        <v>16</v>
      </c>
      <c r="BK13" s="4">
        <f t="shared" si="2"/>
        <v>0.25</v>
      </c>
    </row>
    <row r="14" spans="1:63" x14ac:dyDescent="0.35">
      <c r="A14" t="s">
        <v>29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b">
        <v>0</v>
      </c>
      <c r="AA14" t="b">
        <v>0</v>
      </c>
      <c r="AB14" t="b">
        <v>1</v>
      </c>
      <c r="AC14" t="b">
        <v>1</v>
      </c>
      <c r="AD14" t="b">
        <v>0</v>
      </c>
      <c r="AE14" t="b">
        <v>0</v>
      </c>
      <c r="AF14" t="b">
        <v>1</v>
      </c>
      <c r="AG14" t="b">
        <v>1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>
        <f t="shared" si="0"/>
        <v>21</v>
      </c>
      <c r="BJ14">
        <f t="shared" si="1"/>
        <v>33</v>
      </c>
      <c r="BK14" s="4">
        <f t="shared" si="2"/>
        <v>0.63636363636363635</v>
      </c>
    </row>
    <row r="15" spans="1:63" x14ac:dyDescent="0.35">
      <c r="A15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1</v>
      </c>
      <c r="AM15" t="b">
        <v>1</v>
      </c>
      <c r="AN15" t="b">
        <v>1</v>
      </c>
      <c r="AO15" t="s">
        <v>112</v>
      </c>
      <c r="AP15" t="b">
        <v>0</v>
      </c>
      <c r="AQ15" t="b">
        <v>0</v>
      </c>
      <c r="AR15" t="b">
        <v>1</v>
      </c>
      <c r="AS15" t="b">
        <v>1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>
        <f t="shared" si="0"/>
        <v>16</v>
      </c>
      <c r="BJ15">
        <f t="shared" si="1"/>
        <v>43</v>
      </c>
      <c r="BK15" s="4">
        <f t="shared" si="2"/>
        <v>0.37209302325581395</v>
      </c>
    </row>
    <row r="16" spans="1:63" x14ac:dyDescent="0.35">
      <c r="A16" t="s">
        <v>31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0</v>
      </c>
      <c r="N16" t="b">
        <v>1</v>
      </c>
      <c r="O16" t="b">
        <v>1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1</v>
      </c>
      <c r="AM16" t="b">
        <v>1</v>
      </c>
      <c r="AN16" t="b">
        <v>1</v>
      </c>
      <c r="AO16" t="s">
        <v>112</v>
      </c>
      <c r="AP16" t="b">
        <v>0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0</v>
      </c>
      <c r="AW16" t="b">
        <v>0</v>
      </c>
      <c r="AX16" t="b">
        <v>1</v>
      </c>
      <c r="AY16" t="b">
        <v>1</v>
      </c>
      <c r="AZ16" t="b">
        <v>1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 t="s">
        <v>112</v>
      </c>
      <c r="BI16">
        <f t="shared" si="0"/>
        <v>23</v>
      </c>
      <c r="BJ16">
        <f t="shared" si="1"/>
        <v>50</v>
      </c>
      <c r="BK16" s="4">
        <f t="shared" si="2"/>
        <v>0.46</v>
      </c>
    </row>
    <row r="17" spans="1:63" x14ac:dyDescent="0.35">
      <c r="A17" t="s">
        <v>32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1</v>
      </c>
      <c r="AN17" t="b">
        <v>1</v>
      </c>
      <c r="AO17" t="s">
        <v>112</v>
      </c>
      <c r="AP17" t="b">
        <v>0</v>
      </c>
      <c r="AQ17" t="b">
        <v>1</v>
      </c>
      <c r="AR17" t="b">
        <v>1</v>
      </c>
      <c r="AS17" t="b">
        <v>1</v>
      </c>
      <c r="AT17" t="b">
        <v>1</v>
      </c>
      <c r="AU17" t="b">
        <v>0</v>
      </c>
      <c r="AV17" t="b">
        <v>0</v>
      </c>
      <c r="AW17" t="b">
        <v>0</v>
      </c>
      <c r="AX17" t="b">
        <v>1</v>
      </c>
      <c r="AY17" t="b">
        <v>1</v>
      </c>
      <c r="AZ17" t="b">
        <v>1</v>
      </c>
      <c r="BA17" t="b">
        <v>1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 t="s">
        <v>112</v>
      </c>
      <c r="BI17">
        <f t="shared" si="0"/>
        <v>27</v>
      </c>
      <c r="BJ17">
        <f t="shared" si="1"/>
        <v>51</v>
      </c>
      <c r="BK17" s="4">
        <f t="shared" si="2"/>
        <v>0.52941176470588236</v>
      </c>
    </row>
    <row r="18" spans="1:63" x14ac:dyDescent="0.35">
      <c r="A18" t="s">
        <v>33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0</v>
      </c>
      <c r="AA18" t="b">
        <v>0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 t="b">
        <v>1</v>
      </c>
      <c r="AN18" t="b">
        <v>1</v>
      </c>
      <c r="AO18" t="s">
        <v>112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 t="s">
        <v>112</v>
      </c>
      <c r="BI18">
        <f t="shared" si="0"/>
        <v>21</v>
      </c>
      <c r="BJ18">
        <f t="shared" si="1"/>
        <v>39</v>
      </c>
      <c r="BK18" s="4">
        <f t="shared" si="2"/>
        <v>0.53846153846153844</v>
      </c>
    </row>
    <row r="19" spans="1:63" x14ac:dyDescent="0.35">
      <c r="A19" t="s">
        <v>34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b">
        <v>0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0</v>
      </c>
      <c r="AH19" t="b">
        <v>1</v>
      </c>
      <c r="AI19" t="b">
        <v>1</v>
      </c>
      <c r="AJ19" t="b">
        <v>1</v>
      </c>
      <c r="AK19" t="b">
        <v>1</v>
      </c>
      <c r="AL19" t="b">
        <v>0</v>
      </c>
      <c r="AM19" t="b">
        <v>0</v>
      </c>
      <c r="AN19" t="b">
        <v>0</v>
      </c>
      <c r="AO19" t="s">
        <v>112</v>
      </c>
      <c r="AP19" t="b">
        <v>0</v>
      </c>
      <c r="AQ19" t="b">
        <v>1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b">
        <v>0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s">
        <v>112</v>
      </c>
      <c r="BI19">
        <f t="shared" si="0"/>
        <v>37</v>
      </c>
      <c r="BJ19">
        <f t="shared" si="1"/>
        <v>57</v>
      </c>
      <c r="BK19" s="4">
        <f t="shared" si="2"/>
        <v>0.64912280701754388</v>
      </c>
    </row>
    <row r="20" spans="1:63" x14ac:dyDescent="0.35">
      <c r="A20" t="s">
        <v>37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1</v>
      </c>
      <c r="Q20" t="b">
        <v>1</v>
      </c>
      <c r="R20" t="b">
        <v>0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0</v>
      </c>
      <c r="AO20" t="s">
        <v>112</v>
      </c>
      <c r="AP20" t="b">
        <v>1</v>
      </c>
      <c r="AQ20" t="b">
        <v>1</v>
      </c>
      <c r="AR20" t="b">
        <v>1</v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>
        <f t="shared" si="0"/>
        <v>43</v>
      </c>
      <c r="BJ20">
        <f t="shared" si="1"/>
        <v>52</v>
      </c>
      <c r="BK20" s="4">
        <f t="shared" si="2"/>
        <v>0.82692307692307687</v>
      </c>
    </row>
    <row r="21" spans="1:63" x14ac:dyDescent="0.35">
      <c r="A2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1</v>
      </c>
      <c r="AM21" t="b">
        <v>1</v>
      </c>
      <c r="AN21" t="b">
        <v>1</v>
      </c>
      <c r="AO21" t="s">
        <v>112</v>
      </c>
      <c r="AP21" t="b">
        <v>0</v>
      </c>
      <c r="AQ21" t="b">
        <v>0</v>
      </c>
      <c r="AR21" t="b">
        <v>1</v>
      </c>
      <c r="AS21" t="b">
        <v>1</v>
      </c>
      <c r="AT21" t="b">
        <v>1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1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 t="s">
        <v>112</v>
      </c>
      <c r="BI21">
        <f t="shared" si="0"/>
        <v>12</v>
      </c>
      <c r="BJ21">
        <f t="shared" si="1"/>
        <v>50</v>
      </c>
      <c r="BK21" s="4">
        <f t="shared" si="2"/>
        <v>0.24</v>
      </c>
    </row>
    <row r="22" spans="1:63" x14ac:dyDescent="0.35">
      <c r="A22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b">
        <v>0</v>
      </c>
      <c r="AA22" t="b">
        <v>0</v>
      </c>
      <c r="AB22" t="b">
        <v>1</v>
      </c>
      <c r="AC22" t="b">
        <v>1</v>
      </c>
      <c r="AD22" t="b">
        <v>1</v>
      </c>
      <c r="AE22" t="b">
        <v>1</v>
      </c>
      <c r="AF22" t="b">
        <v>0</v>
      </c>
      <c r="AG22" t="b">
        <v>0</v>
      </c>
      <c r="AH22" t="b">
        <v>1</v>
      </c>
      <c r="AI22" t="b">
        <v>1</v>
      </c>
      <c r="AJ22" t="b">
        <v>1</v>
      </c>
      <c r="AK22" t="b">
        <v>1</v>
      </c>
      <c r="AL22" t="b">
        <v>0</v>
      </c>
      <c r="AM22" t="b">
        <v>0</v>
      </c>
      <c r="AN22" t="b">
        <v>0</v>
      </c>
      <c r="AO22" t="s">
        <v>112</v>
      </c>
      <c r="AP22" t="b">
        <v>1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0</v>
      </c>
      <c r="BG22" t="b">
        <v>1</v>
      </c>
      <c r="BH22" t="b">
        <v>1</v>
      </c>
      <c r="BI22">
        <f t="shared" si="0"/>
        <v>28</v>
      </c>
      <c r="BJ22">
        <f t="shared" si="1"/>
        <v>58</v>
      </c>
      <c r="BK22" s="4">
        <f t="shared" si="2"/>
        <v>0.48275862068965519</v>
      </c>
    </row>
    <row r="23" spans="1:63" x14ac:dyDescent="0.35">
      <c r="A23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1</v>
      </c>
      <c r="AN23" t="b">
        <v>1</v>
      </c>
      <c r="AO23" t="s">
        <v>112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1</v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0</v>
      </c>
      <c r="BG23" t="b">
        <v>1</v>
      </c>
      <c r="BH23" t="b">
        <v>1</v>
      </c>
      <c r="BI23">
        <f t="shared" si="0"/>
        <v>17</v>
      </c>
      <c r="BJ23">
        <f t="shared" si="1"/>
        <v>58</v>
      </c>
      <c r="BK23" s="4">
        <f t="shared" si="2"/>
        <v>0.29310344827586204</v>
      </c>
    </row>
    <row r="24" spans="1:63" x14ac:dyDescent="0.35">
      <c r="A24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1</v>
      </c>
      <c r="AN24" t="b">
        <v>1</v>
      </c>
      <c r="AO24" t="s">
        <v>112</v>
      </c>
      <c r="AP24" t="b">
        <v>0</v>
      </c>
      <c r="AQ24" t="b">
        <v>0</v>
      </c>
      <c r="AR24" t="b">
        <v>1</v>
      </c>
      <c r="AS24" t="b">
        <v>1</v>
      </c>
      <c r="AT24" t="b">
        <v>1</v>
      </c>
      <c r="AU24" t="b">
        <v>0</v>
      </c>
      <c r="AV24" t="b">
        <v>0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 t="s">
        <v>112</v>
      </c>
      <c r="BI24">
        <f t="shared" si="0"/>
        <v>15</v>
      </c>
      <c r="BJ24">
        <f t="shared" si="1"/>
        <v>46</v>
      </c>
      <c r="BK24" s="4">
        <f t="shared" si="2"/>
        <v>0.32608695652173914</v>
      </c>
    </row>
    <row r="25" spans="1:63" x14ac:dyDescent="0.35">
      <c r="A25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1</v>
      </c>
      <c r="AM25" t="b">
        <v>1</v>
      </c>
      <c r="AN25" t="b">
        <v>1</v>
      </c>
      <c r="AO25" t="s">
        <v>112</v>
      </c>
      <c r="AP25" t="b">
        <v>0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 t="s">
        <v>112</v>
      </c>
      <c r="BI25">
        <f t="shared" si="0"/>
        <v>10</v>
      </c>
      <c r="BJ25">
        <f t="shared" si="1"/>
        <v>40</v>
      </c>
      <c r="BK25" s="4">
        <f t="shared" si="2"/>
        <v>0.25</v>
      </c>
    </row>
    <row r="26" spans="1:63" x14ac:dyDescent="0.35">
      <c r="A26" t="s">
        <v>45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0</v>
      </c>
      <c r="AM26" t="b">
        <v>1</v>
      </c>
      <c r="AN26" t="s">
        <v>112</v>
      </c>
      <c r="AO26" t="s">
        <v>112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0</v>
      </c>
      <c r="AV26" t="b">
        <v>0</v>
      </c>
      <c r="AW26" t="b">
        <v>0</v>
      </c>
      <c r="AX26" t="b">
        <v>1</v>
      </c>
      <c r="AY26" t="b">
        <v>1</v>
      </c>
      <c r="AZ26" t="b">
        <v>1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 t="s">
        <v>112</v>
      </c>
      <c r="BI26">
        <f t="shared" si="0"/>
        <v>43</v>
      </c>
      <c r="BJ26">
        <f t="shared" si="1"/>
        <v>49</v>
      </c>
      <c r="BK26" s="4">
        <f t="shared" si="2"/>
        <v>0.87755102040816324</v>
      </c>
    </row>
    <row r="27" spans="1:63" x14ac:dyDescent="0.35">
      <c r="A27" t="s">
        <v>46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0</v>
      </c>
      <c r="Q27" t="b">
        <v>1</v>
      </c>
      <c r="R27" t="b">
        <v>1</v>
      </c>
      <c r="S27" t="b">
        <v>0</v>
      </c>
      <c r="T27" t="b">
        <v>0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b">
        <v>0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0</v>
      </c>
      <c r="AM27" t="b">
        <v>0</v>
      </c>
      <c r="AN27" t="b">
        <v>1</v>
      </c>
      <c r="AO27" t="s">
        <v>112</v>
      </c>
      <c r="AP27" t="b">
        <v>0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0</v>
      </c>
      <c r="AW27" t="b">
        <v>0</v>
      </c>
      <c r="AX27" t="b">
        <v>1</v>
      </c>
      <c r="AY27" t="b">
        <v>0</v>
      </c>
      <c r="AZ27" t="b">
        <v>1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 t="s">
        <v>112</v>
      </c>
      <c r="BI27">
        <f t="shared" si="0"/>
        <v>34</v>
      </c>
      <c r="BJ27">
        <f t="shared" si="1"/>
        <v>50</v>
      </c>
      <c r="BK27" s="4">
        <f t="shared" si="2"/>
        <v>0.68</v>
      </c>
    </row>
    <row r="28" spans="1:63" x14ac:dyDescent="0.35">
      <c r="A28" t="s">
        <v>47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b">
        <v>0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 t="s">
        <v>112</v>
      </c>
      <c r="BI28">
        <f t="shared" si="0"/>
        <v>20</v>
      </c>
      <c r="BJ28">
        <f t="shared" si="1"/>
        <v>33</v>
      </c>
      <c r="BK28" s="4">
        <f t="shared" si="2"/>
        <v>0.60606060606060608</v>
      </c>
    </row>
    <row r="29" spans="1:63" x14ac:dyDescent="0.35">
      <c r="A29" t="s">
        <v>48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0</v>
      </c>
      <c r="Z29" t="b">
        <v>0</v>
      </c>
      <c r="AA29" t="b">
        <v>0</v>
      </c>
      <c r="AB29" t="b">
        <v>1</v>
      </c>
      <c r="AC29" t="b">
        <v>1</v>
      </c>
      <c r="AD29" t="b">
        <v>1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1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>
        <f t="shared" si="0"/>
        <v>22</v>
      </c>
      <c r="BJ29">
        <f t="shared" si="1"/>
        <v>39</v>
      </c>
      <c r="BK29" s="4">
        <f t="shared" si="2"/>
        <v>0.5641025641025641</v>
      </c>
    </row>
    <row r="30" spans="1:63" x14ac:dyDescent="0.35">
      <c r="A30" t="s">
        <v>49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b">
        <v>0</v>
      </c>
      <c r="AA30" t="b">
        <v>0</v>
      </c>
      <c r="AB30" t="b">
        <v>1</v>
      </c>
      <c r="AC30" t="b">
        <v>1</v>
      </c>
      <c r="AD30" t="b">
        <v>1</v>
      </c>
      <c r="AE30" t="b">
        <v>0</v>
      </c>
      <c r="AF30" t="b">
        <v>1</v>
      </c>
      <c r="AG30" t="b">
        <v>1</v>
      </c>
      <c r="AH30" t="b">
        <v>0</v>
      </c>
      <c r="AI30" t="b">
        <v>0</v>
      </c>
      <c r="AJ30" t="b">
        <v>0</v>
      </c>
      <c r="AK30" t="b">
        <v>1</v>
      </c>
      <c r="AL30" t="b">
        <v>1</v>
      </c>
      <c r="AM30" t="b">
        <v>1</v>
      </c>
      <c r="AN30" t="b">
        <v>1</v>
      </c>
      <c r="AO30" t="s">
        <v>112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 t="s">
        <v>112</v>
      </c>
      <c r="BI30">
        <f t="shared" si="0"/>
        <v>21</v>
      </c>
      <c r="BJ30">
        <f t="shared" si="1"/>
        <v>39</v>
      </c>
      <c r="BK30" s="4">
        <f t="shared" si="2"/>
        <v>0.53846153846153844</v>
      </c>
    </row>
    <row r="31" spans="1:63" x14ac:dyDescent="0.35">
      <c r="A31" t="s">
        <v>50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0</v>
      </c>
      <c r="Q31" t="b">
        <v>1</v>
      </c>
      <c r="R31" t="b">
        <v>1</v>
      </c>
      <c r="S31" t="b">
        <v>1</v>
      </c>
      <c r="T31" t="b">
        <v>0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0</v>
      </c>
      <c r="AM31" t="b">
        <v>1</v>
      </c>
      <c r="AN31" t="b">
        <v>1</v>
      </c>
      <c r="AO31" t="s">
        <v>112</v>
      </c>
      <c r="AP31" t="b">
        <v>1</v>
      </c>
      <c r="AQ31" t="b">
        <v>1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s">
        <v>112</v>
      </c>
      <c r="BI31">
        <f t="shared" si="0"/>
        <v>47</v>
      </c>
      <c r="BJ31">
        <f t="shared" si="1"/>
        <v>57</v>
      </c>
      <c r="BK31" s="4">
        <f t="shared" si="2"/>
        <v>0.82456140350877194</v>
      </c>
    </row>
    <row r="32" spans="1:63" x14ac:dyDescent="0.35">
      <c r="A32" t="s">
        <v>51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 t="s">
        <v>112</v>
      </c>
      <c r="BI32">
        <f t="shared" si="0"/>
        <v>17</v>
      </c>
      <c r="BJ32">
        <f t="shared" si="1"/>
        <v>33</v>
      </c>
      <c r="BK32" s="4">
        <f t="shared" si="2"/>
        <v>0.51515151515151514</v>
      </c>
    </row>
    <row r="33" spans="1:63" x14ac:dyDescent="0.35">
      <c r="A33" t="s">
        <v>52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1</v>
      </c>
      <c r="L33" t="b">
        <v>1</v>
      </c>
      <c r="M33" t="b">
        <v>0</v>
      </c>
      <c r="N33" t="b">
        <v>1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1</v>
      </c>
      <c r="AN33" t="b">
        <v>1</v>
      </c>
      <c r="AO33" t="s">
        <v>112</v>
      </c>
      <c r="AP33" t="b">
        <v>0</v>
      </c>
      <c r="AQ33" t="b">
        <v>0</v>
      </c>
      <c r="AR33" t="b">
        <v>1</v>
      </c>
      <c r="AS33" t="b">
        <v>1</v>
      </c>
      <c r="AT33" t="b">
        <v>1</v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1</v>
      </c>
      <c r="BA33" t="b">
        <v>1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1</v>
      </c>
      <c r="BH33" t="b">
        <v>1</v>
      </c>
      <c r="BI33">
        <f t="shared" si="0"/>
        <v>23</v>
      </c>
      <c r="BJ33">
        <f t="shared" si="1"/>
        <v>58</v>
      </c>
      <c r="BK33" s="4">
        <f t="shared" si="2"/>
        <v>0.39655172413793105</v>
      </c>
    </row>
    <row r="34" spans="1:63" x14ac:dyDescent="0.35">
      <c r="A34" t="s">
        <v>53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1</v>
      </c>
      <c r="AJ34" t="b">
        <v>1</v>
      </c>
      <c r="AK34" t="b">
        <v>1</v>
      </c>
      <c r="AL34" t="b">
        <v>0</v>
      </c>
      <c r="AM34" t="b">
        <v>1</v>
      </c>
      <c r="AN34" t="b">
        <v>0</v>
      </c>
      <c r="AO34" t="s">
        <v>112</v>
      </c>
      <c r="AP34" t="b">
        <v>0</v>
      </c>
      <c r="AQ34" t="b">
        <v>1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1</v>
      </c>
      <c r="BA34" t="b">
        <v>1</v>
      </c>
      <c r="BB34" t="b">
        <v>0</v>
      </c>
      <c r="BC34" t="b">
        <v>1</v>
      </c>
      <c r="BD34" t="b">
        <v>1</v>
      </c>
      <c r="BE34" t="b">
        <v>0</v>
      </c>
      <c r="BF34" t="b">
        <v>0</v>
      </c>
      <c r="BG34" t="b">
        <v>1</v>
      </c>
      <c r="BH34" t="b">
        <v>1</v>
      </c>
      <c r="BI34">
        <f t="shared" si="0"/>
        <v>25</v>
      </c>
      <c r="BJ34">
        <f t="shared" si="1"/>
        <v>58</v>
      </c>
      <c r="BK34" s="4">
        <f t="shared" si="2"/>
        <v>0.43103448275862066</v>
      </c>
    </row>
    <row r="35" spans="1:63" x14ac:dyDescent="0.35">
      <c r="A35" t="s">
        <v>54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b">
        <v>0</v>
      </c>
      <c r="N35" t="b">
        <v>1</v>
      </c>
      <c r="O35" t="b">
        <v>1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b">
        <v>0</v>
      </c>
      <c r="AA35" t="b">
        <v>0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 t="s">
        <v>112</v>
      </c>
      <c r="BI35">
        <f t="shared" si="0"/>
        <v>13</v>
      </c>
      <c r="BJ35">
        <f t="shared" si="1"/>
        <v>28</v>
      </c>
      <c r="BK35" s="4">
        <f t="shared" si="2"/>
        <v>0.4642857142857143</v>
      </c>
    </row>
    <row r="36" spans="1:63" x14ac:dyDescent="0.35">
      <c r="A36" t="s">
        <v>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b">
        <v>0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1</v>
      </c>
      <c r="AK36" t="b">
        <v>0</v>
      </c>
      <c r="AL36" t="b">
        <v>0</v>
      </c>
      <c r="AM36" t="b">
        <v>1</v>
      </c>
      <c r="AN36" t="b">
        <v>0</v>
      </c>
      <c r="AO36" t="s">
        <v>112</v>
      </c>
      <c r="AP36" t="b">
        <v>0</v>
      </c>
      <c r="AQ36" t="b">
        <v>0</v>
      </c>
      <c r="AR36" t="b">
        <v>1</v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1</v>
      </c>
      <c r="AY36" t="b">
        <v>0</v>
      </c>
      <c r="AZ36" t="b">
        <v>1</v>
      </c>
      <c r="BA36" t="b">
        <v>1</v>
      </c>
      <c r="BB36" t="b">
        <v>0</v>
      </c>
      <c r="BC36" t="b">
        <v>1</v>
      </c>
      <c r="BD36" t="b">
        <v>1</v>
      </c>
      <c r="BE36" t="b">
        <v>1</v>
      </c>
      <c r="BF36" t="b">
        <v>0</v>
      </c>
      <c r="BG36" t="b">
        <v>1</v>
      </c>
      <c r="BH36" t="s">
        <v>112</v>
      </c>
      <c r="BI36">
        <f t="shared" si="0"/>
        <v>22</v>
      </c>
      <c r="BJ36">
        <f t="shared" si="1"/>
        <v>57</v>
      </c>
      <c r="BK36" s="4">
        <f t="shared" si="2"/>
        <v>0.38596491228070173</v>
      </c>
    </row>
    <row r="37" spans="1:63" x14ac:dyDescent="0.35">
      <c r="A37" t="s">
        <v>56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1</v>
      </c>
      <c r="X37" t="b">
        <v>1</v>
      </c>
      <c r="Y37" t="b">
        <v>0</v>
      </c>
      <c r="Z37" t="b">
        <v>0</v>
      </c>
      <c r="AA37" t="b">
        <v>0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1</v>
      </c>
      <c r="AN37" t="b">
        <v>1</v>
      </c>
      <c r="AO37" t="s">
        <v>112</v>
      </c>
      <c r="AP37" t="b">
        <v>0</v>
      </c>
      <c r="AQ37" t="b">
        <v>0</v>
      </c>
      <c r="AR37" t="b">
        <v>1</v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b">
        <v>0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s">
        <v>112</v>
      </c>
      <c r="BF37" t="s">
        <v>112</v>
      </c>
      <c r="BG37" t="s">
        <v>112</v>
      </c>
      <c r="BH37" t="s">
        <v>112</v>
      </c>
      <c r="BI37">
        <f t="shared" si="0"/>
        <v>26</v>
      </c>
      <c r="BJ37">
        <f t="shared" si="1"/>
        <v>54</v>
      </c>
      <c r="BK37" s="4">
        <f t="shared" si="2"/>
        <v>0.48148148148148145</v>
      </c>
    </row>
    <row r="38" spans="1:63" x14ac:dyDescent="0.35">
      <c r="A38" t="s">
        <v>57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b">
        <v>1</v>
      </c>
      <c r="AA38" t="b">
        <v>0</v>
      </c>
      <c r="AB38" t="b">
        <v>1</v>
      </c>
      <c r="AC38" t="b">
        <v>1</v>
      </c>
      <c r="AD38" t="b">
        <v>1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 t="s">
        <v>112</v>
      </c>
      <c r="BI38">
        <f t="shared" si="0"/>
        <v>21</v>
      </c>
      <c r="BJ38">
        <f t="shared" si="1"/>
        <v>29</v>
      </c>
      <c r="BK38" s="4">
        <f t="shared" si="2"/>
        <v>0.72413793103448276</v>
      </c>
    </row>
    <row r="39" spans="1:63" x14ac:dyDescent="0.35">
      <c r="A39" t="s">
        <v>58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1</v>
      </c>
      <c r="AM39" t="b">
        <v>1</v>
      </c>
      <c r="AN39" t="b">
        <v>0</v>
      </c>
      <c r="AO39" t="s">
        <v>112</v>
      </c>
      <c r="AP39" t="b">
        <v>0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 t="s">
        <v>112</v>
      </c>
      <c r="BI39">
        <f t="shared" si="0"/>
        <v>11</v>
      </c>
      <c r="BJ39">
        <f t="shared" si="1"/>
        <v>40</v>
      </c>
      <c r="BK39" s="4">
        <f t="shared" si="2"/>
        <v>0.27500000000000002</v>
      </c>
    </row>
    <row r="40" spans="1:63" x14ac:dyDescent="0.35">
      <c r="A40" t="s">
        <v>59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1</v>
      </c>
      <c r="AM40" t="b">
        <v>1</v>
      </c>
      <c r="AN40" t="b">
        <v>1</v>
      </c>
      <c r="AO40" t="s">
        <v>112</v>
      </c>
      <c r="AP40" t="b">
        <v>0</v>
      </c>
      <c r="AQ40" t="b">
        <v>1</v>
      </c>
      <c r="AR40" t="b">
        <v>1</v>
      </c>
      <c r="AS40" t="b">
        <v>0</v>
      </c>
      <c r="AT40" t="b">
        <v>1</v>
      </c>
      <c r="AU40" t="b">
        <v>0</v>
      </c>
      <c r="AV40" t="b">
        <v>0</v>
      </c>
      <c r="AW40" t="b">
        <v>0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>
        <f t="shared" si="0"/>
        <v>27</v>
      </c>
      <c r="BJ40">
        <f t="shared" si="1"/>
        <v>58</v>
      </c>
      <c r="BK40" s="4">
        <f t="shared" si="2"/>
        <v>0.46551724137931033</v>
      </c>
    </row>
    <row r="41" spans="1:63" x14ac:dyDescent="0.35">
      <c r="A41" t="s">
        <v>60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1</v>
      </c>
      <c r="AM41" t="b">
        <v>1</v>
      </c>
      <c r="AN41" t="b">
        <v>1</v>
      </c>
      <c r="AO41" t="s">
        <v>112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1</v>
      </c>
      <c r="BA41" t="b">
        <v>1</v>
      </c>
      <c r="BB41" t="b">
        <v>0</v>
      </c>
      <c r="BC41" t="b">
        <v>0</v>
      </c>
      <c r="BD41" t="b">
        <v>1</v>
      </c>
      <c r="BE41" t="b">
        <v>0</v>
      </c>
      <c r="BF41" t="b">
        <v>0</v>
      </c>
      <c r="BG41" t="b">
        <v>1</v>
      </c>
      <c r="BH41" t="s">
        <v>112</v>
      </c>
      <c r="BI41">
        <f t="shared" si="0"/>
        <v>18</v>
      </c>
      <c r="BJ41">
        <f t="shared" si="1"/>
        <v>57</v>
      </c>
      <c r="BK41" s="4">
        <f t="shared" si="2"/>
        <v>0.31578947368421051</v>
      </c>
    </row>
    <row r="42" spans="1:63" x14ac:dyDescent="0.35">
      <c r="A42" t="s">
        <v>61</v>
      </c>
      <c r="B42" s="8" t="b">
        <f>IF(Data!B42="","",IF(Data!B$42="","",Data!B42=Data!B$42))</f>
        <v>1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6" t="b">
        <v>1</v>
      </c>
      <c r="M42" s="6" t="b">
        <v>1</v>
      </c>
      <c r="N42" s="6" t="b">
        <v>1</v>
      </c>
      <c r="O42" s="6" t="b">
        <v>1</v>
      </c>
      <c r="P42" s="6" t="b">
        <v>1</v>
      </c>
      <c r="Q42" s="6" t="b">
        <v>1</v>
      </c>
      <c r="R42" s="6" t="b">
        <v>1</v>
      </c>
      <c r="S42" s="6" t="b">
        <v>1</v>
      </c>
      <c r="T42" s="6" t="b">
        <v>1</v>
      </c>
      <c r="U42" s="6" t="b">
        <v>1</v>
      </c>
      <c r="V42" s="6" t="b">
        <v>1</v>
      </c>
      <c r="W42" s="6" t="b">
        <v>1</v>
      </c>
      <c r="X42" s="6" t="b">
        <v>1</v>
      </c>
      <c r="Y42" s="6" t="b">
        <v>1</v>
      </c>
      <c r="Z42" s="6" t="b">
        <v>1</v>
      </c>
      <c r="AA42" s="6" t="b">
        <v>1</v>
      </c>
      <c r="AB42" s="6" t="b">
        <v>1</v>
      </c>
      <c r="AC42" s="6" t="b">
        <v>1</v>
      </c>
      <c r="AD42" s="6" t="b">
        <v>1</v>
      </c>
      <c r="AE42" s="6" t="b">
        <v>1</v>
      </c>
      <c r="AF42" s="6" t="b">
        <v>1</v>
      </c>
      <c r="AG42" s="6" t="b">
        <v>1</v>
      </c>
      <c r="AH42" s="6" t="b">
        <v>1</v>
      </c>
      <c r="AI42" s="6" t="b">
        <v>1</v>
      </c>
      <c r="AJ42" s="6" t="b">
        <v>1</v>
      </c>
      <c r="AK42" s="6" t="b">
        <v>1</v>
      </c>
      <c r="AL42" s="6" t="b">
        <v>1</v>
      </c>
      <c r="AM42" s="6" t="b">
        <v>1</v>
      </c>
      <c r="AN42" s="6" t="b">
        <v>1</v>
      </c>
      <c r="AO42" s="6" t="s">
        <v>112</v>
      </c>
      <c r="AP42" s="6" t="b">
        <v>1</v>
      </c>
      <c r="AQ42" s="6" t="b">
        <v>1</v>
      </c>
      <c r="AR42" s="6" t="b">
        <v>1</v>
      </c>
      <c r="AS42" s="6" t="b">
        <v>1</v>
      </c>
      <c r="AT42" s="6" t="b">
        <v>1</v>
      </c>
      <c r="AU42" s="6" t="b">
        <v>1</v>
      </c>
      <c r="AV42" s="6" t="b">
        <v>1</v>
      </c>
      <c r="AW42" s="6" t="b">
        <v>1</v>
      </c>
      <c r="AX42" s="6" t="b">
        <v>1</v>
      </c>
      <c r="AY42" s="6" t="b">
        <v>1</v>
      </c>
      <c r="AZ42" s="6" t="b">
        <v>1</v>
      </c>
      <c r="BA42" s="6" t="b">
        <v>1</v>
      </c>
      <c r="BB42" s="6" t="b">
        <v>1</v>
      </c>
      <c r="BC42" s="6" t="b">
        <v>1</v>
      </c>
      <c r="BD42" s="6" t="b">
        <v>1</v>
      </c>
      <c r="BE42" s="6" t="b">
        <v>1</v>
      </c>
      <c r="BF42" s="6" t="b">
        <v>1</v>
      </c>
      <c r="BG42" s="6" t="b">
        <v>1</v>
      </c>
      <c r="BH42" s="6" t="b">
        <v>1</v>
      </c>
      <c r="BI42">
        <f>COUNTIF(B42:BH42,TRUE)</f>
        <v>58</v>
      </c>
      <c r="BJ42">
        <f t="shared" si="1"/>
        <v>58</v>
      </c>
      <c r="BK42" s="4">
        <f t="shared" si="2"/>
        <v>1</v>
      </c>
    </row>
    <row r="43" spans="1:63" x14ac:dyDescent="0.35">
      <c r="A43" t="s">
        <v>64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0</v>
      </c>
      <c r="N43" t="b">
        <v>1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 t="s">
        <v>112</v>
      </c>
      <c r="BI43">
        <f t="shared" si="0"/>
        <v>16</v>
      </c>
      <c r="BJ43">
        <f t="shared" si="1"/>
        <v>33</v>
      </c>
      <c r="BK43" s="4">
        <f t="shared" si="2"/>
        <v>0.48484848484848486</v>
      </c>
    </row>
    <row r="44" spans="1:63" x14ac:dyDescent="0.35">
      <c r="A44" t="s">
        <v>65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b">
        <v>1</v>
      </c>
      <c r="AA44" t="b">
        <v>0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0</v>
      </c>
      <c r="AM44" t="b">
        <v>0</v>
      </c>
      <c r="AN44" t="b">
        <v>1</v>
      </c>
      <c r="AO44" t="s">
        <v>112</v>
      </c>
      <c r="AP44" t="b">
        <v>0</v>
      </c>
      <c r="AQ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s">
        <v>112</v>
      </c>
      <c r="BH44" t="s">
        <v>112</v>
      </c>
      <c r="BI44">
        <f t="shared" si="0"/>
        <v>38</v>
      </c>
      <c r="BJ44">
        <f t="shared" si="1"/>
        <v>56</v>
      </c>
      <c r="BK44" s="4">
        <f t="shared" si="2"/>
        <v>0.6785714285714286</v>
      </c>
    </row>
    <row r="45" spans="1:63" x14ac:dyDescent="0.35">
      <c r="A45" t="s">
        <v>66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0</v>
      </c>
      <c r="AM45" t="b">
        <v>0</v>
      </c>
      <c r="AN45" t="s">
        <v>112</v>
      </c>
      <c r="AO45" t="s">
        <v>112</v>
      </c>
      <c r="AP45" t="b">
        <v>1</v>
      </c>
      <c r="AQ45" t="b">
        <v>1</v>
      </c>
      <c r="AR45" t="b">
        <v>1</v>
      </c>
      <c r="AS45" t="b">
        <v>1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 t="s">
        <v>112</v>
      </c>
      <c r="BI45">
        <f t="shared" si="0"/>
        <v>34</v>
      </c>
      <c r="BJ45">
        <f t="shared" si="1"/>
        <v>42</v>
      </c>
      <c r="BK45" s="4">
        <f t="shared" si="2"/>
        <v>0.80952380952380953</v>
      </c>
    </row>
    <row r="46" spans="1:63" x14ac:dyDescent="0.35">
      <c r="A46" t="s">
        <v>67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0</v>
      </c>
      <c r="N46" t="b">
        <v>1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 t="s">
        <v>112</v>
      </c>
      <c r="BI46">
        <f t="shared" si="0"/>
        <v>19</v>
      </c>
      <c r="BJ46">
        <f t="shared" si="1"/>
        <v>32</v>
      </c>
      <c r="BK46" s="4">
        <f t="shared" si="2"/>
        <v>0.59375</v>
      </c>
    </row>
    <row r="47" spans="1:63" x14ac:dyDescent="0.35">
      <c r="A47" t="s">
        <v>68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1</v>
      </c>
      <c r="AM47" t="b">
        <v>1</v>
      </c>
      <c r="AN47" t="b">
        <v>1</v>
      </c>
      <c r="AO47" t="s">
        <v>112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0</v>
      </c>
      <c r="BF47" t="b">
        <v>0</v>
      </c>
      <c r="BG47" t="b">
        <v>1</v>
      </c>
      <c r="BH47" t="s">
        <v>112</v>
      </c>
      <c r="BI47">
        <f t="shared" si="0"/>
        <v>14</v>
      </c>
      <c r="BJ47">
        <f t="shared" si="1"/>
        <v>57</v>
      </c>
      <c r="BK47" s="4">
        <f t="shared" si="2"/>
        <v>0.24561403508771928</v>
      </c>
    </row>
    <row r="48" spans="1:63" x14ac:dyDescent="0.35">
      <c r="A48" t="s">
        <v>70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0</v>
      </c>
      <c r="N48" t="b">
        <v>1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0</v>
      </c>
      <c r="AM48" t="b">
        <v>1</v>
      </c>
      <c r="AN48" t="s">
        <v>112</v>
      </c>
      <c r="AO48" t="s">
        <v>112</v>
      </c>
      <c r="AP48" t="b">
        <v>0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0</v>
      </c>
      <c r="AW48" t="b">
        <v>0</v>
      </c>
      <c r="AX48" t="b">
        <v>1</v>
      </c>
      <c r="AY48" t="b">
        <v>0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>
        <f t="shared" si="0"/>
        <v>41</v>
      </c>
      <c r="BJ48">
        <f t="shared" si="1"/>
        <v>57</v>
      </c>
      <c r="BK48" s="4">
        <f t="shared" si="2"/>
        <v>0.7192982456140351</v>
      </c>
    </row>
    <row r="49" spans="1:63" x14ac:dyDescent="0.35">
      <c r="A49" t="s">
        <v>71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 t="s">
        <v>112</v>
      </c>
      <c r="BI49">
        <f t="shared" si="0"/>
        <v>9</v>
      </c>
      <c r="BJ49">
        <f t="shared" si="1"/>
        <v>33</v>
      </c>
      <c r="BK49" s="4">
        <f t="shared" si="2"/>
        <v>0.27272727272727271</v>
      </c>
    </row>
    <row r="50" spans="1:63" x14ac:dyDescent="0.35">
      <c r="A50" t="s">
        <v>72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b">
        <v>1</v>
      </c>
      <c r="T50" t="b">
        <v>0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1</v>
      </c>
      <c r="AJ50" t="b">
        <v>1</v>
      </c>
      <c r="AK50" t="b">
        <v>1</v>
      </c>
      <c r="AL50" t="b">
        <v>0</v>
      </c>
      <c r="AM50" t="b">
        <v>1</v>
      </c>
      <c r="AN50" t="b">
        <v>1</v>
      </c>
      <c r="AO50" t="s">
        <v>112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 t="s">
        <v>112</v>
      </c>
      <c r="BI50">
        <f t="shared" si="0"/>
        <v>22</v>
      </c>
      <c r="BJ50">
        <f t="shared" si="1"/>
        <v>39</v>
      </c>
      <c r="BK50" s="4">
        <f t="shared" si="2"/>
        <v>0.5641025641025641</v>
      </c>
    </row>
    <row r="51" spans="1:63" x14ac:dyDescent="0.35">
      <c r="A51" t="s">
        <v>73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1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1</v>
      </c>
      <c r="AM51" t="b">
        <v>1</v>
      </c>
      <c r="AN51" t="b">
        <v>1</v>
      </c>
      <c r="AO51" t="s">
        <v>112</v>
      </c>
      <c r="AP51" t="b">
        <v>0</v>
      </c>
      <c r="AQ51" t="b">
        <v>0</v>
      </c>
      <c r="AR51" t="b">
        <v>1</v>
      </c>
      <c r="AS51" t="b">
        <v>1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 t="s">
        <v>112</v>
      </c>
      <c r="BI51">
        <f t="shared" si="0"/>
        <v>16</v>
      </c>
      <c r="BJ51">
        <f t="shared" si="1"/>
        <v>43</v>
      </c>
      <c r="BK51" s="4">
        <f t="shared" si="2"/>
        <v>0.37209302325581395</v>
      </c>
    </row>
    <row r="52" spans="1:63" x14ac:dyDescent="0.35">
      <c r="A52" t="s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0</v>
      </c>
      <c r="N52" t="b">
        <v>1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1</v>
      </c>
      <c r="X52" t="b">
        <v>1</v>
      </c>
      <c r="Y52" t="b">
        <v>0</v>
      </c>
      <c r="Z52" t="b">
        <v>0</v>
      </c>
      <c r="AA52" t="b">
        <v>0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 t="b">
        <v>1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 t="s">
        <v>112</v>
      </c>
      <c r="BI52">
        <f t="shared" si="0"/>
        <v>19</v>
      </c>
      <c r="BJ52">
        <f t="shared" si="1"/>
        <v>33</v>
      </c>
      <c r="BK52" s="4">
        <f t="shared" si="2"/>
        <v>0.5757575757575758</v>
      </c>
    </row>
  </sheetData>
  <conditionalFormatting sqref="B2:BL2 B43:BI52 BI42 B3:BI41 BJ3:BL52">
    <cfRule type="containsText" dxfId="21" priority="2" operator="containsText" text="true">
      <formula>NOT(ISERROR(SEARCH("true",B2)))</formula>
    </cfRule>
    <cfRule type="containsText" dxfId="20" priority="3" operator="containsText" text="false">
      <formula>NOT(ISERROR(SEARCH("false",B2)))</formula>
    </cfRule>
  </conditionalFormatting>
  <conditionalFormatting sqref="BK2:BK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9ACE-5EA9-4708-8947-2476291AF867}">
  <dimension ref="A1:AK52"/>
  <sheetViews>
    <sheetView topLeftCell="T37" workbookViewId="0">
      <selection activeCell="BI43" sqref="BI43"/>
    </sheetView>
  </sheetViews>
  <sheetFormatPr defaultRowHeight="14.5" x14ac:dyDescent="0.35"/>
  <cols>
    <col min="35" max="35" width="9.81640625" bestFit="1" customWidth="1"/>
    <col min="36" max="36" width="12.90625" bestFit="1" customWidth="1"/>
    <col min="37" max="37" width="12.08984375" bestFit="1" customWidth="1"/>
  </cols>
  <sheetData>
    <row r="1" spans="1:37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 t="s">
        <v>113</v>
      </c>
      <c r="AJ1" t="s">
        <v>105</v>
      </c>
      <c r="AK1" t="s">
        <v>114</v>
      </c>
    </row>
    <row r="2" spans="1:37" x14ac:dyDescent="0.35">
      <c r="A2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>
        <f t="shared" ref="AI2:AI33" si="0">COUNTIF(B2:AH2,TRUE)</f>
        <v>15</v>
      </c>
      <c r="AJ2">
        <f>$AI$43-COUNTIF(B2:AH2,"")</f>
        <v>33</v>
      </c>
      <c r="AK2" s="4">
        <f>AI2/AJ2</f>
        <v>0.45454545454545453</v>
      </c>
    </row>
    <row r="3" spans="1:37" x14ac:dyDescent="0.35">
      <c r="A3" t="s">
        <v>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>
        <f t="shared" si="0"/>
        <v>16</v>
      </c>
      <c r="AJ3">
        <f t="shared" ref="AJ3:AJ52" si="1">$AI$43-COUNTIF(B3:AH3,"")</f>
        <v>16</v>
      </c>
      <c r="AK3" s="4">
        <f t="shared" ref="AK3:AK52" si="2">AI3/AJ3</f>
        <v>1</v>
      </c>
    </row>
    <row r="4" spans="1:37" x14ac:dyDescent="0.35">
      <c r="A4" t="s">
        <v>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0</v>
      </c>
      <c r="AC4" t="b">
        <v>0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>
        <f t="shared" si="0"/>
        <v>20</v>
      </c>
      <c r="AJ4">
        <f t="shared" si="1"/>
        <v>28</v>
      </c>
      <c r="AK4" s="4">
        <f t="shared" si="2"/>
        <v>0.7142857142857143</v>
      </c>
    </row>
    <row r="5" spans="1:37" x14ac:dyDescent="0.35">
      <c r="A5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>
        <f t="shared" si="0"/>
        <v>14</v>
      </c>
      <c r="AJ5">
        <f t="shared" si="1"/>
        <v>33</v>
      </c>
      <c r="AK5" s="4">
        <f t="shared" si="2"/>
        <v>0.42424242424242425</v>
      </c>
    </row>
    <row r="6" spans="1:37" x14ac:dyDescent="0.3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0</v>
      </c>
      <c r="AC6" t="b">
        <v>1</v>
      </c>
      <c r="AD6" t="b">
        <v>1</v>
      </c>
      <c r="AE6" t="b">
        <v>1</v>
      </c>
      <c r="AF6" t="b">
        <v>1</v>
      </c>
      <c r="AG6" t="b">
        <v>0</v>
      </c>
      <c r="AH6" t="b">
        <v>0</v>
      </c>
      <c r="AI6">
        <f t="shared" si="0"/>
        <v>19</v>
      </c>
      <c r="AJ6">
        <f t="shared" si="1"/>
        <v>33</v>
      </c>
      <c r="AK6" s="4">
        <f t="shared" si="2"/>
        <v>0.5757575757575758</v>
      </c>
    </row>
    <row r="7" spans="1:37" x14ac:dyDescent="0.35">
      <c r="A7" t="s">
        <v>13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1</v>
      </c>
      <c r="AH7" t="b">
        <v>0</v>
      </c>
      <c r="AI7">
        <f t="shared" si="0"/>
        <v>22</v>
      </c>
      <c r="AJ7">
        <f t="shared" si="1"/>
        <v>33</v>
      </c>
      <c r="AK7" s="4">
        <f t="shared" si="2"/>
        <v>0.66666666666666663</v>
      </c>
    </row>
    <row r="8" spans="1:37" x14ac:dyDescent="0.35">
      <c r="A8" t="s">
        <v>15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1</v>
      </c>
      <c r="AC8" t="b">
        <v>0</v>
      </c>
      <c r="AD8" t="b">
        <v>1</v>
      </c>
      <c r="AE8" t="b">
        <v>1</v>
      </c>
      <c r="AF8" t="b">
        <v>1</v>
      </c>
      <c r="AG8" t="b">
        <v>0</v>
      </c>
      <c r="AH8" t="b">
        <v>0</v>
      </c>
      <c r="AI8">
        <f t="shared" si="0"/>
        <v>17</v>
      </c>
      <c r="AJ8">
        <f t="shared" si="1"/>
        <v>33</v>
      </c>
      <c r="AK8" s="4">
        <f t="shared" si="2"/>
        <v>0.51515151515151514</v>
      </c>
    </row>
    <row r="9" spans="1:37" x14ac:dyDescent="0.35">
      <c r="A9" t="s">
        <v>20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>
        <f t="shared" si="0"/>
        <v>1</v>
      </c>
      <c r="AJ9">
        <f t="shared" si="1"/>
        <v>15</v>
      </c>
      <c r="AK9" s="4">
        <f t="shared" si="2"/>
        <v>6.6666666666666666E-2</v>
      </c>
    </row>
    <row r="10" spans="1:37" x14ac:dyDescent="0.35">
      <c r="A10" t="s">
        <v>21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1</v>
      </c>
      <c r="AC10" t="b">
        <v>0</v>
      </c>
      <c r="AD10" t="b">
        <v>1</v>
      </c>
      <c r="AE10" t="b">
        <v>1</v>
      </c>
      <c r="AF10" t="b">
        <v>1</v>
      </c>
      <c r="AG10" t="b">
        <v>0</v>
      </c>
      <c r="AH10" t="b">
        <v>0</v>
      </c>
      <c r="AI10">
        <f t="shared" si="0"/>
        <v>17</v>
      </c>
      <c r="AJ10">
        <f t="shared" si="1"/>
        <v>33</v>
      </c>
      <c r="AK10" s="4">
        <f t="shared" si="2"/>
        <v>0.51515151515151514</v>
      </c>
    </row>
    <row r="11" spans="1:37" x14ac:dyDescent="0.35">
      <c r="A11" t="s">
        <v>23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>
        <f t="shared" si="0"/>
        <v>18</v>
      </c>
      <c r="AJ11">
        <f t="shared" si="1"/>
        <v>33</v>
      </c>
      <c r="AK11" s="4">
        <f t="shared" si="2"/>
        <v>0.54545454545454541</v>
      </c>
    </row>
    <row r="12" spans="1:37" x14ac:dyDescent="0.35">
      <c r="A12" t="s">
        <v>24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1</v>
      </c>
      <c r="AI12">
        <f t="shared" si="0"/>
        <v>13</v>
      </c>
      <c r="AJ12">
        <f t="shared" si="1"/>
        <v>33</v>
      </c>
      <c r="AK12" s="4">
        <f t="shared" si="2"/>
        <v>0.39393939393939392</v>
      </c>
    </row>
    <row r="13" spans="1:37" x14ac:dyDescent="0.35">
      <c r="A13" t="s">
        <v>28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>
        <f t="shared" si="0"/>
        <v>3</v>
      </c>
      <c r="AJ13">
        <f t="shared" si="1"/>
        <v>16</v>
      </c>
      <c r="AK13" s="4">
        <f t="shared" si="2"/>
        <v>0.1875</v>
      </c>
    </row>
    <row r="14" spans="1:37" x14ac:dyDescent="0.35">
      <c r="A14" t="s">
        <v>29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  <c r="AC14" t="b">
        <v>0</v>
      </c>
      <c r="AD14" t="b">
        <v>1</v>
      </c>
      <c r="AE14" t="b">
        <v>1</v>
      </c>
      <c r="AF14" t="b">
        <v>0</v>
      </c>
      <c r="AG14" t="b">
        <v>1</v>
      </c>
      <c r="AH14" t="b">
        <v>0</v>
      </c>
      <c r="AI14">
        <f t="shared" si="0"/>
        <v>26</v>
      </c>
      <c r="AJ14">
        <f t="shared" si="1"/>
        <v>33</v>
      </c>
      <c r="AK14" s="4">
        <f t="shared" si="2"/>
        <v>0.78787878787878785</v>
      </c>
    </row>
    <row r="15" spans="1:37" x14ac:dyDescent="0.35">
      <c r="A15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0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0</v>
      </c>
      <c r="AD15" t="b">
        <v>1</v>
      </c>
      <c r="AE15" t="b">
        <v>1</v>
      </c>
      <c r="AF15" t="b">
        <v>1</v>
      </c>
      <c r="AG15" t="b">
        <v>0</v>
      </c>
      <c r="AH15" t="b">
        <v>0</v>
      </c>
      <c r="AI15">
        <f t="shared" si="0"/>
        <v>23</v>
      </c>
      <c r="AJ15">
        <f t="shared" si="1"/>
        <v>33</v>
      </c>
      <c r="AK15" s="4">
        <f t="shared" si="2"/>
        <v>0.69696969696969702</v>
      </c>
    </row>
    <row r="16" spans="1:37" x14ac:dyDescent="0.35">
      <c r="A16" t="s">
        <v>31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0</v>
      </c>
      <c r="AD16" t="b">
        <v>1</v>
      </c>
      <c r="AE16" t="b">
        <v>1</v>
      </c>
      <c r="AF16" t="b">
        <v>1</v>
      </c>
      <c r="AG16" t="b">
        <v>0</v>
      </c>
      <c r="AH16" t="b">
        <v>0</v>
      </c>
      <c r="AI16">
        <f t="shared" si="0"/>
        <v>18</v>
      </c>
      <c r="AJ16">
        <f t="shared" si="1"/>
        <v>33</v>
      </c>
      <c r="AK16" s="4">
        <f t="shared" si="2"/>
        <v>0.54545454545454541</v>
      </c>
    </row>
    <row r="17" spans="1:37" x14ac:dyDescent="0.35">
      <c r="A17" t="s">
        <v>32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0</v>
      </c>
      <c r="AD17" t="b">
        <v>1</v>
      </c>
      <c r="AE17" t="b">
        <v>1</v>
      </c>
      <c r="AF17" t="b">
        <v>1</v>
      </c>
      <c r="AG17" t="b">
        <v>0</v>
      </c>
      <c r="AH17" t="b">
        <v>0</v>
      </c>
      <c r="AI17">
        <f t="shared" si="0"/>
        <v>29</v>
      </c>
      <c r="AJ17">
        <f t="shared" si="1"/>
        <v>33</v>
      </c>
      <c r="AK17" s="4">
        <f t="shared" si="2"/>
        <v>0.87878787878787878</v>
      </c>
    </row>
    <row r="18" spans="1:37" x14ac:dyDescent="0.35">
      <c r="A18" t="s">
        <v>33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  <c r="AC18" t="b">
        <v>0</v>
      </c>
      <c r="AD18" t="b">
        <v>1</v>
      </c>
      <c r="AE18" t="b">
        <v>1</v>
      </c>
      <c r="AF18" t="b">
        <v>1</v>
      </c>
      <c r="AG18" t="b">
        <v>1</v>
      </c>
      <c r="AH18" t="b">
        <v>0</v>
      </c>
      <c r="AI18">
        <f t="shared" si="0"/>
        <v>30</v>
      </c>
      <c r="AJ18">
        <f t="shared" si="1"/>
        <v>33</v>
      </c>
      <c r="AK18" s="4">
        <f t="shared" si="2"/>
        <v>0.90909090909090906</v>
      </c>
    </row>
    <row r="19" spans="1:37" x14ac:dyDescent="0.35">
      <c r="A19" t="s">
        <v>34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>
        <f t="shared" si="0"/>
        <v>18</v>
      </c>
      <c r="AJ19">
        <f t="shared" si="1"/>
        <v>33</v>
      </c>
      <c r="AK19" s="4">
        <f t="shared" si="2"/>
        <v>0.54545454545454541</v>
      </c>
    </row>
    <row r="20" spans="1:37" x14ac:dyDescent="0.35">
      <c r="A20" t="s">
        <v>37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>
        <f t="shared" si="0"/>
        <v>14</v>
      </c>
      <c r="AJ20">
        <f t="shared" si="1"/>
        <v>33</v>
      </c>
      <c r="AK20" s="4">
        <f t="shared" si="2"/>
        <v>0.42424242424242425</v>
      </c>
    </row>
    <row r="21" spans="1:37" x14ac:dyDescent="0.35">
      <c r="A2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0</v>
      </c>
      <c r="AD21" t="b">
        <v>1</v>
      </c>
      <c r="AE21" t="b">
        <v>1</v>
      </c>
      <c r="AF21" t="b">
        <v>1</v>
      </c>
      <c r="AG21" t="b">
        <v>0</v>
      </c>
      <c r="AH21" t="b">
        <v>1</v>
      </c>
      <c r="AI21">
        <f t="shared" si="0"/>
        <v>20</v>
      </c>
      <c r="AJ21">
        <f t="shared" si="1"/>
        <v>33</v>
      </c>
      <c r="AK21" s="4">
        <f t="shared" si="2"/>
        <v>0.60606060606060608</v>
      </c>
    </row>
    <row r="22" spans="1:37" x14ac:dyDescent="0.35">
      <c r="A22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>
        <f t="shared" si="0"/>
        <v>13</v>
      </c>
      <c r="AJ22">
        <f t="shared" si="1"/>
        <v>33</v>
      </c>
      <c r="AK22" s="4">
        <f t="shared" si="2"/>
        <v>0.39393939393939392</v>
      </c>
    </row>
    <row r="23" spans="1:37" x14ac:dyDescent="0.35">
      <c r="A23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  <c r="AD23" t="b">
        <v>1</v>
      </c>
      <c r="AE23" t="b">
        <v>1</v>
      </c>
      <c r="AF23" t="b">
        <v>1</v>
      </c>
      <c r="AG23" t="b">
        <v>0</v>
      </c>
      <c r="AH23" t="b">
        <v>1</v>
      </c>
      <c r="AI23">
        <f t="shared" si="0"/>
        <v>14</v>
      </c>
      <c r="AJ23">
        <f t="shared" si="1"/>
        <v>33</v>
      </c>
      <c r="AK23" s="4">
        <f t="shared" si="2"/>
        <v>0.42424242424242425</v>
      </c>
    </row>
    <row r="24" spans="1:37" x14ac:dyDescent="0.35">
      <c r="A24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1</v>
      </c>
      <c r="U24" t="b">
        <v>0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0</v>
      </c>
      <c r="AH24" t="b">
        <v>1</v>
      </c>
      <c r="AI24">
        <f t="shared" si="0"/>
        <v>22</v>
      </c>
      <c r="AJ24">
        <f t="shared" si="1"/>
        <v>33</v>
      </c>
      <c r="AK24" s="4">
        <f t="shared" si="2"/>
        <v>0.66666666666666663</v>
      </c>
    </row>
    <row r="25" spans="1:37" x14ac:dyDescent="0.35">
      <c r="A25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0</v>
      </c>
      <c r="AH25" t="b">
        <v>1</v>
      </c>
      <c r="AI25">
        <f t="shared" si="0"/>
        <v>15</v>
      </c>
      <c r="AJ25">
        <f t="shared" si="1"/>
        <v>33</v>
      </c>
      <c r="AK25" s="4">
        <f t="shared" si="2"/>
        <v>0.45454545454545453</v>
      </c>
    </row>
    <row r="26" spans="1:37" x14ac:dyDescent="0.35">
      <c r="A26" t="s">
        <v>45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>
        <f t="shared" si="0"/>
        <v>15</v>
      </c>
      <c r="AJ26">
        <f t="shared" si="1"/>
        <v>33</v>
      </c>
      <c r="AK26" s="4">
        <f t="shared" si="2"/>
        <v>0.45454545454545453</v>
      </c>
    </row>
    <row r="27" spans="1:37" x14ac:dyDescent="0.35">
      <c r="A27" t="s">
        <v>46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  <c r="AC27" t="b">
        <v>0</v>
      </c>
      <c r="AD27" t="b">
        <v>1</v>
      </c>
      <c r="AE27" t="b">
        <v>1</v>
      </c>
      <c r="AF27" t="b">
        <v>0</v>
      </c>
      <c r="AG27" t="b">
        <v>1</v>
      </c>
      <c r="AH27" t="b">
        <v>0</v>
      </c>
      <c r="AI27">
        <f t="shared" si="0"/>
        <v>21</v>
      </c>
      <c r="AJ27">
        <f t="shared" si="1"/>
        <v>33</v>
      </c>
      <c r="AK27" s="4">
        <f t="shared" si="2"/>
        <v>0.63636363636363635</v>
      </c>
    </row>
    <row r="28" spans="1:37" x14ac:dyDescent="0.35">
      <c r="A28" t="s">
        <v>47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  <c r="AC28" t="b">
        <v>0</v>
      </c>
      <c r="AD28" t="b">
        <v>1</v>
      </c>
      <c r="AE28" t="b">
        <v>1</v>
      </c>
      <c r="AF28" t="b">
        <v>0</v>
      </c>
      <c r="AG28" t="b">
        <v>1</v>
      </c>
      <c r="AH28" t="b">
        <v>1</v>
      </c>
      <c r="AI28">
        <f t="shared" si="0"/>
        <v>26</v>
      </c>
      <c r="AJ28">
        <f t="shared" si="1"/>
        <v>33</v>
      </c>
      <c r="AK28" s="4">
        <f t="shared" si="2"/>
        <v>0.78787878787878785</v>
      </c>
    </row>
    <row r="29" spans="1:37" x14ac:dyDescent="0.35">
      <c r="A29" t="s">
        <v>48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  <c r="AC29" t="b">
        <v>0</v>
      </c>
      <c r="AD29" t="b">
        <v>0</v>
      </c>
      <c r="AE29" t="b">
        <v>1</v>
      </c>
      <c r="AF29" t="b">
        <v>1</v>
      </c>
      <c r="AG29" t="b">
        <v>1</v>
      </c>
      <c r="AH29" t="b">
        <v>1</v>
      </c>
      <c r="AI29">
        <f t="shared" si="0"/>
        <v>30</v>
      </c>
      <c r="AJ29">
        <f t="shared" si="1"/>
        <v>33</v>
      </c>
      <c r="AK29" s="4">
        <f t="shared" si="2"/>
        <v>0.90909090909090906</v>
      </c>
    </row>
    <row r="30" spans="1:37" x14ac:dyDescent="0.35">
      <c r="A30" t="s">
        <v>49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1</v>
      </c>
      <c r="AH30" t="b">
        <v>0</v>
      </c>
      <c r="AI30">
        <f t="shared" si="0"/>
        <v>18</v>
      </c>
      <c r="AJ30">
        <f t="shared" si="1"/>
        <v>33</v>
      </c>
      <c r="AK30" s="4">
        <f t="shared" si="2"/>
        <v>0.54545454545454541</v>
      </c>
    </row>
    <row r="31" spans="1:37" x14ac:dyDescent="0.35">
      <c r="A31" t="s">
        <v>50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>
        <f t="shared" si="0"/>
        <v>17</v>
      </c>
      <c r="AJ31">
        <f t="shared" si="1"/>
        <v>33</v>
      </c>
      <c r="AK31" s="4">
        <f t="shared" si="2"/>
        <v>0.51515151515151514</v>
      </c>
    </row>
    <row r="32" spans="1:37" x14ac:dyDescent="0.35">
      <c r="A32" t="s">
        <v>51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0</v>
      </c>
      <c r="AD32" t="b">
        <v>1</v>
      </c>
      <c r="AE32" t="b">
        <v>1</v>
      </c>
      <c r="AF32" t="b">
        <v>1</v>
      </c>
      <c r="AG32" t="b">
        <v>0</v>
      </c>
      <c r="AH32" t="b">
        <v>0</v>
      </c>
      <c r="AI32">
        <f t="shared" si="0"/>
        <v>29</v>
      </c>
      <c r="AJ32">
        <f t="shared" si="1"/>
        <v>33</v>
      </c>
      <c r="AK32" s="4">
        <f t="shared" si="2"/>
        <v>0.87878787878787878</v>
      </c>
    </row>
    <row r="33" spans="1:37" x14ac:dyDescent="0.35">
      <c r="A33" t="s">
        <v>52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0</v>
      </c>
      <c r="V33" t="b">
        <v>0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0</v>
      </c>
      <c r="AC33" t="b">
        <v>0</v>
      </c>
      <c r="AD33" t="b">
        <v>1</v>
      </c>
      <c r="AE33" t="b">
        <v>1</v>
      </c>
      <c r="AF33" t="b">
        <v>1</v>
      </c>
      <c r="AG33" t="b">
        <v>0</v>
      </c>
      <c r="AH33" t="b">
        <v>1</v>
      </c>
      <c r="AI33">
        <f t="shared" si="0"/>
        <v>20</v>
      </c>
      <c r="AJ33">
        <f t="shared" si="1"/>
        <v>33</v>
      </c>
      <c r="AK33" s="4">
        <f t="shared" si="2"/>
        <v>0.60606060606060608</v>
      </c>
    </row>
    <row r="34" spans="1:37" x14ac:dyDescent="0.35">
      <c r="A34" t="s">
        <v>53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1</v>
      </c>
      <c r="U34" t="b">
        <v>0</v>
      </c>
      <c r="V34" t="b">
        <v>0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0</v>
      </c>
      <c r="AD34" t="b">
        <v>1</v>
      </c>
      <c r="AE34" t="b">
        <v>1</v>
      </c>
      <c r="AF34" t="b">
        <v>1</v>
      </c>
      <c r="AG34" t="b">
        <v>0</v>
      </c>
      <c r="AH34" t="b">
        <v>0</v>
      </c>
      <c r="AI34">
        <f t="shared" ref="AI34:AI52" si="3">COUNTIF(B34:AH34,TRUE)</f>
        <v>19</v>
      </c>
      <c r="AJ34">
        <f t="shared" si="1"/>
        <v>33</v>
      </c>
      <c r="AK34" s="4">
        <f t="shared" si="2"/>
        <v>0.5757575757575758</v>
      </c>
    </row>
    <row r="35" spans="1:37" x14ac:dyDescent="0.35">
      <c r="A35" t="s">
        <v>54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  <c r="AC35" t="b">
        <v>0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>
        <f t="shared" si="3"/>
        <v>15</v>
      </c>
      <c r="AJ35">
        <f t="shared" si="1"/>
        <v>28</v>
      </c>
      <c r="AK35" s="4">
        <f t="shared" si="2"/>
        <v>0.5357142857142857</v>
      </c>
    </row>
    <row r="36" spans="1:37" x14ac:dyDescent="0.35">
      <c r="A36" t="s">
        <v>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0</v>
      </c>
      <c r="AD36" t="b">
        <v>1</v>
      </c>
      <c r="AE36" t="b">
        <v>1</v>
      </c>
      <c r="AF36" t="b">
        <v>1</v>
      </c>
      <c r="AG36" t="b">
        <v>0</v>
      </c>
      <c r="AH36" t="b">
        <v>0</v>
      </c>
      <c r="AI36">
        <f t="shared" si="3"/>
        <v>16</v>
      </c>
      <c r="AJ36">
        <f t="shared" si="1"/>
        <v>33</v>
      </c>
      <c r="AK36" s="4">
        <f t="shared" si="2"/>
        <v>0.48484848484848486</v>
      </c>
    </row>
    <row r="37" spans="1:37" x14ac:dyDescent="0.35">
      <c r="A37" t="s">
        <v>56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0</v>
      </c>
      <c r="U37" t="b">
        <v>1</v>
      </c>
      <c r="V37" t="b">
        <v>0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  <c r="AC37" t="b">
        <v>0</v>
      </c>
      <c r="AD37" t="b">
        <v>1</v>
      </c>
      <c r="AE37" t="b">
        <v>1</v>
      </c>
      <c r="AF37" t="b">
        <v>1</v>
      </c>
      <c r="AG37" t="b">
        <v>0</v>
      </c>
      <c r="AH37" t="b">
        <v>1</v>
      </c>
      <c r="AI37">
        <f t="shared" si="3"/>
        <v>23</v>
      </c>
      <c r="AJ37">
        <f t="shared" si="1"/>
        <v>33</v>
      </c>
      <c r="AK37" s="4">
        <f t="shared" si="2"/>
        <v>0.69696969696969702</v>
      </c>
    </row>
    <row r="38" spans="1:37" x14ac:dyDescent="0.35">
      <c r="A38" t="s">
        <v>57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>
        <f t="shared" si="3"/>
        <v>22</v>
      </c>
      <c r="AJ38">
        <f t="shared" si="1"/>
        <v>29</v>
      </c>
      <c r="AK38" s="4">
        <f t="shared" si="2"/>
        <v>0.75862068965517238</v>
      </c>
    </row>
    <row r="39" spans="1:37" x14ac:dyDescent="0.35">
      <c r="A39" t="s">
        <v>58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0</v>
      </c>
      <c r="V39" t="b">
        <v>0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0</v>
      </c>
      <c r="AD39" t="b">
        <v>1</v>
      </c>
      <c r="AE39" t="b">
        <v>1</v>
      </c>
      <c r="AF39" t="b">
        <v>1</v>
      </c>
      <c r="AG39" t="b">
        <v>0</v>
      </c>
      <c r="AH39" t="b">
        <v>1</v>
      </c>
      <c r="AI39">
        <f t="shared" si="3"/>
        <v>20</v>
      </c>
      <c r="AJ39">
        <f t="shared" si="1"/>
        <v>33</v>
      </c>
      <c r="AK39" s="4">
        <f t="shared" si="2"/>
        <v>0.60606060606060608</v>
      </c>
    </row>
    <row r="40" spans="1:37" x14ac:dyDescent="0.35">
      <c r="A40" t="s">
        <v>59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1</v>
      </c>
      <c r="U40" t="b">
        <v>0</v>
      </c>
      <c r="V40" t="b">
        <v>0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0</v>
      </c>
      <c r="AH40" t="b">
        <v>1</v>
      </c>
      <c r="AI40">
        <f t="shared" si="3"/>
        <v>19</v>
      </c>
      <c r="AJ40">
        <f t="shared" si="1"/>
        <v>33</v>
      </c>
      <c r="AK40" s="4">
        <f t="shared" si="2"/>
        <v>0.5757575757575758</v>
      </c>
    </row>
    <row r="41" spans="1:37" x14ac:dyDescent="0.35">
      <c r="A41" t="s">
        <v>60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1</v>
      </c>
      <c r="AC41" t="b">
        <v>0</v>
      </c>
      <c r="AD41" t="b">
        <v>1</v>
      </c>
      <c r="AE41" t="b">
        <v>1</v>
      </c>
      <c r="AF41" t="b">
        <v>1</v>
      </c>
      <c r="AG41" t="b">
        <v>0</v>
      </c>
      <c r="AH41" t="b">
        <v>1</v>
      </c>
      <c r="AI41">
        <f t="shared" si="3"/>
        <v>14</v>
      </c>
      <c r="AJ41">
        <f t="shared" si="1"/>
        <v>33</v>
      </c>
      <c r="AK41" s="4">
        <f t="shared" si="2"/>
        <v>0.42424242424242425</v>
      </c>
    </row>
    <row r="42" spans="1:37" x14ac:dyDescent="0.35">
      <c r="A42" t="s">
        <v>61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>
        <f t="shared" si="3"/>
        <v>16</v>
      </c>
      <c r="AJ42">
        <f t="shared" si="1"/>
        <v>33</v>
      </c>
      <c r="AK42" s="4">
        <f t="shared" si="2"/>
        <v>0.48484848484848486</v>
      </c>
    </row>
    <row r="43" spans="1:37" x14ac:dyDescent="0.35">
      <c r="A43" t="s">
        <v>64</v>
      </c>
      <c r="B43" s="8" t="b">
        <f>IF(Data!B43="","",IF(Data!B$43="","",Data!B43=Data!B$43))</f>
        <v>1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6" t="b">
        <v>1</v>
      </c>
      <c r="M43" s="6" t="b">
        <v>1</v>
      </c>
      <c r="N43" s="6" t="b">
        <v>1</v>
      </c>
      <c r="O43" s="6" t="b">
        <v>1</v>
      </c>
      <c r="P43" s="6" t="b">
        <v>1</v>
      </c>
      <c r="Q43" s="6" t="b">
        <v>1</v>
      </c>
      <c r="R43" s="6" t="b">
        <v>1</v>
      </c>
      <c r="S43" s="6" t="b">
        <v>1</v>
      </c>
      <c r="T43" s="6" t="b">
        <v>1</v>
      </c>
      <c r="U43" s="6" t="b">
        <v>1</v>
      </c>
      <c r="V43" s="6" t="b">
        <v>1</v>
      </c>
      <c r="W43" s="6" t="b">
        <v>1</v>
      </c>
      <c r="X43" s="6" t="b">
        <v>1</v>
      </c>
      <c r="Y43" s="6" t="b">
        <v>1</v>
      </c>
      <c r="Z43" s="6" t="b">
        <v>1</v>
      </c>
      <c r="AA43" s="6" t="b">
        <v>1</v>
      </c>
      <c r="AB43" s="6" t="b">
        <v>1</v>
      </c>
      <c r="AC43" s="6" t="b">
        <v>1</v>
      </c>
      <c r="AD43" s="6" t="b">
        <v>1</v>
      </c>
      <c r="AE43" s="6" t="b">
        <v>1</v>
      </c>
      <c r="AF43" s="6" t="b">
        <v>1</v>
      </c>
      <c r="AG43" s="6" t="b">
        <v>1</v>
      </c>
      <c r="AH43" s="6" t="b">
        <v>1</v>
      </c>
      <c r="AI43">
        <f t="shared" si="3"/>
        <v>33</v>
      </c>
      <c r="AJ43">
        <f t="shared" si="1"/>
        <v>33</v>
      </c>
      <c r="AK43" s="4">
        <f t="shared" si="2"/>
        <v>1</v>
      </c>
    </row>
    <row r="44" spans="1:37" x14ac:dyDescent="0.35">
      <c r="A44" t="s">
        <v>65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>
        <f t="shared" si="3"/>
        <v>20</v>
      </c>
      <c r="AJ44">
        <f t="shared" si="1"/>
        <v>33</v>
      </c>
      <c r="AK44" s="4">
        <f t="shared" si="2"/>
        <v>0.60606060606060608</v>
      </c>
    </row>
    <row r="45" spans="1:37" x14ac:dyDescent="0.35">
      <c r="A45" t="s">
        <v>66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>
        <f t="shared" si="3"/>
        <v>19</v>
      </c>
      <c r="AJ45">
        <f t="shared" si="1"/>
        <v>33</v>
      </c>
      <c r="AK45" s="4">
        <f t="shared" si="2"/>
        <v>0.5757575757575758</v>
      </c>
    </row>
    <row r="46" spans="1:37" x14ac:dyDescent="0.35">
      <c r="A46" t="s">
        <v>67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1</v>
      </c>
      <c r="AH46" t="s">
        <v>112</v>
      </c>
      <c r="AI46">
        <f t="shared" si="3"/>
        <v>27</v>
      </c>
      <c r="AJ46">
        <f t="shared" si="1"/>
        <v>32</v>
      </c>
      <c r="AK46" s="4">
        <f t="shared" si="2"/>
        <v>0.84375</v>
      </c>
    </row>
    <row r="47" spans="1:37" x14ac:dyDescent="0.35">
      <c r="A47" t="s">
        <v>68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0</v>
      </c>
      <c r="AH47" t="b">
        <v>1</v>
      </c>
      <c r="AI47">
        <f t="shared" si="3"/>
        <v>21</v>
      </c>
      <c r="AJ47">
        <f t="shared" si="1"/>
        <v>33</v>
      </c>
      <c r="AK47" s="4">
        <f t="shared" si="2"/>
        <v>0.63636363636363635</v>
      </c>
    </row>
    <row r="48" spans="1:37" x14ac:dyDescent="0.35">
      <c r="A48" t="s">
        <v>70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>
        <f t="shared" si="3"/>
        <v>18</v>
      </c>
      <c r="AJ48">
        <f t="shared" si="1"/>
        <v>33</v>
      </c>
      <c r="AK48" s="4">
        <f t="shared" si="2"/>
        <v>0.54545454545454541</v>
      </c>
    </row>
    <row r="49" spans="1:37" x14ac:dyDescent="0.35">
      <c r="A49" t="s">
        <v>71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>
        <f t="shared" si="3"/>
        <v>19</v>
      </c>
      <c r="AJ49">
        <f t="shared" si="1"/>
        <v>33</v>
      </c>
      <c r="AK49" s="4">
        <f t="shared" si="2"/>
        <v>0.5757575757575758</v>
      </c>
    </row>
    <row r="50" spans="1:37" x14ac:dyDescent="0.35">
      <c r="A50" t="s">
        <v>72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0</v>
      </c>
      <c r="AD50" t="b">
        <v>1</v>
      </c>
      <c r="AE50" t="b">
        <v>1</v>
      </c>
      <c r="AF50" t="b">
        <v>1</v>
      </c>
      <c r="AG50" t="b">
        <v>0</v>
      </c>
      <c r="AH50" t="b">
        <v>0</v>
      </c>
      <c r="AI50">
        <f t="shared" si="3"/>
        <v>19</v>
      </c>
      <c r="AJ50">
        <f t="shared" si="1"/>
        <v>33</v>
      </c>
      <c r="AK50" s="4">
        <f t="shared" si="2"/>
        <v>0.5757575757575758</v>
      </c>
    </row>
    <row r="51" spans="1:37" x14ac:dyDescent="0.35">
      <c r="A51" t="s">
        <v>73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1</v>
      </c>
      <c r="AC51" t="b">
        <v>0</v>
      </c>
      <c r="AD51" t="b">
        <v>1</v>
      </c>
      <c r="AE51" t="b">
        <v>1</v>
      </c>
      <c r="AF51" t="b">
        <v>1</v>
      </c>
      <c r="AG51" t="b">
        <v>0</v>
      </c>
      <c r="AH51" t="b">
        <v>0</v>
      </c>
      <c r="AI51">
        <f t="shared" si="3"/>
        <v>18</v>
      </c>
      <c r="AJ51">
        <f t="shared" si="1"/>
        <v>33</v>
      </c>
      <c r="AK51" s="4">
        <f t="shared" si="2"/>
        <v>0.54545454545454541</v>
      </c>
    </row>
    <row r="52" spans="1:37" x14ac:dyDescent="0.35">
      <c r="A52" t="s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1</v>
      </c>
      <c r="V52" t="b">
        <v>0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  <c r="AC52" t="b">
        <v>0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>
        <f t="shared" si="3"/>
        <v>29</v>
      </c>
      <c r="AJ52">
        <f t="shared" si="1"/>
        <v>33</v>
      </c>
      <c r="AK52" s="4">
        <f t="shared" si="2"/>
        <v>0.87878787878787878</v>
      </c>
    </row>
  </sheetData>
  <conditionalFormatting sqref="B2:AL2 B44:AI52 AI43 B3:AI42 AJ3:AL52">
    <cfRule type="containsText" dxfId="19" priority="2" operator="containsText" text="true">
      <formula>NOT(ISERROR(SEARCH("true",B2)))</formula>
    </cfRule>
    <cfRule type="containsText" dxfId="18" priority="3" operator="containsText" text="false">
      <formula>NOT(ISERROR(SEARCH("false",B2)))</formula>
    </cfRule>
  </conditionalFormatting>
  <conditionalFormatting sqref="AK2:AK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D3A9-0AB7-4DF6-91B1-D688069B3C93}">
  <dimension ref="A1:BI52"/>
  <sheetViews>
    <sheetView topLeftCell="AR37" workbookViewId="0">
      <selection activeCell="BI43" sqref="BI43"/>
    </sheetView>
  </sheetViews>
  <sheetFormatPr defaultRowHeight="14.5" x14ac:dyDescent="0.35"/>
  <cols>
    <col min="59" max="59" width="9.81640625" bestFit="1" customWidth="1"/>
    <col min="60" max="60" width="12.90625" bestFit="1" customWidth="1"/>
    <col min="61" max="61" width="12.08984375" bestFit="1" customWidth="1"/>
  </cols>
  <sheetData>
    <row r="1" spans="1:61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>
        <v>1816</v>
      </c>
      <c r="BB1">
        <v>1812</v>
      </c>
      <c r="BC1">
        <v>1808</v>
      </c>
      <c r="BD1">
        <v>1804</v>
      </c>
      <c r="BE1">
        <v>1800</v>
      </c>
      <c r="BF1">
        <v>1796</v>
      </c>
      <c r="BG1" t="s">
        <v>113</v>
      </c>
      <c r="BH1" t="s">
        <v>105</v>
      </c>
      <c r="BI1" t="s">
        <v>114</v>
      </c>
    </row>
    <row r="2" spans="1:61" x14ac:dyDescent="0.35">
      <c r="A2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1</v>
      </c>
      <c r="AA2" t="b">
        <v>0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0</v>
      </c>
      <c r="AN2" t="b">
        <v>1</v>
      </c>
      <c r="AO2" t="s">
        <v>112</v>
      </c>
      <c r="AP2" t="b">
        <v>0</v>
      </c>
      <c r="AQ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1</v>
      </c>
      <c r="AY2" t="b">
        <v>1</v>
      </c>
      <c r="AZ2" t="b">
        <v>1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>
        <f t="shared" ref="BG2:BG33" si="0">COUNTIF(B2:BF2,TRUE)</f>
        <v>33</v>
      </c>
      <c r="BH2">
        <f>$BG$44-COUNTIF(B2:BF2,"")</f>
        <v>50</v>
      </c>
      <c r="BI2" s="4">
        <f>BG2/BH2</f>
        <v>0.66</v>
      </c>
    </row>
    <row r="3" spans="1:61" x14ac:dyDescent="0.35">
      <c r="A3" t="s">
        <v>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0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>
        <f t="shared" si="0"/>
        <v>13</v>
      </c>
      <c r="BH3">
        <f t="shared" ref="BH3:BH52" si="1">$BG$44-COUNTIF(B3:BF3,"")</f>
        <v>16</v>
      </c>
      <c r="BI3" s="4">
        <f t="shared" ref="BI3:BI52" si="2">BG3/BH3</f>
        <v>0.8125</v>
      </c>
    </row>
    <row r="4" spans="1:61" x14ac:dyDescent="0.35">
      <c r="A4" t="s">
        <v>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0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0</v>
      </c>
      <c r="AA4" t="b">
        <v>1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>
        <f t="shared" si="0"/>
        <v>23</v>
      </c>
      <c r="BH4">
        <f t="shared" si="1"/>
        <v>28</v>
      </c>
      <c r="BI4" s="4">
        <f t="shared" si="2"/>
        <v>0.8214285714285714</v>
      </c>
    </row>
    <row r="5" spans="1:61" x14ac:dyDescent="0.35">
      <c r="A5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1</v>
      </c>
      <c r="AA5" t="b">
        <v>0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0</v>
      </c>
      <c r="AN5" t="b">
        <v>1</v>
      </c>
      <c r="AO5" t="s">
        <v>112</v>
      </c>
      <c r="AP5" t="b">
        <v>0</v>
      </c>
      <c r="AQ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>
        <f t="shared" si="0"/>
        <v>33</v>
      </c>
      <c r="BH5">
        <f t="shared" si="1"/>
        <v>46</v>
      </c>
      <c r="BI5" s="4">
        <f t="shared" si="2"/>
        <v>0.71739130434782605</v>
      </c>
    </row>
    <row r="6" spans="1:61" x14ac:dyDescent="0.3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1</v>
      </c>
      <c r="AO6" t="b">
        <v>1</v>
      </c>
      <c r="AP6" t="b">
        <v>0</v>
      </c>
      <c r="AQ6" t="b">
        <v>1</v>
      </c>
      <c r="AR6" t="b">
        <v>0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>
        <f t="shared" si="0"/>
        <v>24</v>
      </c>
      <c r="BH6">
        <f t="shared" si="1"/>
        <v>43</v>
      </c>
      <c r="BI6" s="4">
        <f t="shared" si="2"/>
        <v>0.55813953488372092</v>
      </c>
    </row>
    <row r="7" spans="1:61" x14ac:dyDescent="0.35">
      <c r="A7" t="s">
        <v>13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0</v>
      </c>
      <c r="AA7" t="b">
        <v>1</v>
      </c>
      <c r="AB7" t="b">
        <v>1</v>
      </c>
      <c r="AC7" t="b">
        <v>1</v>
      </c>
      <c r="AD7" t="b">
        <v>1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>
        <f t="shared" si="0"/>
        <v>22</v>
      </c>
      <c r="BH7">
        <f t="shared" si="1"/>
        <v>37</v>
      </c>
      <c r="BI7" s="4">
        <f t="shared" si="2"/>
        <v>0.59459459459459463</v>
      </c>
    </row>
    <row r="8" spans="1:61" x14ac:dyDescent="0.35">
      <c r="A8" t="s">
        <v>15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0</v>
      </c>
      <c r="AA8" t="b">
        <v>1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1</v>
      </c>
      <c r="AJ8" t="b">
        <v>1</v>
      </c>
      <c r="AK8" t="b">
        <v>0</v>
      </c>
      <c r="AL8" t="b">
        <v>1</v>
      </c>
      <c r="AM8" t="b">
        <v>0</v>
      </c>
      <c r="AN8" t="b">
        <v>1</v>
      </c>
      <c r="AO8" t="b">
        <v>1</v>
      </c>
      <c r="AP8" t="b">
        <v>0</v>
      </c>
      <c r="AQ8" t="b">
        <v>0</v>
      </c>
      <c r="AR8" t="b">
        <v>0</v>
      </c>
      <c r="AS8" t="b">
        <v>1</v>
      </c>
      <c r="AT8" t="b">
        <v>1</v>
      </c>
      <c r="AU8" t="b">
        <v>1</v>
      </c>
      <c r="AV8" t="b">
        <v>0</v>
      </c>
      <c r="AW8" t="b">
        <v>0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>
        <f t="shared" si="0"/>
        <v>25</v>
      </c>
      <c r="BH8">
        <f t="shared" si="1"/>
        <v>57</v>
      </c>
      <c r="BI8" s="4">
        <f t="shared" si="2"/>
        <v>0.43859649122807015</v>
      </c>
    </row>
    <row r="9" spans="1:61" x14ac:dyDescent="0.35">
      <c r="A9" t="s">
        <v>20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>
        <f t="shared" si="0"/>
        <v>4</v>
      </c>
      <c r="BH9">
        <f t="shared" si="1"/>
        <v>15</v>
      </c>
      <c r="BI9" s="4">
        <f t="shared" si="2"/>
        <v>0.26666666666666666</v>
      </c>
    </row>
    <row r="10" spans="1:61" x14ac:dyDescent="0.35">
      <c r="A10" t="s">
        <v>21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0</v>
      </c>
      <c r="AA10" t="b">
        <v>1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  <c r="AQ10" t="b">
        <v>1</v>
      </c>
      <c r="AR10" t="b">
        <v>0</v>
      </c>
      <c r="AS10" t="b">
        <v>1</v>
      </c>
      <c r="AT10" t="b">
        <v>1</v>
      </c>
      <c r="AU10" t="b">
        <v>1</v>
      </c>
      <c r="AV10" t="b">
        <v>0</v>
      </c>
      <c r="AW10" t="b">
        <v>0</v>
      </c>
      <c r="AX10" t="b">
        <v>0</v>
      </c>
      <c r="AY10" t="b">
        <v>1</v>
      </c>
      <c r="AZ10" t="b">
        <v>1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>
        <f t="shared" si="0"/>
        <v>28</v>
      </c>
      <c r="BH10">
        <f t="shared" si="1"/>
        <v>57</v>
      </c>
      <c r="BI10" s="4">
        <f t="shared" si="2"/>
        <v>0.49122807017543857</v>
      </c>
    </row>
    <row r="11" spans="1:61" x14ac:dyDescent="0.35">
      <c r="A11" t="s">
        <v>23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0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0</v>
      </c>
      <c r="AM11" t="b">
        <v>0</v>
      </c>
      <c r="AN11" t="b">
        <v>1</v>
      </c>
      <c r="AO11" t="s">
        <v>112</v>
      </c>
      <c r="AP11" t="b">
        <v>0</v>
      </c>
      <c r="AQ11" t="b">
        <v>1</v>
      </c>
      <c r="AR11" t="b">
        <v>0</v>
      </c>
      <c r="AS11" t="b">
        <v>1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>
        <f t="shared" si="0"/>
        <v>35</v>
      </c>
      <c r="BH11">
        <f t="shared" si="1"/>
        <v>43</v>
      </c>
      <c r="BI11" s="4">
        <f t="shared" si="2"/>
        <v>0.81395348837209303</v>
      </c>
    </row>
    <row r="12" spans="1:61" x14ac:dyDescent="0.35">
      <c r="A12" t="s">
        <v>24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1</v>
      </c>
      <c r="AA12" t="b">
        <v>0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0</v>
      </c>
      <c r="AI12" t="b">
        <v>1</v>
      </c>
      <c r="AJ12" t="b">
        <v>1</v>
      </c>
      <c r="AK12" t="b">
        <v>1</v>
      </c>
      <c r="AL12" t="b">
        <v>1</v>
      </c>
      <c r="AM12" t="b">
        <v>0</v>
      </c>
      <c r="AN12" t="b">
        <v>0</v>
      </c>
      <c r="AO12" t="s">
        <v>112</v>
      </c>
      <c r="AP12" t="b">
        <v>0</v>
      </c>
      <c r="AQ12" t="b">
        <v>1</v>
      </c>
      <c r="AR12" t="b">
        <v>0</v>
      </c>
      <c r="AS12" t="b">
        <v>1</v>
      </c>
      <c r="AT12" t="b">
        <v>0</v>
      </c>
      <c r="AU12" t="b">
        <v>1</v>
      </c>
      <c r="AV12" t="b">
        <v>1</v>
      </c>
      <c r="AW12" t="b">
        <v>1</v>
      </c>
      <c r="AX12" t="b">
        <v>1</v>
      </c>
      <c r="AY12" t="b">
        <v>0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>
        <f t="shared" si="0"/>
        <v>39</v>
      </c>
      <c r="BH12">
        <f t="shared" si="1"/>
        <v>56</v>
      </c>
      <c r="BI12" s="4">
        <f t="shared" si="2"/>
        <v>0.6964285714285714</v>
      </c>
    </row>
    <row r="13" spans="1:61" x14ac:dyDescent="0.35">
      <c r="A13" t="s">
        <v>28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>
        <f t="shared" si="0"/>
        <v>6</v>
      </c>
      <c r="BH13">
        <f t="shared" si="1"/>
        <v>16</v>
      </c>
      <c r="BI13" s="4">
        <f t="shared" si="2"/>
        <v>0.375</v>
      </c>
    </row>
    <row r="14" spans="1:61" x14ac:dyDescent="0.35">
      <c r="A14" t="s">
        <v>29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0</v>
      </c>
      <c r="AA14" t="b">
        <v>1</v>
      </c>
      <c r="AB14" t="b">
        <v>1</v>
      </c>
      <c r="AC14" t="b">
        <v>1</v>
      </c>
      <c r="AD14" t="b">
        <v>0</v>
      </c>
      <c r="AE14" t="b">
        <v>0</v>
      </c>
      <c r="AF14" t="b">
        <v>1</v>
      </c>
      <c r="AG14" t="b">
        <v>1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>
        <f t="shared" si="0"/>
        <v>26</v>
      </c>
      <c r="BH14">
        <f t="shared" si="1"/>
        <v>33</v>
      </c>
      <c r="BI14" s="4">
        <f t="shared" si="2"/>
        <v>0.78787878787878785</v>
      </c>
    </row>
    <row r="15" spans="1:61" x14ac:dyDescent="0.35">
      <c r="A15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0</v>
      </c>
      <c r="AA15" t="b">
        <v>1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>
        <f t="shared" si="0"/>
        <v>22</v>
      </c>
      <c r="BH15">
        <f t="shared" si="1"/>
        <v>44</v>
      </c>
      <c r="BI15" s="4">
        <f t="shared" si="2"/>
        <v>0.5</v>
      </c>
    </row>
    <row r="16" spans="1:61" x14ac:dyDescent="0.35">
      <c r="A16" t="s">
        <v>31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0</v>
      </c>
      <c r="AA16" t="b">
        <v>1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1</v>
      </c>
      <c r="AP16" t="b">
        <v>0</v>
      </c>
      <c r="AQ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1</v>
      </c>
      <c r="AY16" t="b">
        <v>1</v>
      </c>
      <c r="AZ16" t="b">
        <v>1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>
        <f t="shared" si="0"/>
        <v>26</v>
      </c>
      <c r="BH16">
        <f t="shared" si="1"/>
        <v>51</v>
      </c>
      <c r="BI16" s="4">
        <f t="shared" si="2"/>
        <v>0.50980392156862742</v>
      </c>
    </row>
    <row r="17" spans="1:61" x14ac:dyDescent="0.35">
      <c r="A17" t="s">
        <v>32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0</v>
      </c>
      <c r="AA17" t="b">
        <v>1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1</v>
      </c>
      <c r="AM17" t="b">
        <v>0</v>
      </c>
      <c r="AN17" t="b">
        <v>1</v>
      </c>
      <c r="AO17" t="b">
        <v>1</v>
      </c>
      <c r="AP17" t="b">
        <v>0</v>
      </c>
      <c r="AQ17" t="b">
        <v>1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>
        <f t="shared" si="0"/>
        <v>31</v>
      </c>
      <c r="BH17">
        <f t="shared" si="1"/>
        <v>52</v>
      </c>
      <c r="BI17" s="4">
        <f t="shared" si="2"/>
        <v>0.59615384615384615</v>
      </c>
    </row>
    <row r="18" spans="1:61" x14ac:dyDescent="0.35">
      <c r="A18" t="s">
        <v>33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0</v>
      </c>
      <c r="AA18" t="b">
        <v>1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1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>
        <f t="shared" si="0"/>
        <v>24</v>
      </c>
      <c r="BH18">
        <f t="shared" si="1"/>
        <v>40</v>
      </c>
      <c r="BI18" s="4">
        <f t="shared" si="2"/>
        <v>0.6</v>
      </c>
    </row>
    <row r="19" spans="1:61" x14ac:dyDescent="0.35">
      <c r="A19" t="s">
        <v>34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0</v>
      </c>
      <c r="AA19" t="b">
        <v>0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0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0</v>
      </c>
      <c r="AO19" t="b">
        <v>0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0</v>
      </c>
      <c r="AW19" t="b">
        <v>0</v>
      </c>
      <c r="AX19" t="b">
        <v>1</v>
      </c>
      <c r="AY19" t="b">
        <v>0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>
        <f t="shared" si="0"/>
        <v>48</v>
      </c>
      <c r="BH19">
        <f t="shared" si="1"/>
        <v>57</v>
      </c>
      <c r="BI19" s="4">
        <f t="shared" si="2"/>
        <v>0.84210526315789469</v>
      </c>
    </row>
    <row r="20" spans="1:61" x14ac:dyDescent="0.35">
      <c r="A20" t="s">
        <v>37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b">
        <v>1</v>
      </c>
      <c r="AR20" t="b">
        <v>0</v>
      </c>
      <c r="AS20" t="b">
        <v>1</v>
      </c>
      <c r="AT20" t="b">
        <v>0</v>
      </c>
      <c r="AU20" t="b">
        <v>1</v>
      </c>
      <c r="AV20" t="b">
        <v>0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s">
        <v>112</v>
      </c>
      <c r="BD20" t="s">
        <v>112</v>
      </c>
      <c r="BE20" t="s">
        <v>112</v>
      </c>
      <c r="BF20" t="s">
        <v>112</v>
      </c>
      <c r="BG20">
        <f t="shared" si="0"/>
        <v>39</v>
      </c>
      <c r="BH20">
        <f t="shared" si="1"/>
        <v>53</v>
      </c>
      <c r="BI20" s="4">
        <f t="shared" si="2"/>
        <v>0.73584905660377353</v>
      </c>
    </row>
    <row r="21" spans="1:61" x14ac:dyDescent="0.35">
      <c r="A2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1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1</v>
      </c>
      <c r="AX21" t="b">
        <v>0</v>
      </c>
      <c r="AY21" t="b">
        <v>0</v>
      </c>
      <c r="AZ21" t="b">
        <v>1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>
        <f t="shared" si="0"/>
        <v>18</v>
      </c>
      <c r="BH21">
        <f t="shared" si="1"/>
        <v>51</v>
      </c>
      <c r="BI21" s="4">
        <f t="shared" si="2"/>
        <v>0.35294117647058826</v>
      </c>
    </row>
    <row r="22" spans="1:61" x14ac:dyDescent="0.35">
      <c r="A22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0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0</v>
      </c>
      <c r="AG22" t="b">
        <v>0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1</v>
      </c>
      <c r="AT22" t="b">
        <v>1</v>
      </c>
      <c r="AU22" t="b">
        <v>1</v>
      </c>
      <c r="AV22" t="b">
        <v>0</v>
      </c>
      <c r="AW22" t="b">
        <v>0</v>
      </c>
      <c r="AX22" t="b">
        <v>0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0</v>
      </c>
      <c r="BG22">
        <f t="shared" si="0"/>
        <v>36</v>
      </c>
      <c r="BH22">
        <f t="shared" si="1"/>
        <v>57</v>
      </c>
      <c r="BI22" s="4">
        <f t="shared" si="2"/>
        <v>0.63157894736842102</v>
      </c>
    </row>
    <row r="23" spans="1:61" x14ac:dyDescent="0.35">
      <c r="A23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0</v>
      </c>
      <c r="AA23" t="b">
        <v>1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1</v>
      </c>
      <c r="AP23" t="b">
        <v>0</v>
      </c>
      <c r="AQ23" t="b">
        <v>0</v>
      </c>
      <c r="AR23" t="b">
        <v>1</v>
      </c>
      <c r="AS23" t="b">
        <v>1</v>
      </c>
      <c r="AT23" t="b">
        <v>1</v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1</v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0</v>
      </c>
      <c r="BG23">
        <f t="shared" si="0"/>
        <v>23</v>
      </c>
      <c r="BH23">
        <f t="shared" si="1"/>
        <v>57</v>
      </c>
      <c r="BI23" s="4">
        <f t="shared" si="2"/>
        <v>0.40350877192982454</v>
      </c>
    </row>
    <row r="24" spans="1:61" x14ac:dyDescent="0.35">
      <c r="A24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1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>
        <f t="shared" si="0"/>
        <v>18</v>
      </c>
      <c r="BH24">
        <f t="shared" si="1"/>
        <v>47</v>
      </c>
      <c r="BI24" s="4">
        <f t="shared" si="2"/>
        <v>0.38297872340425532</v>
      </c>
    </row>
    <row r="25" spans="1:61" x14ac:dyDescent="0.35">
      <c r="A25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1</v>
      </c>
      <c r="AP25" t="b">
        <v>0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>
        <f t="shared" si="0"/>
        <v>16</v>
      </c>
      <c r="BH25">
        <f t="shared" si="1"/>
        <v>41</v>
      </c>
      <c r="BI25" s="4">
        <f t="shared" si="2"/>
        <v>0.3902439024390244</v>
      </c>
    </row>
    <row r="26" spans="1:61" x14ac:dyDescent="0.35">
      <c r="A26" t="s">
        <v>45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1</v>
      </c>
      <c r="AA26" t="b">
        <v>0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0</v>
      </c>
      <c r="AN26" t="s">
        <v>112</v>
      </c>
      <c r="AO26" t="s">
        <v>112</v>
      </c>
      <c r="AP26" t="b">
        <v>0</v>
      </c>
      <c r="AQ26" t="b">
        <v>1</v>
      </c>
      <c r="AR26" t="b">
        <v>0</v>
      </c>
      <c r="AS26" t="b">
        <v>0</v>
      </c>
      <c r="AT26" t="b">
        <v>0</v>
      </c>
      <c r="AU26" t="b">
        <v>1</v>
      </c>
      <c r="AV26" t="b">
        <v>0</v>
      </c>
      <c r="AW26" t="b">
        <v>1</v>
      </c>
      <c r="AX26" t="b">
        <v>1</v>
      </c>
      <c r="AY26" t="b">
        <v>1</v>
      </c>
      <c r="AZ26" t="b">
        <v>1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>
        <f t="shared" si="0"/>
        <v>33</v>
      </c>
      <c r="BH26">
        <f t="shared" si="1"/>
        <v>49</v>
      </c>
      <c r="BI26" s="4">
        <f t="shared" si="2"/>
        <v>0.67346938775510201</v>
      </c>
    </row>
    <row r="27" spans="1:61" x14ac:dyDescent="0.35">
      <c r="A27" t="s">
        <v>46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0</v>
      </c>
      <c r="AA27" t="b">
        <v>1</v>
      </c>
      <c r="AB27" t="b">
        <v>1</v>
      </c>
      <c r="AC27" t="b">
        <v>1</v>
      </c>
      <c r="AD27" t="b">
        <v>0</v>
      </c>
      <c r="AE27" t="b">
        <v>0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0</v>
      </c>
      <c r="AN27" t="b">
        <v>1</v>
      </c>
      <c r="AO27" t="b">
        <v>1</v>
      </c>
      <c r="AP27" t="b">
        <v>0</v>
      </c>
      <c r="AQ27" t="b">
        <v>1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1</v>
      </c>
      <c r="AX27" t="b">
        <v>1</v>
      </c>
      <c r="AY27" t="b">
        <v>0</v>
      </c>
      <c r="AZ27" t="b">
        <v>1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>
        <f t="shared" si="0"/>
        <v>38</v>
      </c>
      <c r="BH27">
        <f t="shared" si="1"/>
        <v>51</v>
      </c>
      <c r="BI27" s="4">
        <f t="shared" si="2"/>
        <v>0.74509803921568629</v>
      </c>
    </row>
    <row r="28" spans="1:61" x14ac:dyDescent="0.35">
      <c r="A28" t="s">
        <v>47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0</v>
      </c>
      <c r="AA28" t="b">
        <v>1</v>
      </c>
      <c r="AB28" t="b">
        <v>1</v>
      </c>
      <c r="AC28" t="b">
        <v>1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>
        <f t="shared" si="0"/>
        <v>27</v>
      </c>
      <c r="BH28">
        <f t="shared" si="1"/>
        <v>33</v>
      </c>
      <c r="BI28" s="4">
        <f t="shared" si="2"/>
        <v>0.81818181818181823</v>
      </c>
    </row>
    <row r="29" spans="1:61" x14ac:dyDescent="0.35">
      <c r="A29" t="s">
        <v>48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b">
        <v>1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0</v>
      </c>
      <c r="AA29" t="b">
        <v>1</v>
      </c>
      <c r="AB29" t="b">
        <v>1</v>
      </c>
      <c r="AC29" t="b">
        <v>1</v>
      </c>
      <c r="AD29" t="b">
        <v>1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>
        <f t="shared" si="0"/>
        <v>24</v>
      </c>
      <c r="BH29">
        <f t="shared" si="1"/>
        <v>39</v>
      </c>
      <c r="BI29" s="4">
        <f t="shared" si="2"/>
        <v>0.61538461538461542</v>
      </c>
    </row>
    <row r="30" spans="1:61" x14ac:dyDescent="0.35">
      <c r="A30" t="s">
        <v>49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0</v>
      </c>
      <c r="AA30" t="b">
        <v>1</v>
      </c>
      <c r="AB30" t="b">
        <v>1</v>
      </c>
      <c r="AC30" t="b">
        <v>1</v>
      </c>
      <c r="AD30" t="b">
        <v>1</v>
      </c>
      <c r="AE30" t="b">
        <v>0</v>
      </c>
      <c r="AF30" t="b">
        <v>1</v>
      </c>
      <c r="AG30" t="b">
        <v>1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b">
        <v>1</v>
      </c>
      <c r="AO30" t="b">
        <v>1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>
        <f t="shared" si="0"/>
        <v>27</v>
      </c>
      <c r="BH30">
        <f t="shared" si="1"/>
        <v>40</v>
      </c>
      <c r="BI30" s="4">
        <f t="shared" si="2"/>
        <v>0.67500000000000004</v>
      </c>
    </row>
    <row r="31" spans="1:61" x14ac:dyDescent="0.35">
      <c r="A31" t="s">
        <v>50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0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0</v>
      </c>
      <c r="AN31" t="b">
        <v>1</v>
      </c>
      <c r="AO31" t="s">
        <v>112</v>
      </c>
      <c r="AP31" t="b">
        <v>0</v>
      </c>
      <c r="AQ31" t="b">
        <v>1</v>
      </c>
      <c r="AR31" t="b">
        <v>0</v>
      </c>
      <c r="AS31" t="b">
        <v>1</v>
      </c>
      <c r="AT31" t="b">
        <v>1</v>
      </c>
      <c r="AU31" t="b">
        <v>1</v>
      </c>
      <c r="AV31" t="b">
        <v>0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>
        <f t="shared" si="0"/>
        <v>45</v>
      </c>
      <c r="BH31">
        <f t="shared" si="1"/>
        <v>56</v>
      </c>
      <c r="BI31" s="4">
        <f t="shared" si="2"/>
        <v>0.8035714285714286</v>
      </c>
    </row>
    <row r="32" spans="1:61" x14ac:dyDescent="0.35">
      <c r="A32" t="s">
        <v>51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0</v>
      </c>
      <c r="AA32" t="b">
        <v>1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>
        <f t="shared" si="0"/>
        <v>21</v>
      </c>
      <c r="BH32">
        <f t="shared" si="1"/>
        <v>33</v>
      </c>
      <c r="BI32" s="4">
        <f t="shared" si="2"/>
        <v>0.63636363636363635</v>
      </c>
    </row>
    <row r="33" spans="1:61" x14ac:dyDescent="0.35">
      <c r="A33" t="s">
        <v>52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0</v>
      </c>
      <c r="AA33" t="b">
        <v>1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1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1</v>
      </c>
      <c r="BA33" t="b">
        <v>1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>
        <f t="shared" si="0"/>
        <v>25</v>
      </c>
      <c r="BH33">
        <f t="shared" si="1"/>
        <v>57</v>
      </c>
      <c r="BI33" s="4">
        <f t="shared" si="2"/>
        <v>0.43859649122807015</v>
      </c>
    </row>
    <row r="34" spans="1:61" x14ac:dyDescent="0.35">
      <c r="A34" t="s">
        <v>53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0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b">
        <v>1</v>
      </c>
      <c r="AT34" t="b">
        <v>1</v>
      </c>
      <c r="AU34" t="b">
        <v>1</v>
      </c>
      <c r="AV34" t="b">
        <v>0</v>
      </c>
      <c r="AW34" t="b">
        <v>1</v>
      </c>
      <c r="AX34" t="b">
        <v>0</v>
      </c>
      <c r="AY34" t="b">
        <v>1</v>
      </c>
      <c r="AZ34" t="b">
        <v>1</v>
      </c>
      <c r="BA34" t="b">
        <v>1</v>
      </c>
      <c r="BB34" t="b">
        <v>0</v>
      </c>
      <c r="BC34" t="b">
        <v>1</v>
      </c>
      <c r="BD34" t="b">
        <v>1</v>
      </c>
      <c r="BE34" t="b">
        <v>0</v>
      </c>
      <c r="BF34" t="b">
        <v>0</v>
      </c>
      <c r="BG34">
        <f t="shared" ref="BG34:BG52" si="3">COUNTIF(B34:BF34,TRUE)</f>
        <v>32</v>
      </c>
      <c r="BH34">
        <f t="shared" si="1"/>
        <v>57</v>
      </c>
      <c r="BI34" s="4">
        <f t="shared" si="2"/>
        <v>0.56140350877192979</v>
      </c>
    </row>
    <row r="35" spans="1:61" x14ac:dyDescent="0.35">
      <c r="A35" t="s">
        <v>54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0</v>
      </c>
      <c r="AA35" t="b">
        <v>1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>
        <f t="shared" si="3"/>
        <v>20</v>
      </c>
      <c r="BH35">
        <f t="shared" si="1"/>
        <v>28</v>
      </c>
      <c r="BI35" s="4">
        <f t="shared" si="2"/>
        <v>0.7142857142857143</v>
      </c>
    </row>
    <row r="36" spans="1:61" x14ac:dyDescent="0.35">
      <c r="A36" t="s">
        <v>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1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1</v>
      </c>
      <c r="AK36" t="b">
        <v>0</v>
      </c>
      <c r="AL36" t="b">
        <v>1</v>
      </c>
      <c r="AM36" t="b">
        <v>0</v>
      </c>
      <c r="AN36" t="b">
        <v>0</v>
      </c>
      <c r="AO36" t="b">
        <v>1</v>
      </c>
      <c r="AP36" t="b">
        <v>0</v>
      </c>
      <c r="AQ36" t="b">
        <v>0</v>
      </c>
      <c r="AR36" t="b">
        <v>0</v>
      </c>
      <c r="AS36" t="b">
        <v>1</v>
      </c>
      <c r="AT36" t="b">
        <v>0</v>
      </c>
      <c r="AU36" t="b">
        <v>1</v>
      </c>
      <c r="AV36" t="b">
        <v>0</v>
      </c>
      <c r="AW36" t="b">
        <v>1</v>
      </c>
      <c r="AX36" t="b">
        <v>1</v>
      </c>
      <c r="AY36" t="b">
        <v>0</v>
      </c>
      <c r="AZ36" t="b">
        <v>1</v>
      </c>
      <c r="BA36" t="b">
        <v>1</v>
      </c>
      <c r="BB36" t="b">
        <v>0</v>
      </c>
      <c r="BC36" t="b">
        <v>1</v>
      </c>
      <c r="BD36" t="b">
        <v>1</v>
      </c>
      <c r="BE36" t="b">
        <v>1</v>
      </c>
      <c r="BF36" t="b">
        <v>0</v>
      </c>
      <c r="BG36">
        <f t="shared" si="3"/>
        <v>29</v>
      </c>
      <c r="BH36">
        <f t="shared" si="1"/>
        <v>57</v>
      </c>
      <c r="BI36" s="4">
        <f t="shared" si="2"/>
        <v>0.50877192982456143</v>
      </c>
    </row>
    <row r="37" spans="1:61" x14ac:dyDescent="0.35">
      <c r="A37" t="s">
        <v>56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0</v>
      </c>
      <c r="AA37" t="b">
        <v>1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1</v>
      </c>
      <c r="AP37" t="b">
        <v>0</v>
      </c>
      <c r="AQ37" t="b">
        <v>0</v>
      </c>
      <c r="AR37" t="b">
        <v>0</v>
      </c>
      <c r="AS37" t="b">
        <v>0</v>
      </c>
      <c r="AT37" t="b">
        <v>1</v>
      </c>
      <c r="AU37" t="b">
        <v>1</v>
      </c>
      <c r="AV37" t="b">
        <v>0</v>
      </c>
      <c r="AW37" t="b">
        <v>1</v>
      </c>
      <c r="AX37" t="b">
        <v>1</v>
      </c>
      <c r="AY37" t="b">
        <v>0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s">
        <v>112</v>
      </c>
      <c r="BF37" t="s">
        <v>112</v>
      </c>
      <c r="BG37">
        <f t="shared" si="3"/>
        <v>35</v>
      </c>
      <c r="BH37">
        <f t="shared" si="1"/>
        <v>55</v>
      </c>
      <c r="BI37" s="4">
        <f t="shared" si="2"/>
        <v>0.63636363636363635</v>
      </c>
    </row>
    <row r="38" spans="1:61" x14ac:dyDescent="0.35">
      <c r="A38" t="s">
        <v>57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>
        <f t="shared" si="3"/>
        <v>26</v>
      </c>
      <c r="BH38">
        <f t="shared" si="1"/>
        <v>29</v>
      </c>
      <c r="BI38" s="4">
        <f t="shared" si="2"/>
        <v>0.89655172413793105</v>
      </c>
    </row>
    <row r="39" spans="1:61" x14ac:dyDescent="0.35">
      <c r="A39" t="s">
        <v>58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0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>
        <f t="shared" si="3"/>
        <v>18</v>
      </c>
      <c r="BH39">
        <f t="shared" si="1"/>
        <v>41</v>
      </c>
      <c r="BI39" s="4">
        <f t="shared" si="2"/>
        <v>0.43902439024390244</v>
      </c>
    </row>
    <row r="40" spans="1:61" x14ac:dyDescent="0.35">
      <c r="A40" t="s">
        <v>59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1</v>
      </c>
      <c r="AP40" t="b">
        <v>0</v>
      </c>
      <c r="AQ40" t="b">
        <v>1</v>
      </c>
      <c r="AR40" t="b">
        <v>0</v>
      </c>
      <c r="AS40" t="b">
        <v>1</v>
      </c>
      <c r="AT40" t="b">
        <v>0</v>
      </c>
      <c r="AU40" t="b">
        <v>1</v>
      </c>
      <c r="AV40" t="b">
        <v>0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>
        <f t="shared" si="3"/>
        <v>31</v>
      </c>
      <c r="BH40">
        <f t="shared" si="1"/>
        <v>57</v>
      </c>
      <c r="BI40" s="4">
        <f t="shared" si="2"/>
        <v>0.54385964912280704</v>
      </c>
    </row>
    <row r="41" spans="1:61" x14ac:dyDescent="0.35">
      <c r="A41" t="s">
        <v>60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1</v>
      </c>
      <c r="AO41" t="b">
        <v>1</v>
      </c>
      <c r="AP41" t="b">
        <v>0</v>
      </c>
      <c r="AQ41" t="b">
        <v>0</v>
      </c>
      <c r="AR41" t="b">
        <v>0</v>
      </c>
      <c r="AS41" t="b">
        <v>1</v>
      </c>
      <c r="AT41" t="b">
        <v>1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1</v>
      </c>
      <c r="BA41" t="b">
        <v>1</v>
      </c>
      <c r="BB41" t="b">
        <v>0</v>
      </c>
      <c r="BC41" t="b">
        <v>0</v>
      </c>
      <c r="BD41" t="b">
        <v>1</v>
      </c>
      <c r="BE41" t="b">
        <v>0</v>
      </c>
      <c r="BF41" t="b">
        <v>0</v>
      </c>
      <c r="BG41">
        <f t="shared" si="3"/>
        <v>23</v>
      </c>
      <c r="BH41">
        <f t="shared" si="1"/>
        <v>57</v>
      </c>
      <c r="BI41" s="4">
        <f t="shared" si="2"/>
        <v>0.40350877192982454</v>
      </c>
    </row>
    <row r="42" spans="1:61" x14ac:dyDescent="0.35">
      <c r="A42" t="s">
        <v>61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1</v>
      </c>
      <c r="AA42" t="b">
        <v>0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0</v>
      </c>
      <c r="AM42" t="b">
        <v>0</v>
      </c>
      <c r="AN42" t="b">
        <v>1</v>
      </c>
      <c r="AO42" t="s">
        <v>112</v>
      </c>
      <c r="AP42" t="b">
        <v>0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>
        <f t="shared" si="3"/>
        <v>38</v>
      </c>
      <c r="BH42">
        <f t="shared" si="1"/>
        <v>56</v>
      </c>
      <c r="BI42" s="4">
        <f t="shared" si="2"/>
        <v>0.6785714285714286</v>
      </c>
    </row>
    <row r="43" spans="1:61" x14ac:dyDescent="0.35">
      <c r="A43" t="s">
        <v>64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0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>
        <f t="shared" si="3"/>
        <v>20</v>
      </c>
      <c r="BH43">
        <f t="shared" si="1"/>
        <v>33</v>
      </c>
      <c r="BI43" s="4">
        <f t="shared" si="2"/>
        <v>0.60606060606060608</v>
      </c>
    </row>
    <row r="44" spans="1:61" x14ac:dyDescent="0.35">
      <c r="A44" t="s">
        <v>65</v>
      </c>
      <c r="B44" s="8" t="b">
        <f>IF(Data!B44="","",IF(Data!B$44="","",Data!B44=Data!B$44))</f>
        <v>1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6" t="b">
        <v>1</v>
      </c>
      <c r="M44" s="6" t="b">
        <v>1</v>
      </c>
      <c r="N44" s="6" t="b">
        <v>1</v>
      </c>
      <c r="O44" s="6" t="b">
        <v>1</v>
      </c>
      <c r="P44" s="6" t="b">
        <v>1</v>
      </c>
      <c r="Q44" s="6" t="b">
        <v>1</v>
      </c>
      <c r="R44" s="6" t="b">
        <v>1</v>
      </c>
      <c r="S44" s="6" t="b">
        <v>1</v>
      </c>
      <c r="T44" s="6" t="b">
        <v>1</v>
      </c>
      <c r="U44" s="6" t="b">
        <v>1</v>
      </c>
      <c r="V44" s="6" t="b">
        <v>1</v>
      </c>
      <c r="W44" s="6" t="b">
        <v>1</v>
      </c>
      <c r="X44" s="6" t="b">
        <v>1</v>
      </c>
      <c r="Y44" s="6" t="b">
        <v>1</v>
      </c>
      <c r="Z44" s="6" t="b">
        <v>1</v>
      </c>
      <c r="AA44" s="6" t="b">
        <v>1</v>
      </c>
      <c r="AB44" s="6" t="b">
        <v>1</v>
      </c>
      <c r="AC44" s="6" t="b">
        <v>1</v>
      </c>
      <c r="AD44" s="6" t="b">
        <v>1</v>
      </c>
      <c r="AE44" s="6" t="b">
        <v>1</v>
      </c>
      <c r="AF44" s="6" t="b">
        <v>1</v>
      </c>
      <c r="AG44" s="6" t="b">
        <v>1</v>
      </c>
      <c r="AH44" s="6" t="b">
        <v>1</v>
      </c>
      <c r="AI44" s="6" t="b">
        <v>1</v>
      </c>
      <c r="AJ44" s="6" t="b">
        <v>1</v>
      </c>
      <c r="AK44" s="6" t="b">
        <v>1</v>
      </c>
      <c r="AL44" s="6" t="b">
        <v>1</v>
      </c>
      <c r="AM44" s="6" t="b">
        <v>1</v>
      </c>
      <c r="AN44" s="6" t="b">
        <v>1</v>
      </c>
      <c r="AO44" s="6" t="b">
        <v>1</v>
      </c>
      <c r="AP44" s="6" t="b">
        <v>1</v>
      </c>
      <c r="AQ44" s="6" t="b">
        <v>1</v>
      </c>
      <c r="AR44" s="6" t="b">
        <v>1</v>
      </c>
      <c r="AS44" s="6" t="b">
        <v>1</v>
      </c>
      <c r="AT44" s="6" t="b">
        <v>1</v>
      </c>
      <c r="AU44" s="6" t="b">
        <v>1</v>
      </c>
      <c r="AV44" s="6" t="b">
        <v>1</v>
      </c>
      <c r="AW44" s="6" t="b">
        <v>1</v>
      </c>
      <c r="AX44" s="6" t="b">
        <v>1</v>
      </c>
      <c r="AY44" s="6" t="b">
        <v>1</v>
      </c>
      <c r="AZ44" s="6" t="b">
        <v>1</v>
      </c>
      <c r="BA44" s="6" t="b">
        <v>1</v>
      </c>
      <c r="BB44" s="6" t="b">
        <v>1</v>
      </c>
      <c r="BC44" s="6" t="b">
        <v>1</v>
      </c>
      <c r="BD44" s="6" t="b">
        <v>1</v>
      </c>
      <c r="BE44" s="6" t="b">
        <v>1</v>
      </c>
      <c r="BF44" s="6" t="b">
        <v>1</v>
      </c>
      <c r="BG44">
        <f t="shared" si="3"/>
        <v>57</v>
      </c>
      <c r="BH44">
        <f t="shared" si="1"/>
        <v>57</v>
      </c>
      <c r="BI44" s="4">
        <f t="shared" si="2"/>
        <v>1</v>
      </c>
    </row>
    <row r="45" spans="1:61" x14ac:dyDescent="0.35">
      <c r="A45" t="s">
        <v>66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0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s">
        <v>112</v>
      </c>
      <c r="AO45" t="s">
        <v>112</v>
      </c>
      <c r="AP45" t="b">
        <v>0</v>
      </c>
      <c r="AQ45" t="b">
        <v>1</v>
      </c>
      <c r="AR45" t="b">
        <v>0</v>
      </c>
      <c r="AS45" t="b">
        <v>0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>
        <f t="shared" si="3"/>
        <v>34</v>
      </c>
      <c r="BH45">
        <f t="shared" si="1"/>
        <v>42</v>
      </c>
      <c r="BI45" s="4">
        <f t="shared" si="2"/>
        <v>0.80952380952380953</v>
      </c>
    </row>
    <row r="46" spans="1:61" x14ac:dyDescent="0.35">
      <c r="A46" t="s">
        <v>67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0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>
        <f t="shared" si="3"/>
        <v>24</v>
      </c>
      <c r="BH46">
        <f t="shared" si="1"/>
        <v>32</v>
      </c>
      <c r="BI46" s="4">
        <f t="shared" si="2"/>
        <v>0.75</v>
      </c>
    </row>
    <row r="47" spans="1:61" x14ac:dyDescent="0.35">
      <c r="A47" t="s">
        <v>68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1</v>
      </c>
      <c r="AO47" t="b">
        <v>1</v>
      </c>
      <c r="AP47" t="b">
        <v>0</v>
      </c>
      <c r="AQ47" t="b">
        <v>0</v>
      </c>
      <c r="AR47" t="b">
        <v>1</v>
      </c>
      <c r="AS47" t="b">
        <v>1</v>
      </c>
      <c r="AT47" t="b">
        <v>1</v>
      </c>
      <c r="AU47" t="b">
        <v>1</v>
      </c>
      <c r="AV47" t="b">
        <v>0</v>
      </c>
      <c r="AW47" t="b">
        <v>0</v>
      </c>
      <c r="AX47" t="b">
        <v>0</v>
      </c>
      <c r="AY47" t="b">
        <v>0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0</v>
      </c>
      <c r="BF47" t="b">
        <v>0</v>
      </c>
      <c r="BG47">
        <f t="shared" si="3"/>
        <v>24</v>
      </c>
      <c r="BH47">
        <f t="shared" si="1"/>
        <v>57</v>
      </c>
      <c r="BI47" s="4">
        <f t="shared" si="2"/>
        <v>0.42105263157894735</v>
      </c>
    </row>
    <row r="48" spans="1:61" x14ac:dyDescent="0.35">
      <c r="A48" t="s">
        <v>70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1</v>
      </c>
      <c r="K48" t="b">
        <v>1</v>
      </c>
      <c r="L48" t="b">
        <v>1</v>
      </c>
      <c r="M48" t="b">
        <v>0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0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0</v>
      </c>
      <c r="AN48" t="s">
        <v>112</v>
      </c>
      <c r="AO48" t="s">
        <v>112</v>
      </c>
      <c r="AP48" t="b">
        <v>1</v>
      </c>
      <c r="AQ48" t="b">
        <v>1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1</v>
      </c>
      <c r="AX48" t="b">
        <v>1</v>
      </c>
      <c r="AY48" t="b">
        <v>0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>
        <f t="shared" si="3"/>
        <v>40</v>
      </c>
      <c r="BH48">
        <f t="shared" si="1"/>
        <v>55</v>
      </c>
      <c r="BI48" s="4">
        <f t="shared" si="2"/>
        <v>0.72727272727272729</v>
      </c>
    </row>
    <row r="49" spans="1:61" x14ac:dyDescent="0.35">
      <c r="A49" t="s">
        <v>71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0</v>
      </c>
      <c r="AA49" t="b">
        <v>1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>
        <f t="shared" si="3"/>
        <v>18</v>
      </c>
      <c r="BH49">
        <f t="shared" si="1"/>
        <v>33</v>
      </c>
      <c r="BI49" s="4">
        <f t="shared" si="2"/>
        <v>0.54545454545454541</v>
      </c>
    </row>
    <row r="50" spans="1:61" x14ac:dyDescent="0.35">
      <c r="A50" t="s">
        <v>72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0</v>
      </c>
      <c r="AA50" t="b">
        <v>1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0</v>
      </c>
      <c r="AN50" t="b">
        <v>1</v>
      </c>
      <c r="AO50" t="b">
        <v>1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>
        <f t="shared" si="3"/>
        <v>28</v>
      </c>
      <c r="BH50">
        <f t="shared" si="1"/>
        <v>40</v>
      </c>
      <c r="BI50" s="4">
        <f t="shared" si="2"/>
        <v>0.7</v>
      </c>
    </row>
    <row r="51" spans="1:61" x14ac:dyDescent="0.35">
      <c r="A51" t="s">
        <v>73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>
        <f t="shared" si="3"/>
        <v>22</v>
      </c>
      <c r="BH51">
        <f t="shared" si="1"/>
        <v>44</v>
      </c>
      <c r="BI51" s="4">
        <f t="shared" si="2"/>
        <v>0.5</v>
      </c>
    </row>
    <row r="52" spans="1:61" x14ac:dyDescent="0.35">
      <c r="A52" t="s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0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0</v>
      </c>
      <c r="AA52" t="b">
        <v>1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 t="b">
        <v>1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>
        <f t="shared" si="3"/>
        <v>24</v>
      </c>
      <c r="BH52">
        <f t="shared" si="1"/>
        <v>33</v>
      </c>
      <c r="BI52" s="4">
        <f t="shared" si="2"/>
        <v>0.72727272727272729</v>
      </c>
    </row>
  </sheetData>
  <conditionalFormatting sqref="B2:BJ2 B45:BG52 BG44 B3:BG43 BH3:BJ52">
    <cfRule type="containsText" dxfId="17" priority="2" operator="containsText" text="true">
      <formula>NOT(ISERROR(SEARCH("true",B2)))</formula>
    </cfRule>
    <cfRule type="containsText" dxfId="16" priority="3" operator="containsText" text="false">
      <formula>NOT(ISERROR(SEARCH("false",B2)))</formula>
    </cfRule>
  </conditionalFormatting>
  <conditionalFormatting sqref="BI2:BI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F266-489A-4CD8-ABC4-10CC141076C7}">
  <dimension ref="A1:AV52"/>
  <sheetViews>
    <sheetView topLeftCell="AE34" workbookViewId="0">
      <selection activeCell="BI43" sqref="BI43"/>
    </sheetView>
  </sheetViews>
  <sheetFormatPr defaultRowHeight="14.5" x14ac:dyDescent="0.35"/>
  <cols>
    <col min="46" max="46" width="9.81640625" bestFit="1" customWidth="1"/>
    <col min="47" max="47" width="12.90625" bestFit="1" customWidth="1"/>
    <col min="48" max="48" width="12.08984375" bestFit="1" customWidth="1"/>
  </cols>
  <sheetData>
    <row r="1" spans="1:48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 t="s">
        <v>113</v>
      </c>
      <c r="AU1" t="s">
        <v>105</v>
      </c>
      <c r="AV1" t="s">
        <v>114</v>
      </c>
    </row>
    <row r="2" spans="1:48" x14ac:dyDescent="0.35">
      <c r="A2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0</v>
      </c>
      <c r="AN2" t="s">
        <v>112</v>
      </c>
      <c r="AO2" t="s">
        <v>112</v>
      </c>
      <c r="AP2" t="b">
        <v>1</v>
      </c>
      <c r="AQ2" t="b">
        <v>1</v>
      </c>
      <c r="AR2" t="b">
        <v>1</v>
      </c>
      <c r="AS2" t="b">
        <v>1</v>
      </c>
      <c r="AT2">
        <f t="shared" ref="AT2:AT33" si="0">COUNTIF(B2:AS2,TRUE)</f>
        <v>34</v>
      </c>
      <c r="AU2">
        <f>44-COUNTIF(B2:AS2,"")</f>
        <v>42</v>
      </c>
      <c r="AV2" s="4">
        <f>AT2/AU2</f>
        <v>0.80952380952380953</v>
      </c>
    </row>
    <row r="3" spans="1:48" x14ac:dyDescent="0.35">
      <c r="A3" t="s">
        <v>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>
        <f t="shared" si="0"/>
        <v>13</v>
      </c>
      <c r="AU3">
        <f t="shared" ref="AU3:AU52" si="1">44-COUNTIF(B3:AS3,"")</f>
        <v>16</v>
      </c>
      <c r="AV3" s="4">
        <f t="shared" ref="AV3:AV52" si="2">AT3/AU3</f>
        <v>0.8125</v>
      </c>
    </row>
    <row r="4" spans="1:48" x14ac:dyDescent="0.35">
      <c r="A4" t="s">
        <v>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0</v>
      </c>
      <c r="AA4" t="b">
        <v>0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>
        <f t="shared" si="0"/>
        <v>20</v>
      </c>
      <c r="AU4">
        <f t="shared" si="1"/>
        <v>28</v>
      </c>
      <c r="AV4" s="4">
        <f t="shared" si="2"/>
        <v>0.7142857142857143</v>
      </c>
    </row>
    <row r="5" spans="1:48" x14ac:dyDescent="0.35">
      <c r="A5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0</v>
      </c>
      <c r="AN5" t="s">
        <v>112</v>
      </c>
      <c r="AO5" t="s">
        <v>112</v>
      </c>
      <c r="AP5" t="b">
        <v>1</v>
      </c>
      <c r="AQ5" t="b">
        <v>1</v>
      </c>
      <c r="AR5" t="b">
        <v>1</v>
      </c>
      <c r="AS5" t="b">
        <v>1</v>
      </c>
      <c r="AT5">
        <f t="shared" si="0"/>
        <v>35</v>
      </c>
      <c r="AU5">
        <f t="shared" si="1"/>
        <v>42</v>
      </c>
      <c r="AV5" s="4">
        <f t="shared" si="2"/>
        <v>0.83333333333333337</v>
      </c>
    </row>
    <row r="6" spans="1:48" x14ac:dyDescent="0.3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s">
        <v>112</v>
      </c>
      <c r="AO6" t="s">
        <v>112</v>
      </c>
      <c r="AP6" t="b">
        <v>0</v>
      </c>
      <c r="AQ6" t="b">
        <v>1</v>
      </c>
      <c r="AR6" t="b">
        <v>1</v>
      </c>
      <c r="AS6" t="s">
        <v>112</v>
      </c>
      <c r="AT6">
        <f t="shared" si="0"/>
        <v>18</v>
      </c>
      <c r="AU6">
        <f t="shared" si="1"/>
        <v>41</v>
      </c>
      <c r="AV6" s="4">
        <f t="shared" si="2"/>
        <v>0.43902439024390244</v>
      </c>
    </row>
    <row r="7" spans="1:48" x14ac:dyDescent="0.35">
      <c r="A7" t="s">
        <v>13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0</v>
      </c>
      <c r="AA7" t="b">
        <v>0</v>
      </c>
      <c r="AB7" t="b">
        <v>1</v>
      </c>
      <c r="AC7" t="b">
        <v>1</v>
      </c>
      <c r="AD7" t="b">
        <v>1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>
        <f t="shared" si="0"/>
        <v>19</v>
      </c>
      <c r="AU7">
        <f t="shared" si="1"/>
        <v>37</v>
      </c>
      <c r="AV7" s="4">
        <f t="shared" si="2"/>
        <v>0.51351351351351349</v>
      </c>
    </row>
    <row r="8" spans="1:48" x14ac:dyDescent="0.35">
      <c r="A8" t="s">
        <v>15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1</v>
      </c>
      <c r="AJ8" t="b">
        <v>1</v>
      </c>
      <c r="AK8" t="b">
        <v>0</v>
      </c>
      <c r="AL8" t="b">
        <v>1</v>
      </c>
      <c r="AM8" t="b">
        <v>0</v>
      </c>
      <c r="AN8" t="s">
        <v>112</v>
      </c>
      <c r="AO8" t="s">
        <v>112</v>
      </c>
      <c r="AP8" t="b">
        <v>0</v>
      </c>
      <c r="AQ8" t="b">
        <v>0</v>
      </c>
      <c r="AR8" t="b">
        <v>1</v>
      </c>
      <c r="AS8" t="b">
        <v>0</v>
      </c>
      <c r="AT8">
        <f t="shared" si="0"/>
        <v>19</v>
      </c>
      <c r="AU8">
        <f t="shared" si="1"/>
        <v>42</v>
      </c>
      <c r="AV8" s="4">
        <f t="shared" si="2"/>
        <v>0.45238095238095238</v>
      </c>
    </row>
    <row r="9" spans="1:48" x14ac:dyDescent="0.35">
      <c r="A9" t="s">
        <v>20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1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>
        <f t="shared" si="0"/>
        <v>3</v>
      </c>
      <c r="AU9">
        <f t="shared" si="1"/>
        <v>15</v>
      </c>
      <c r="AV9" s="4">
        <f t="shared" si="2"/>
        <v>0.2</v>
      </c>
    </row>
    <row r="10" spans="1:48" x14ac:dyDescent="0.35">
      <c r="A10" t="s">
        <v>21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1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0</v>
      </c>
      <c r="AN10" t="s">
        <v>112</v>
      </c>
      <c r="AO10" t="s">
        <v>112</v>
      </c>
      <c r="AP10" t="b">
        <v>1</v>
      </c>
      <c r="AQ10" t="b">
        <v>1</v>
      </c>
      <c r="AR10" t="b">
        <v>1</v>
      </c>
      <c r="AS10" t="b">
        <v>0</v>
      </c>
      <c r="AT10">
        <f t="shared" si="0"/>
        <v>22</v>
      </c>
      <c r="AU10">
        <f t="shared" si="1"/>
        <v>42</v>
      </c>
      <c r="AV10" s="4">
        <f t="shared" si="2"/>
        <v>0.52380952380952384</v>
      </c>
    </row>
    <row r="11" spans="1:48" x14ac:dyDescent="0.35">
      <c r="A11" t="s">
        <v>23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0</v>
      </c>
      <c r="AM11" t="b">
        <v>0</v>
      </c>
      <c r="AN11" t="s">
        <v>112</v>
      </c>
      <c r="AO11" t="s">
        <v>112</v>
      </c>
      <c r="AP11" t="b">
        <v>1</v>
      </c>
      <c r="AQ11" t="b">
        <v>1</v>
      </c>
      <c r="AR11" t="b">
        <v>1</v>
      </c>
      <c r="AS11" t="b">
        <v>0</v>
      </c>
      <c r="AT11">
        <f t="shared" si="0"/>
        <v>34</v>
      </c>
      <c r="AU11">
        <f t="shared" si="1"/>
        <v>42</v>
      </c>
      <c r="AV11" s="4">
        <f t="shared" si="2"/>
        <v>0.80952380952380953</v>
      </c>
    </row>
    <row r="12" spans="1:48" x14ac:dyDescent="0.35">
      <c r="A12" t="s">
        <v>24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0</v>
      </c>
      <c r="AI12" t="b">
        <v>1</v>
      </c>
      <c r="AJ12" t="b">
        <v>1</v>
      </c>
      <c r="AK12" t="b">
        <v>1</v>
      </c>
      <c r="AL12" t="b">
        <v>1</v>
      </c>
      <c r="AM12" t="b">
        <v>0</v>
      </c>
      <c r="AN12" t="s">
        <v>112</v>
      </c>
      <c r="AO12" t="s">
        <v>112</v>
      </c>
      <c r="AP12" t="b">
        <v>1</v>
      </c>
      <c r="AQ12" t="b">
        <v>1</v>
      </c>
      <c r="AR12" t="b">
        <v>1</v>
      </c>
      <c r="AS12" t="b">
        <v>0</v>
      </c>
      <c r="AT12">
        <f t="shared" si="0"/>
        <v>31</v>
      </c>
      <c r="AU12">
        <f t="shared" si="1"/>
        <v>42</v>
      </c>
      <c r="AV12" s="4">
        <f t="shared" si="2"/>
        <v>0.73809523809523814</v>
      </c>
    </row>
    <row r="13" spans="1:48" x14ac:dyDescent="0.35">
      <c r="A13" t="s">
        <v>28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>
        <f t="shared" si="0"/>
        <v>6</v>
      </c>
      <c r="AU13">
        <f t="shared" si="1"/>
        <v>16</v>
      </c>
      <c r="AV13" s="4">
        <f t="shared" si="2"/>
        <v>0.375</v>
      </c>
    </row>
    <row r="14" spans="1:48" x14ac:dyDescent="0.35">
      <c r="A14" t="s">
        <v>29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0</v>
      </c>
      <c r="AA14" t="b">
        <v>0</v>
      </c>
      <c r="AB14" t="b">
        <v>1</v>
      </c>
      <c r="AC14" t="b">
        <v>1</v>
      </c>
      <c r="AD14" t="b">
        <v>0</v>
      </c>
      <c r="AE14" t="b">
        <v>0</v>
      </c>
      <c r="AF14" t="b">
        <v>1</v>
      </c>
      <c r="AG14" t="b">
        <v>1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>
        <f t="shared" si="0"/>
        <v>25</v>
      </c>
      <c r="AU14">
        <f t="shared" si="1"/>
        <v>33</v>
      </c>
      <c r="AV14" s="4">
        <f t="shared" si="2"/>
        <v>0.75757575757575757</v>
      </c>
    </row>
    <row r="15" spans="1:48" x14ac:dyDescent="0.35">
      <c r="A15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s">
        <v>112</v>
      </c>
      <c r="AO15" t="s">
        <v>112</v>
      </c>
      <c r="AP15" t="b">
        <v>0</v>
      </c>
      <c r="AQ15" t="b">
        <v>0</v>
      </c>
      <c r="AR15" t="b">
        <v>1</v>
      </c>
      <c r="AS15" t="b">
        <v>1</v>
      </c>
      <c r="AT15">
        <f t="shared" si="0"/>
        <v>17</v>
      </c>
      <c r="AU15">
        <f t="shared" si="1"/>
        <v>42</v>
      </c>
      <c r="AV15" s="4">
        <f t="shared" si="2"/>
        <v>0.40476190476190477</v>
      </c>
    </row>
    <row r="16" spans="1:48" x14ac:dyDescent="0.35">
      <c r="A16" t="s">
        <v>31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s">
        <v>112</v>
      </c>
      <c r="AO16" t="s">
        <v>112</v>
      </c>
      <c r="AP16" t="b">
        <v>0</v>
      </c>
      <c r="AQ16" t="b">
        <v>1</v>
      </c>
      <c r="AR16" t="b">
        <v>1</v>
      </c>
      <c r="AS16" t="b">
        <v>1</v>
      </c>
      <c r="AT16">
        <f t="shared" si="0"/>
        <v>19</v>
      </c>
      <c r="AU16">
        <f t="shared" si="1"/>
        <v>42</v>
      </c>
      <c r="AV16" s="4">
        <f t="shared" si="2"/>
        <v>0.45238095238095238</v>
      </c>
    </row>
    <row r="17" spans="1:48" x14ac:dyDescent="0.35">
      <c r="A17" t="s">
        <v>32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1</v>
      </c>
      <c r="AM17" t="b">
        <v>0</v>
      </c>
      <c r="AN17" t="s">
        <v>112</v>
      </c>
      <c r="AO17" t="s">
        <v>112</v>
      </c>
      <c r="AP17" t="b">
        <v>0</v>
      </c>
      <c r="AQ17" t="b">
        <v>1</v>
      </c>
      <c r="AR17" t="b">
        <v>1</v>
      </c>
      <c r="AS17" t="b">
        <v>1</v>
      </c>
      <c r="AT17">
        <f t="shared" si="0"/>
        <v>24</v>
      </c>
      <c r="AU17">
        <f t="shared" si="1"/>
        <v>42</v>
      </c>
      <c r="AV17" s="4">
        <f t="shared" si="2"/>
        <v>0.5714285714285714</v>
      </c>
    </row>
    <row r="18" spans="1:48" x14ac:dyDescent="0.35">
      <c r="A18" t="s">
        <v>33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0</v>
      </c>
      <c r="AA18" t="b">
        <v>0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s">
        <v>112</v>
      </c>
      <c r="AO18" t="s">
        <v>112</v>
      </c>
      <c r="AP18" t="s">
        <v>112</v>
      </c>
      <c r="AQ18" t="s">
        <v>112</v>
      </c>
      <c r="AR18" t="s">
        <v>112</v>
      </c>
      <c r="AS18" t="s">
        <v>112</v>
      </c>
      <c r="AT18">
        <f t="shared" si="0"/>
        <v>21</v>
      </c>
      <c r="AU18">
        <f t="shared" si="1"/>
        <v>38</v>
      </c>
      <c r="AV18" s="4">
        <f t="shared" si="2"/>
        <v>0.55263157894736847</v>
      </c>
    </row>
    <row r="19" spans="1:48" x14ac:dyDescent="0.35">
      <c r="A19" t="s">
        <v>34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0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0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s">
        <v>112</v>
      </c>
      <c r="AO19" t="s">
        <v>112</v>
      </c>
      <c r="AP19" t="b">
        <v>0</v>
      </c>
      <c r="AQ19" t="b">
        <v>1</v>
      </c>
      <c r="AR19" t="b">
        <v>0</v>
      </c>
      <c r="AS19" t="b">
        <v>0</v>
      </c>
      <c r="AT19">
        <f t="shared" si="0"/>
        <v>32</v>
      </c>
      <c r="AU19">
        <f t="shared" si="1"/>
        <v>42</v>
      </c>
      <c r="AV19" s="4">
        <f t="shared" si="2"/>
        <v>0.76190476190476186</v>
      </c>
    </row>
    <row r="20" spans="1:48" x14ac:dyDescent="0.35">
      <c r="A20" t="s">
        <v>37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0</v>
      </c>
      <c r="AM20" t="b">
        <v>0</v>
      </c>
      <c r="AN20" t="s">
        <v>112</v>
      </c>
      <c r="AO20" t="s">
        <v>112</v>
      </c>
      <c r="AP20" t="b">
        <v>1</v>
      </c>
      <c r="AQ20" t="b">
        <v>1</v>
      </c>
      <c r="AR20" t="b">
        <v>1</v>
      </c>
      <c r="AS20" t="b">
        <v>0</v>
      </c>
      <c r="AT20">
        <f t="shared" si="0"/>
        <v>32</v>
      </c>
      <c r="AU20">
        <f t="shared" si="1"/>
        <v>42</v>
      </c>
      <c r="AV20" s="4">
        <f t="shared" si="2"/>
        <v>0.76190476190476186</v>
      </c>
    </row>
    <row r="21" spans="1:48" x14ac:dyDescent="0.35">
      <c r="A2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1</v>
      </c>
      <c r="O21" t="b">
        <v>1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s">
        <v>112</v>
      </c>
      <c r="AO21" t="s">
        <v>112</v>
      </c>
      <c r="AP21" t="b">
        <v>0</v>
      </c>
      <c r="AQ21" t="b">
        <v>0</v>
      </c>
      <c r="AR21" t="b">
        <v>1</v>
      </c>
      <c r="AS21" t="b">
        <v>1</v>
      </c>
      <c r="AT21">
        <f t="shared" si="0"/>
        <v>12</v>
      </c>
      <c r="AU21">
        <f t="shared" si="1"/>
        <v>42</v>
      </c>
      <c r="AV21" s="4">
        <f t="shared" si="2"/>
        <v>0.2857142857142857</v>
      </c>
    </row>
    <row r="22" spans="1:48" x14ac:dyDescent="0.35">
      <c r="A22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0</v>
      </c>
      <c r="AA22" t="b">
        <v>0</v>
      </c>
      <c r="AB22" t="b">
        <v>1</v>
      </c>
      <c r="AC22" t="b">
        <v>1</v>
      </c>
      <c r="AD22" t="b">
        <v>1</v>
      </c>
      <c r="AE22" t="b">
        <v>1</v>
      </c>
      <c r="AF22" t="b">
        <v>0</v>
      </c>
      <c r="AG22" t="b">
        <v>0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s">
        <v>112</v>
      </c>
      <c r="AO22" t="s">
        <v>112</v>
      </c>
      <c r="AP22" t="b">
        <v>1</v>
      </c>
      <c r="AQ22" t="b">
        <v>0</v>
      </c>
      <c r="AR22" t="b">
        <v>1</v>
      </c>
      <c r="AS22" t="b">
        <v>0</v>
      </c>
      <c r="AT22">
        <f t="shared" si="0"/>
        <v>26</v>
      </c>
      <c r="AU22">
        <f t="shared" si="1"/>
        <v>42</v>
      </c>
      <c r="AV22" s="4">
        <f t="shared" si="2"/>
        <v>0.61904761904761907</v>
      </c>
    </row>
    <row r="23" spans="1:48" x14ac:dyDescent="0.35">
      <c r="A23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s">
        <v>112</v>
      </c>
      <c r="AO23" t="s">
        <v>112</v>
      </c>
      <c r="AP23" t="b">
        <v>0</v>
      </c>
      <c r="AQ23" t="b">
        <v>0</v>
      </c>
      <c r="AR23" t="b">
        <v>0</v>
      </c>
      <c r="AS23" t="b">
        <v>0</v>
      </c>
      <c r="AT23">
        <f t="shared" si="0"/>
        <v>14</v>
      </c>
      <c r="AU23">
        <f t="shared" si="1"/>
        <v>42</v>
      </c>
      <c r="AV23" s="4">
        <f t="shared" si="2"/>
        <v>0.33333333333333331</v>
      </c>
    </row>
    <row r="24" spans="1:48" x14ac:dyDescent="0.35">
      <c r="A24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s">
        <v>112</v>
      </c>
      <c r="AO24" t="s">
        <v>112</v>
      </c>
      <c r="AP24" t="b">
        <v>0</v>
      </c>
      <c r="AQ24" t="b">
        <v>0</v>
      </c>
      <c r="AR24" t="b">
        <v>1</v>
      </c>
      <c r="AS24" t="b">
        <v>1</v>
      </c>
      <c r="AT24">
        <f t="shared" si="0"/>
        <v>16</v>
      </c>
      <c r="AU24">
        <f t="shared" si="1"/>
        <v>42</v>
      </c>
      <c r="AV24" s="4">
        <f t="shared" si="2"/>
        <v>0.38095238095238093</v>
      </c>
    </row>
    <row r="25" spans="1:48" x14ac:dyDescent="0.35">
      <c r="A25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s">
        <v>112</v>
      </c>
      <c r="AO25" t="s">
        <v>112</v>
      </c>
      <c r="AP25" t="b">
        <v>0</v>
      </c>
      <c r="AQ25" t="s">
        <v>112</v>
      </c>
      <c r="AR25" t="s">
        <v>112</v>
      </c>
      <c r="AS25" t="s">
        <v>112</v>
      </c>
      <c r="AT25">
        <f t="shared" si="0"/>
        <v>13</v>
      </c>
      <c r="AU25">
        <f t="shared" si="1"/>
        <v>39</v>
      </c>
      <c r="AV25" s="4">
        <f t="shared" si="2"/>
        <v>0.33333333333333331</v>
      </c>
    </row>
    <row r="26" spans="1:48" x14ac:dyDescent="0.35">
      <c r="A26" t="s">
        <v>45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0</v>
      </c>
      <c r="AN26" t="s">
        <v>112</v>
      </c>
      <c r="AO26" t="s">
        <v>112</v>
      </c>
      <c r="AP26" t="b">
        <v>1</v>
      </c>
      <c r="AQ26" t="b">
        <v>1</v>
      </c>
      <c r="AR26" t="b">
        <v>1</v>
      </c>
      <c r="AS26" t="b">
        <v>1</v>
      </c>
      <c r="AT26">
        <f t="shared" si="0"/>
        <v>34</v>
      </c>
      <c r="AU26">
        <f t="shared" si="1"/>
        <v>42</v>
      </c>
      <c r="AV26" s="4">
        <f t="shared" si="2"/>
        <v>0.80952380952380953</v>
      </c>
    </row>
    <row r="27" spans="1:48" x14ac:dyDescent="0.35">
      <c r="A27" t="s">
        <v>46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1</v>
      </c>
      <c r="Q27" t="b">
        <v>1</v>
      </c>
      <c r="R27" t="b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0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0</v>
      </c>
      <c r="AN27" t="s">
        <v>112</v>
      </c>
      <c r="AO27" t="s">
        <v>112</v>
      </c>
      <c r="AP27" t="b">
        <v>0</v>
      </c>
      <c r="AQ27" t="b">
        <v>1</v>
      </c>
      <c r="AR27" t="b">
        <v>1</v>
      </c>
      <c r="AS27" t="b">
        <v>1</v>
      </c>
      <c r="AT27">
        <f t="shared" si="0"/>
        <v>32</v>
      </c>
      <c r="AU27">
        <f t="shared" si="1"/>
        <v>42</v>
      </c>
      <c r="AV27" s="4">
        <f t="shared" si="2"/>
        <v>0.76190476190476186</v>
      </c>
    </row>
    <row r="28" spans="1:48" x14ac:dyDescent="0.35">
      <c r="A28" t="s">
        <v>47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0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>
        <f t="shared" si="0"/>
        <v>24</v>
      </c>
      <c r="AU28">
        <f t="shared" si="1"/>
        <v>33</v>
      </c>
      <c r="AV28" s="4">
        <f t="shared" si="2"/>
        <v>0.72727272727272729</v>
      </c>
    </row>
    <row r="29" spans="1:48" x14ac:dyDescent="0.35">
      <c r="A29" t="s">
        <v>48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0</v>
      </c>
      <c r="AA29" t="b">
        <v>0</v>
      </c>
      <c r="AB29" t="b">
        <v>1</v>
      </c>
      <c r="AC29" t="b">
        <v>1</v>
      </c>
      <c r="AD29" t="b">
        <v>1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s">
        <v>112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>
        <f t="shared" si="0"/>
        <v>22</v>
      </c>
      <c r="AU29">
        <f t="shared" si="1"/>
        <v>38</v>
      </c>
      <c r="AV29" s="4">
        <f t="shared" si="2"/>
        <v>0.57894736842105265</v>
      </c>
    </row>
    <row r="30" spans="1:48" x14ac:dyDescent="0.35">
      <c r="A30" t="s">
        <v>49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0</v>
      </c>
      <c r="AA30" t="b">
        <v>0</v>
      </c>
      <c r="AB30" t="b">
        <v>1</v>
      </c>
      <c r="AC30" t="b">
        <v>1</v>
      </c>
      <c r="AD30" t="b">
        <v>1</v>
      </c>
      <c r="AE30" t="b">
        <v>0</v>
      </c>
      <c r="AF30" t="b">
        <v>1</v>
      </c>
      <c r="AG30" t="b">
        <v>1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s">
        <v>112</v>
      </c>
      <c r="AO30" t="s">
        <v>112</v>
      </c>
      <c r="AP30" t="s">
        <v>112</v>
      </c>
      <c r="AQ30" t="s">
        <v>112</v>
      </c>
      <c r="AR30" t="s">
        <v>112</v>
      </c>
      <c r="AS30" t="s">
        <v>112</v>
      </c>
      <c r="AT30">
        <f t="shared" si="0"/>
        <v>22</v>
      </c>
      <c r="AU30">
        <f t="shared" si="1"/>
        <v>38</v>
      </c>
      <c r="AV30" s="4">
        <f t="shared" si="2"/>
        <v>0.57894736842105265</v>
      </c>
    </row>
    <row r="31" spans="1:48" x14ac:dyDescent="0.35">
      <c r="A31" t="s">
        <v>50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0</v>
      </c>
      <c r="P31" t="b">
        <v>1</v>
      </c>
      <c r="Q31" t="b">
        <v>1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0</v>
      </c>
      <c r="AN31" t="s">
        <v>112</v>
      </c>
      <c r="AO31" t="s">
        <v>112</v>
      </c>
      <c r="AP31" t="b">
        <v>1</v>
      </c>
      <c r="AQ31" t="b">
        <v>1</v>
      </c>
      <c r="AR31" t="b">
        <v>1</v>
      </c>
      <c r="AS31" t="b">
        <v>0</v>
      </c>
      <c r="AT31">
        <f t="shared" si="0"/>
        <v>36</v>
      </c>
      <c r="AU31">
        <f t="shared" si="1"/>
        <v>42</v>
      </c>
      <c r="AV31" s="4">
        <f t="shared" si="2"/>
        <v>0.8571428571428571</v>
      </c>
    </row>
    <row r="32" spans="1:48" x14ac:dyDescent="0.35">
      <c r="A32" t="s">
        <v>51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0</v>
      </c>
      <c r="AA32" t="b">
        <v>0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>
        <f t="shared" si="0"/>
        <v>20</v>
      </c>
      <c r="AU32">
        <f t="shared" si="1"/>
        <v>33</v>
      </c>
      <c r="AV32" s="4">
        <f t="shared" si="2"/>
        <v>0.60606060606060608</v>
      </c>
    </row>
    <row r="33" spans="1:48" x14ac:dyDescent="0.35">
      <c r="A33" t="s">
        <v>52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1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1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s">
        <v>112</v>
      </c>
      <c r="AO33" t="s">
        <v>112</v>
      </c>
      <c r="AP33" t="b">
        <v>0</v>
      </c>
      <c r="AQ33" t="b">
        <v>0</v>
      </c>
      <c r="AR33" t="b">
        <v>1</v>
      </c>
      <c r="AS33" t="b">
        <v>1</v>
      </c>
      <c r="AT33">
        <f t="shared" si="0"/>
        <v>16</v>
      </c>
      <c r="AU33">
        <f t="shared" si="1"/>
        <v>42</v>
      </c>
      <c r="AV33" s="4">
        <f t="shared" si="2"/>
        <v>0.38095238095238093</v>
      </c>
    </row>
    <row r="34" spans="1:48" x14ac:dyDescent="0.35">
      <c r="A34" t="s">
        <v>53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1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0</v>
      </c>
      <c r="AN34" t="s">
        <v>112</v>
      </c>
      <c r="AO34" t="s">
        <v>112</v>
      </c>
      <c r="AP34" t="b">
        <v>0</v>
      </c>
      <c r="AQ34" t="b">
        <v>1</v>
      </c>
      <c r="AR34" t="b">
        <v>1</v>
      </c>
      <c r="AS34" t="b">
        <v>0</v>
      </c>
      <c r="AT34">
        <f t="shared" ref="AT34:AT52" si="3">COUNTIF(B34:AS34,TRUE)</f>
        <v>21</v>
      </c>
      <c r="AU34">
        <f t="shared" si="1"/>
        <v>42</v>
      </c>
      <c r="AV34" s="4">
        <f t="shared" si="2"/>
        <v>0.5</v>
      </c>
    </row>
    <row r="35" spans="1:48" x14ac:dyDescent="0.35">
      <c r="A35" t="s">
        <v>54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0</v>
      </c>
      <c r="AA35" t="b">
        <v>0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>
        <f t="shared" si="3"/>
        <v>17</v>
      </c>
      <c r="AU35">
        <f t="shared" si="1"/>
        <v>28</v>
      </c>
      <c r="AV35" s="4">
        <f t="shared" si="2"/>
        <v>0.6071428571428571</v>
      </c>
    </row>
    <row r="36" spans="1:48" x14ac:dyDescent="0.35">
      <c r="A36" t="s">
        <v>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1</v>
      </c>
      <c r="AK36" t="b">
        <v>0</v>
      </c>
      <c r="AL36" t="b">
        <v>1</v>
      </c>
      <c r="AM36" t="b">
        <v>0</v>
      </c>
      <c r="AN36" t="s">
        <v>112</v>
      </c>
      <c r="AO36" t="s">
        <v>112</v>
      </c>
      <c r="AP36" t="b">
        <v>0</v>
      </c>
      <c r="AQ36" t="b">
        <v>0</v>
      </c>
      <c r="AR36" t="b">
        <v>1</v>
      </c>
      <c r="AS36" t="b">
        <v>0</v>
      </c>
      <c r="AT36">
        <f t="shared" si="3"/>
        <v>19</v>
      </c>
      <c r="AU36">
        <f t="shared" si="1"/>
        <v>42</v>
      </c>
      <c r="AV36" s="4">
        <f t="shared" si="2"/>
        <v>0.45238095238095238</v>
      </c>
    </row>
    <row r="37" spans="1:48" x14ac:dyDescent="0.35">
      <c r="A37" t="s">
        <v>56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s">
        <v>112</v>
      </c>
      <c r="AO37" t="s">
        <v>112</v>
      </c>
      <c r="AP37" t="b">
        <v>0</v>
      </c>
      <c r="AQ37" t="b">
        <v>0</v>
      </c>
      <c r="AR37" t="b">
        <v>1</v>
      </c>
      <c r="AS37" t="b">
        <v>1</v>
      </c>
      <c r="AT37">
        <f t="shared" si="3"/>
        <v>21</v>
      </c>
      <c r="AU37">
        <f t="shared" si="1"/>
        <v>42</v>
      </c>
      <c r="AV37" s="4">
        <f t="shared" si="2"/>
        <v>0.5</v>
      </c>
    </row>
    <row r="38" spans="1:48" x14ac:dyDescent="0.35">
      <c r="A38" t="s">
        <v>57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0</v>
      </c>
      <c r="AB38" t="b">
        <v>1</v>
      </c>
      <c r="AC38" t="b">
        <v>1</v>
      </c>
      <c r="AD38" t="b">
        <v>1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>
        <f t="shared" si="3"/>
        <v>25</v>
      </c>
      <c r="AU38">
        <f t="shared" si="1"/>
        <v>29</v>
      </c>
      <c r="AV38" s="4">
        <f t="shared" si="2"/>
        <v>0.86206896551724133</v>
      </c>
    </row>
    <row r="39" spans="1:48" x14ac:dyDescent="0.35">
      <c r="A39" t="s">
        <v>58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s">
        <v>112</v>
      </c>
      <c r="AO39" t="s">
        <v>112</v>
      </c>
      <c r="AP39" t="b">
        <v>0</v>
      </c>
      <c r="AQ39" t="s">
        <v>112</v>
      </c>
      <c r="AR39" t="s">
        <v>112</v>
      </c>
      <c r="AS39" t="s">
        <v>112</v>
      </c>
      <c r="AT39">
        <f t="shared" si="3"/>
        <v>12</v>
      </c>
      <c r="AU39">
        <f t="shared" si="1"/>
        <v>39</v>
      </c>
      <c r="AV39" s="4">
        <f t="shared" si="2"/>
        <v>0.30769230769230771</v>
      </c>
    </row>
    <row r="40" spans="1:48" x14ac:dyDescent="0.35">
      <c r="A40" t="s">
        <v>59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s">
        <v>112</v>
      </c>
      <c r="AO40" t="s">
        <v>112</v>
      </c>
      <c r="AP40" t="b">
        <v>0</v>
      </c>
      <c r="AQ40" t="b">
        <v>1</v>
      </c>
      <c r="AR40" t="b">
        <v>1</v>
      </c>
      <c r="AS40" t="b">
        <v>0</v>
      </c>
      <c r="AT40">
        <f t="shared" si="3"/>
        <v>17</v>
      </c>
      <c r="AU40">
        <f t="shared" si="1"/>
        <v>42</v>
      </c>
      <c r="AV40" s="4">
        <f t="shared" si="2"/>
        <v>0.40476190476190477</v>
      </c>
    </row>
    <row r="41" spans="1:48" x14ac:dyDescent="0.35">
      <c r="A41" t="s">
        <v>60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s">
        <v>112</v>
      </c>
      <c r="AO41" t="s">
        <v>112</v>
      </c>
      <c r="AP41" t="b">
        <v>0</v>
      </c>
      <c r="AQ41" t="b">
        <v>0</v>
      </c>
      <c r="AR41" t="b">
        <v>1</v>
      </c>
      <c r="AS41" t="b">
        <v>0</v>
      </c>
      <c r="AT41">
        <f t="shared" si="3"/>
        <v>15</v>
      </c>
      <c r="AU41">
        <f t="shared" si="1"/>
        <v>42</v>
      </c>
      <c r="AV41" s="4">
        <f t="shared" si="2"/>
        <v>0.35714285714285715</v>
      </c>
    </row>
    <row r="42" spans="1:48" x14ac:dyDescent="0.35">
      <c r="A42" t="s">
        <v>61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0</v>
      </c>
      <c r="AM42" t="b">
        <v>0</v>
      </c>
      <c r="AN42" t="s">
        <v>112</v>
      </c>
      <c r="AO42" t="s">
        <v>112</v>
      </c>
      <c r="AP42" t="b">
        <v>1</v>
      </c>
      <c r="AQ42" t="b">
        <v>1</v>
      </c>
      <c r="AR42" t="b">
        <v>1</v>
      </c>
      <c r="AS42" t="b">
        <v>1</v>
      </c>
      <c r="AT42">
        <f t="shared" si="3"/>
        <v>34</v>
      </c>
      <c r="AU42">
        <f t="shared" si="1"/>
        <v>42</v>
      </c>
      <c r="AV42" s="4">
        <f t="shared" si="2"/>
        <v>0.80952380952380953</v>
      </c>
    </row>
    <row r="43" spans="1:48" x14ac:dyDescent="0.35">
      <c r="A43" t="s">
        <v>64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>
        <f t="shared" si="3"/>
        <v>19</v>
      </c>
      <c r="AU43">
        <f t="shared" si="1"/>
        <v>33</v>
      </c>
      <c r="AV43" s="4">
        <f t="shared" si="2"/>
        <v>0.5757575757575758</v>
      </c>
    </row>
    <row r="44" spans="1:48" x14ac:dyDescent="0.35">
      <c r="A44" t="s">
        <v>65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0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s">
        <v>112</v>
      </c>
      <c r="AO44" t="s">
        <v>112</v>
      </c>
      <c r="AP44" t="b">
        <v>0</v>
      </c>
      <c r="AQ44" t="b">
        <v>1</v>
      </c>
      <c r="AR44" t="b">
        <v>0</v>
      </c>
      <c r="AS44" t="b">
        <v>0</v>
      </c>
      <c r="AT44">
        <f t="shared" si="3"/>
        <v>34</v>
      </c>
      <c r="AU44">
        <f t="shared" si="1"/>
        <v>42</v>
      </c>
      <c r="AV44" s="4">
        <f t="shared" si="2"/>
        <v>0.80952380952380953</v>
      </c>
    </row>
    <row r="45" spans="1:48" x14ac:dyDescent="0.35">
      <c r="A45" t="s">
        <v>66</v>
      </c>
      <c r="B45" s="8" t="b">
        <f>IF(Data!B45="","",IF(Data!B$45="","",Data!B45=Data!B$45))</f>
        <v>1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6" t="b">
        <v>1</v>
      </c>
      <c r="M45" s="6" t="b">
        <v>1</v>
      </c>
      <c r="N45" s="6" t="b">
        <v>1</v>
      </c>
      <c r="O45" s="6" t="b">
        <v>1</v>
      </c>
      <c r="P45" s="6" t="b">
        <v>1</v>
      </c>
      <c r="Q45" s="6" t="b">
        <v>1</v>
      </c>
      <c r="R45" s="6" t="b">
        <v>1</v>
      </c>
      <c r="S45" s="6" t="b">
        <v>1</v>
      </c>
      <c r="T45" s="6" t="b">
        <v>1</v>
      </c>
      <c r="U45" s="6" t="b">
        <v>1</v>
      </c>
      <c r="V45" s="6" t="b">
        <v>1</v>
      </c>
      <c r="W45" s="6" t="b">
        <v>1</v>
      </c>
      <c r="X45" s="6" t="b">
        <v>1</v>
      </c>
      <c r="Y45" s="6" t="b">
        <v>1</v>
      </c>
      <c r="Z45" s="6" t="b">
        <v>1</v>
      </c>
      <c r="AA45" s="6" t="b">
        <v>1</v>
      </c>
      <c r="AB45" s="6" t="b">
        <v>1</v>
      </c>
      <c r="AC45" s="6" t="b">
        <v>1</v>
      </c>
      <c r="AD45" s="6" t="b">
        <v>1</v>
      </c>
      <c r="AE45" s="6" t="b">
        <v>1</v>
      </c>
      <c r="AF45" s="6" t="b">
        <v>1</v>
      </c>
      <c r="AG45" s="6" t="b">
        <v>1</v>
      </c>
      <c r="AH45" s="6" t="b">
        <v>1</v>
      </c>
      <c r="AI45" s="6" t="b">
        <v>1</v>
      </c>
      <c r="AJ45" s="6" t="b">
        <v>1</v>
      </c>
      <c r="AK45" s="6" t="b">
        <v>1</v>
      </c>
      <c r="AL45" s="6" t="b">
        <v>1</v>
      </c>
      <c r="AM45" s="6" t="b">
        <v>1</v>
      </c>
      <c r="AN45" s="6" t="s">
        <v>112</v>
      </c>
      <c r="AO45" s="6" t="s">
        <v>112</v>
      </c>
      <c r="AP45" s="6" t="b">
        <v>1</v>
      </c>
      <c r="AQ45" s="6" t="b">
        <v>1</v>
      </c>
      <c r="AR45" s="6" t="b">
        <v>1</v>
      </c>
      <c r="AS45" s="6" t="b">
        <v>1</v>
      </c>
      <c r="AT45">
        <f t="shared" si="3"/>
        <v>42</v>
      </c>
      <c r="AU45">
        <f t="shared" si="1"/>
        <v>42</v>
      </c>
      <c r="AV45" s="4">
        <f t="shared" si="2"/>
        <v>1</v>
      </c>
    </row>
    <row r="46" spans="1:48" x14ac:dyDescent="0.35">
      <c r="A46" t="s">
        <v>67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0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>
        <f t="shared" si="3"/>
        <v>23</v>
      </c>
      <c r="AU46">
        <f t="shared" si="1"/>
        <v>32</v>
      </c>
      <c r="AV46" s="4">
        <f t="shared" si="2"/>
        <v>0.71875</v>
      </c>
    </row>
    <row r="47" spans="1:48" x14ac:dyDescent="0.35">
      <c r="A47" t="s">
        <v>68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0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s">
        <v>112</v>
      </c>
      <c r="AO47" t="s">
        <v>112</v>
      </c>
      <c r="AP47" t="b">
        <v>0</v>
      </c>
      <c r="AQ47" t="b">
        <v>0</v>
      </c>
      <c r="AR47" t="b">
        <v>0</v>
      </c>
      <c r="AS47" t="b">
        <v>0</v>
      </c>
      <c r="AT47">
        <f t="shared" si="3"/>
        <v>8</v>
      </c>
      <c r="AU47">
        <f t="shared" si="1"/>
        <v>42</v>
      </c>
      <c r="AV47" s="4">
        <f t="shared" si="2"/>
        <v>0.19047619047619047</v>
      </c>
    </row>
    <row r="48" spans="1:48" x14ac:dyDescent="0.35">
      <c r="A48" t="s">
        <v>70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0</v>
      </c>
      <c r="AN48" t="s">
        <v>112</v>
      </c>
      <c r="AO48" t="s">
        <v>112</v>
      </c>
      <c r="AP48" t="b">
        <v>0</v>
      </c>
      <c r="AQ48" t="b">
        <v>1</v>
      </c>
      <c r="AR48" t="b">
        <v>1</v>
      </c>
      <c r="AS48" t="b">
        <v>1</v>
      </c>
      <c r="AT48">
        <f t="shared" si="3"/>
        <v>33</v>
      </c>
      <c r="AU48">
        <f t="shared" si="1"/>
        <v>42</v>
      </c>
      <c r="AV48" s="4">
        <f t="shared" si="2"/>
        <v>0.7857142857142857</v>
      </c>
    </row>
    <row r="49" spans="1:48" x14ac:dyDescent="0.35">
      <c r="A49" t="s">
        <v>71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b">
        <v>0</v>
      </c>
      <c r="N49" t="b">
        <v>1</v>
      </c>
      <c r="O49" t="b">
        <v>1</v>
      </c>
      <c r="P49" t="b">
        <v>1</v>
      </c>
      <c r="Q49" t="b">
        <v>0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>
        <f t="shared" si="3"/>
        <v>15</v>
      </c>
      <c r="AU49">
        <f t="shared" si="1"/>
        <v>33</v>
      </c>
      <c r="AV49" s="4">
        <f t="shared" si="2"/>
        <v>0.45454545454545453</v>
      </c>
    </row>
    <row r="50" spans="1:48" x14ac:dyDescent="0.35">
      <c r="A50" t="s">
        <v>72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0</v>
      </c>
      <c r="AN50" t="s">
        <v>112</v>
      </c>
      <c r="AO50" t="s">
        <v>112</v>
      </c>
      <c r="AP50" t="s">
        <v>112</v>
      </c>
      <c r="AQ50" t="s">
        <v>112</v>
      </c>
      <c r="AR50" t="s">
        <v>112</v>
      </c>
      <c r="AS50" t="s">
        <v>112</v>
      </c>
      <c r="AT50">
        <f t="shared" si="3"/>
        <v>25</v>
      </c>
      <c r="AU50">
        <f t="shared" si="1"/>
        <v>38</v>
      </c>
      <c r="AV50" s="4">
        <f t="shared" si="2"/>
        <v>0.65789473684210531</v>
      </c>
    </row>
    <row r="51" spans="1:48" x14ac:dyDescent="0.35">
      <c r="A51" t="s">
        <v>73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1</v>
      </c>
      <c r="M51" t="b">
        <v>1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1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s">
        <v>112</v>
      </c>
      <c r="AO51" t="s">
        <v>112</v>
      </c>
      <c r="AP51" t="b">
        <v>0</v>
      </c>
      <c r="AQ51" t="b">
        <v>0</v>
      </c>
      <c r="AR51" t="b">
        <v>1</v>
      </c>
      <c r="AS51" t="b">
        <v>1</v>
      </c>
      <c r="AT51">
        <f t="shared" si="3"/>
        <v>17</v>
      </c>
      <c r="AU51">
        <f t="shared" si="1"/>
        <v>42</v>
      </c>
      <c r="AV51" s="4">
        <f t="shared" si="2"/>
        <v>0.40476190476190477</v>
      </c>
    </row>
    <row r="52" spans="1:48" x14ac:dyDescent="0.35">
      <c r="A52" t="s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1</v>
      </c>
      <c r="S52" t="b">
        <v>1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0</v>
      </c>
      <c r="AA52" t="b">
        <v>0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 t="b">
        <v>1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>
        <f t="shared" si="3"/>
        <v>23</v>
      </c>
      <c r="AU52">
        <f t="shared" si="1"/>
        <v>33</v>
      </c>
      <c r="AV52" s="4">
        <f t="shared" si="2"/>
        <v>0.69696969696969702</v>
      </c>
    </row>
  </sheetData>
  <conditionalFormatting sqref="AT45 B2:AW2 B46:AT52 B3:AT44 AU3:AW52">
    <cfRule type="containsText" dxfId="15" priority="2" operator="containsText" text="true">
      <formula>NOT(ISERROR(SEARCH("true",B2)))</formula>
    </cfRule>
    <cfRule type="containsText" dxfId="14" priority="3" operator="containsText" text="false">
      <formula>NOT(ISERROR(SEARCH("false",B2)))</formula>
    </cfRule>
  </conditionalFormatting>
  <conditionalFormatting sqref="AV2:AV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82C9-C419-4493-A764-1C4FA653CD0C}">
  <dimension ref="A1:AJ52"/>
  <sheetViews>
    <sheetView topLeftCell="S31" workbookViewId="0">
      <selection activeCell="BI43" sqref="BI43"/>
    </sheetView>
  </sheetViews>
  <sheetFormatPr defaultRowHeight="14.5" x14ac:dyDescent="0.35"/>
  <cols>
    <col min="34" max="34" width="9.81640625" bestFit="1" customWidth="1"/>
    <col min="35" max="35" width="12.90625" bestFit="1" customWidth="1"/>
    <col min="36" max="36" width="12.08984375" bestFit="1" customWidth="1"/>
  </cols>
  <sheetData>
    <row r="1" spans="1:36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 t="s">
        <v>113</v>
      </c>
      <c r="AI1" t="s">
        <v>105</v>
      </c>
      <c r="AJ1" t="s">
        <v>114</v>
      </c>
    </row>
    <row r="2" spans="1:36" x14ac:dyDescent="0.35">
      <c r="A2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>
        <f t="shared" ref="AH2:AH33" si="0">COUNTIF(B2:AG2,TRUE)</f>
        <v>18</v>
      </c>
      <c r="AI2">
        <f>$AH$46-COUNTIF(B2:AG2,"")</f>
        <v>32</v>
      </c>
      <c r="AJ2" s="4">
        <f>AH2/AI2</f>
        <v>0.5625</v>
      </c>
    </row>
    <row r="3" spans="1:36" x14ac:dyDescent="0.35">
      <c r="A3" t="s">
        <v>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>
        <f t="shared" si="0"/>
        <v>16</v>
      </c>
      <c r="AI3">
        <f t="shared" ref="AI3:AI52" si="1">$AH$46-COUNTIF(B3:AG3,"")</f>
        <v>16</v>
      </c>
      <c r="AJ3" s="4">
        <f t="shared" ref="AJ3:AJ52" si="2">AH3/AI3</f>
        <v>1</v>
      </c>
    </row>
    <row r="4" spans="1:36" x14ac:dyDescent="0.35">
      <c r="A4" t="s">
        <v>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0</v>
      </c>
      <c r="AD4" t="s">
        <v>112</v>
      </c>
      <c r="AE4" t="s">
        <v>112</v>
      </c>
      <c r="AF4" t="s">
        <v>112</v>
      </c>
      <c r="AG4" t="s">
        <v>112</v>
      </c>
      <c r="AH4">
        <f t="shared" si="0"/>
        <v>24</v>
      </c>
      <c r="AI4">
        <f t="shared" si="1"/>
        <v>28</v>
      </c>
      <c r="AJ4" s="4">
        <f t="shared" si="2"/>
        <v>0.8571428571428571</v>
      </c>
    </row>
    <row r="5" spans="1:36" x14ac:dyDescent="0.35">
      <c r="A5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>
        <f t="shared" si="0"/>
        <v>18</v>
      </c>
      <c r="AI5">
        <f t="shared" si="1"/>
        <v>32</v>
      </c>
      <c r="AJ5" s="4">
        <f t="shared" si="2"/>
        <v>0.5625</v>
      </c>
    </row>
    <row r="6" spans="1:36" x14ac:dyDescent="0.3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1</v>
      </c>
      <c r="AE6" t="b">
        <v>1</v>
      </c>
      <c r="AF6" t="b">
        <v>1</v>
      </c>
      <c r="AG6" t="b">
        <v>0</v>
      </c>
      <c r="AH6">
        <f t="shared" si="0"/>
        <v>22</v>
      </c>
      <c r="AI6">
        <f t="shared" si="1"/>
        <v>32</v>
      </c>
      <c r="AJ6" s="4">
        <f t="shared" si="2"/>
        <v>0.6875</v>
      </c>
    </row>
    <row r="7" spans="1:36" x14ac:dyDescent="0.35">
      <c r="A7" t="s">
        <v>13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0</v>
      </c>
      <c r="AD7" t="b">
        <v>0</v>
      </c>
      <c r="AE7" t="b">
        <v>1</v>
      </c>
      <c r="AF7" t="b">
        <v>0</v>
      </c>
      <c r="AG7" t="b">
        <v>1</v>
      </c>
      <c r="AH7">
        <f t="shared" si="0"/>
        <v>22</v>
      </c>
      <c r="AI7">
        <f t="shared" si="1"/>
        <v>32</v>
      </c>
      <c r="AJ7" s="4">
        <f t="shared" si="2"/>
        <v>0.6875</v>
      </c>
    </row>
    <row r="8" spans="1:36" x14ac:dyDescent="0.35">
      <c r="A8" t="s">
        <v>15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0</v>
      </c>
      <c r="AC8" t="b">
        <v>0</v>
      </c>
      <c r="AD8" t="b">
        <v>1</v>
      </c>
      <c r="AE8" t="b">
        <v>1</v>
      </c>
      <c r="AF8" t="b">
        <v>1</v>
      </c>
      <c r="AG8" t="b">
        <v>0</v>
      </c>
      <c r="AH8">
        <f t="shared" si="0"/>
        <v>17</v>
      </c>
      <c r="AI8">
        <f t="shared" si="1"/>
        <v>32</v>
      </c>
      <c r="AJ8" s="4">
        <f t="shared" si="2"/>
        <v>0.53125</v>
      </c>
    </row>
    <row r="9" spans="1:36" x14ac:dyDescent="0.35">
      <c r="A9" t="s">
        <v>20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>
        <f t="shared" si="0"/>
        <v>1</v>
      </c>
      <c r="AI9">
        <f t="shared" si="1"/>
        <v>15</v>
      </c>
      <c r="AJ9" s="4">
        <f t="shared" si="2"/>
        <v>6.6666666666666666E-2</v>
      </c>
    </row>
    <row r="10" spans="1:36" x14ac:dyDescent="0.35">
      <c r="A10" t="s">
        <v>21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0</v>
      </c>
      <c r="AC10" t="b">
        <v>0</v>
      </c>
      <c r="AD10" t="b">
        <v>1</v>
      </c>
      <c r="AE10" t="b">
        <v>1</v>
      </c>
      <c r="AF10" t="b">
        <v>1</v>
      </c>
      <c r="AG10" t="b">
        <v>0</v>
      </c>
      <c r="AH10">
        <f t="shared" si="0"/>
        <v>17</v>
      </c>
      <c r="AI10">
        <f t="shared" si="1"/>
        <v>32</v>
      </c>
      <c r="AJ10" s="4">
        <f t="shared" si="2"/>
        <v>0.53125</v>
      </c>
    </row>
    <row r="11" spans="1:36" x14ac:dyDescent="0.35">
      <c r="A11" t="s">
        <v>23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>
        <f t="shared" si="0"/>
        <v>22</v>
      </c>
      <c r="AI11">
        <f t="shared" si="1"/>
        <v>32</v>
      </c>
      <c r="AJ11" s="4">
        <f t="shared" si="2"/>
        <v>0.6875</v>
      </c>
    </row>
    <row r="12" spans="1:36" x14ac:dyDescent="0.35">
      <c r="A12" t="s">
        <v>24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>
        <f t="shared" si="0"/>
        <v>16</v>
      </c>
      <c r="AI12">
        <f t="shared" si="1"/>
        <v>32</v>
      </c>
      <c r="AJ12" s="4">
        <f t="shared" si="2"/>
        <v>0.5</v>
      </c>
    </row>
    <row r="13" spans="1:36" x14ac:dyDescent="0.35">
      <c r="A13" t="s">
        <v>28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>
        <f t="shared" si="0"/>
        <v>3</v>
      </c>
      <c r="AI13">
        <f t="shared" si="1"/>
        <v>16</v>
      </c>
      <c r="AJ13" s="4">
        <f t="shared" si="2"/>
        <v>0.1875</v>
      </c>
    </row>
    <row r="14" spans="1:36" x14ac:dyDescent="0.35">
      <c r="A14" t="s">
        <v>29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0</v>
      </c>
      <c r="AD14" t="b">
        <v>1</v>
      </c>
      <c r="AE14" t="b">
        <v>1</v>
      </c>
      <c r="AF14" t="b">
        <v>0</v>
      </c>
      <c r="AG14" t="b">
        <v>1</v>
      </c>
      <c r="AH14">
        <f t="shared" si="0"/>
        <v>30</v>
      </c>
      <c r="AI14">
        <f t="shared" si="1"/>
        <v>32</v>
      </c>
      <c r="AJ14" s="4">
        <f t="shared" si="2"/>
        <v>0.9375</v>
      </c>
    </row>
    <row r="15" spans="1:36" x14ac:dyDescent="0.35">
      <c r="A15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0</v>
      </c>
      <c r="AD15" t="b">
        <v>1</v>
      </c>
      <c r="AE15" t="b">
        <v>1</v>
      </c>
      <c r="AF15" t="b">
        <v>1</v>
      </c>
      <c r="AG15" t="b">
        <v>0</v>
      </c>
      <c r="AH15">
        <f t="shared" si="0"/>
        <v>21</v>
      </c>
      <c r="AI15">
        <f t="shared" si="1"/>
        <v>32</v>
      </c>
      <c r="AJ15" s="4">
        <f t="shared" si="2"/>
        <v>0.65625</v>
      </c>
    </row>
    <row r="16" spans="1:36" x14ac:dyDescent="0.35">
      <c r="A16" t="s">
        <v>31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0</v>
      </c>
      <c r="AD16" t="b">
        <v>1</v>
      </c>
      <c r="AE16" t="b">
        <v>1</v>
      </c>
      <c r="AF16" t="b">
        <v>1</v>
      </c>
      <c r="AG16" t="b">
        <v>0</v>
      </c>
      <c r="AH16">
        <f t="shared" si="0"/>
        <v>20</v>
      </c>
      <c r="AI16">
        <f t="shared" si="1"/>
        <v>32</v>
      </c>
      <c r="AJ16" s="4">
        <f t="shared" si="2"/>
        <v>0.625</v>
      </c>
    </row>
    <row r="17" spans="1:36" x14ac:dyDescent="0.35">
      <c r="A17" t="s">
        <v>32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  <c r="AC17" t="b">
        <v>0</v>
      </c>
      <c r="AD17" t="b">
        <v>1</v>
      </c>
      <c r="AE17" t="b">
        <v>1</v>
      </c>
      <c r="AF17" t="b">
        <v>1</v>
      </c>
      <c r="AG17" t="b">
        <v>0</v>
      </c>
      <c r="AH17">
        <f t="shared" si="0"/>
        <v>25</v>
      </c>
      <c r="AI17">
        <f t="shared" si="1"/>
        <v>32</v>
      </c>
      <c r="AJ17" s="4">
        <f t="shared" si="2"/>
        <v>0.78125</v>
      </c>
    </row>
    <row r="18" spans="1:36" x14ac:dyDescent="0.35">
      <c r="A18" t="s">
        <v>33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0</v>
      </c>
      <c r="AD18" t="b">
        <v>1</v>
      </c>
      <c r="AE18" t="b">
        <v>1</v>
      </c>
      <c r="AF18" t="b">
        <v>1</v>
      </c>
      <c r="AG18" t="b">
        <v>1</v>
      </c>
      <c r="AH18">
        <f t="shared" si="0"/>
        <v>28</v>
      </c>
      <c r="AI18">
        <f t="shared" si="1"/>
        <v>32</v>
      </c>
      <c r="AJ18" s="4">
        <f t="shared" si="2"/>
        <v>0.875</v>
      </c>
    </row>
    <row r="19" spans="1:36" x14ac:dyDescent="0.35">
      <c r="A19" t="s">
        <v>34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>
        <f t="shared" si="0"/>
        <v>22</v>
      </c>
      <c r="AI19">
        <f t="shared" si="1"/>
        <v>32</v>
      </c>
      <c r="AJ19" s="4">
        <f t="shared" si="2"/>
        <v>0.6875</v>
      </c>
    </row>
    <row r="20" spans="1:36" x14ac:dyDescent="0.35">
      <c r="A20" t="s">
        <v>37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>
        <f t="shared" si="0"/>
        <v>17</v>
      </c>
      <c r="AI20">
        <f t="shared" si="1"/>
        <v>32</v>
      </c>
      <c r="AJ20" s="4">
        <f t="shared" si="2"/>
        <v>0.53125</v>
      </c>
    </row>
    <row r="21" spans="1:36" x14ac:dyDescent="0.35">
      <c r="A2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0</v>
      </c>
      <c r="AC21" t="b">
        <v>0</v>
      </c>
      <c r="AD21" t="b">
        <v>1</v>
      </c>
      <c r="AE21" t="b">
        <v>1</v>
      </c>
      <c r="AF21" t="b">
        <v>1</v>
      </c>
      <c r="AG21" t="b">
        <v>0</v>
      </c>
      <c r="AH21">
        <f t="shared" si="0"/>
        <v>15</v>
      </c>
      <c r="AI21">
        <f t="shared" si="1"/>
        <v>32</v>
      </c>
      <c r="AJ21" s="4">
        <f t="shared" si="2"/>
        <v>0.46875</v>
      </c>
    </row>
    <row r="22" spans="1:36" x14ac:dyDescent="0.35">
      <c r="A22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>
        <f t="shared" si="0"/>
        <v>15</v>
      </c>
      <c r="AI22">
        <f t="shared" si="1"/>
        <v>32</v>
      </c>
      <c r="AJ22" s="4">
        <f t="shared" si="2"/>
        <v>0.46875</v>
      </c>
    </row>
    <row r="23" spans="1:36" x14ac:dyDescent="0.35">
      <c r="A23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0</v>
      </c>
      <c r="AC23" t="b">
        <v>0</v>
      </c>
      <c r="AD23" t="b">
        <v>1</v>
      </c>
      <c r="AE23" t="b">
        <v>1</v>
      </c>
      <c r="AF23" t="b">
        <v>1</v>
      </c>
      <c r="AG23" t="b">
        <v>0</v>
      </c>
      <c r="AH23">
        <f t="shared" si="0"/>
        <v>15</v>
      </c>
      <c r="AI23">
        <f t="shared" si="1"/>
        <v>32</v>
      </c>
      <c r="AJ23" s="4">
        <f t="shared" si="2"/>
        <v>0.46875</v>
      </c>
    </row>
    <row r="24" spans="1:36" x14ac:dyDescent="0.35">
      <c r="A24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  <c r="AC24" t="b">
        <v>0</v>
      </c>
      <c r="AD24" t="b">
        <v>1</v>
      </c>
      <c r="AE24" t="b">
        <v>1</v>
      </c>
      <c r="AF24" t="b">
        <v>1</v>
      </c>
      <c r="AG24" t="b">
        <v>0</v>
      </c>
      <c r="AH24">
        <f t="shared" si="0"/>
        <v>18</v>
      </c>
      <c r="AI24">
        <f t="shared" si="1"/>
        <v>32</v>
      </c>
      <c r="AJ24" s="4">
        <f t="shared" si="2"/>
        <v>0.5625</v>
      </c>
    </row>
    <row r="25" spans="1:36" x14ac:dyDescent="0.35">
      <c r="A25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0</v>
      </c>
      <c r="AD25" t="b">
        <v>1</v>
      </c>
      <c r="AE25" t="b">
        <v>1</v>
      </c>
      <c r="AF25" t="b">
        <v>1</v>
      </c>
      <c r="AG25" t="b">
        <v>0</v>
      </c>
      <c r="AH25">
        <f t="shared" si="0"/>
        <v>15</v>
      </c>
      <c r="AI25">
        <f t="shared" si="1"/>
        <v>32</v>
      </c>
      <c r="AJ25" s="4">
        <f t="shared" si="2"/>
        <v>0.46875</v>
      </c>
    </row>
    <row r="26" spans="1:36" x14ac:dyDescent="0.35">
      <c r="A26" t="s">
        <v>45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>
        <f t="shared" si="0"/>
        <v>18</v>
      </c>
      <c r="AI26">
        <f t="shared" si="1"/>
        <v>32</v>
      </c>
      <c r="AJ26" s="4">
        <f t="shared" si="2"/>
        <v>0.5625</v>
      </c>
    </row>
    <row r="27" spans="1:36" x14ac:dyDescent="0.35">
      <c r="A27" t="s">
        <v>46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0</v>
      </c>
      <c r="AD27" t="b">
        <v>1</v>
      </c>
      <c r="AE27" t="b">
        <v>1</v>
      </c>
      <c r="AF27" t="b">
        <v>0</v>
      </c>
      <c r="AG27" t="b">
        <v>1</v>
      </c>
      <c r="AH27">
        <f t="shared" si="0"/>
        <v>25</v>
      </c>
      <c r="AI27">
        <f t="shared" si="1"/>
        <v>32</v>
      </c>
      <c r="AJ27" s="4">
        <f t="shared" si="2"/>
        <v>0.78125</v>
      </c>
    </row>
    <row r="28" spans="1:36" x14ac:dyDescent="0.35">
      <c r="A28" t="s">
        <v>47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0</v>
      </c>
      <c r="AD28" t="b">
        <v>1</v>
      </c>
      <c r="AE28" t="b">
        <v>1</v>
      </c>
      <c r="AF28" t="b">
        <v>0</v>
      </c>
      <c r="AG28" t="b">
        <v>1</v>
      </c>
      <c r="AH28">
        <f t="shared" si="0"/>
        <v>29</v>
      </c>
      <c r="AI28">
        <f t="shared" si="1"/>
        <v>32</v>
      </c>
      <c r="AJ28" s="4">
        <f t="shared" si="2"/>
        <v>0.90625</v>
      </c>
    </row>
    <row r="29" spans="1:36" x14ac:dyDescent="0.35">
      <c r="A29" t="s">
        <v>48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0</v>
      </c>
      <c r="AD29" t="b">
        <v>0</v>
      </c>
      <c r="AE29" t="b">
        <v>1</v>
      </c>
      <c r="AF29" t="b">
        <v>1</v>
      </c>
      <c r="AG29" t="b">
        <v>1</v>
      </c>
      <c r="AH29">
        <f t="shared" si="0"/>
        <v>27</v>
      </c>
      <c r="AI29">
        <f t="shared" si="1"/>
        <v>32</v>
      </c>
      <c r="AJ29" s="4">
        <f t="shared" si="2"/>
        <v>0.84375</v>
      </c>
    </row>
    <row r="30" spans="1:36" x14ac:dyDescent="0.35">
      <c r="A30" t="s">
        <v>49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0</v>
      </c>
      <c r="AD30" t="b">
        <v>0</v>
      </c>
      <c r="AE30" t="b">
        <v>1</v>
      </c>
      <c r="AF30" t="b">
        <v>0</v>
      </c>
      <c r="AG30" t="b">
        <v>1</v>
      </c>
      <c r="AH30">
        <f t="shared" si="0"/>
        <v>22</v>
      </c>
      <c r="AI30">
        <f t="shared" si="1"/>
        <v>32</v>
      </c>
      <c r="AJ30" s="4">
        <f t="shared" si="2"/>
        <v>0.6875</v>
      </c>
    </row>
    <row r="31" spans="1:36" x14ac:dyDescent="0.35">
      <c r="A31" t="s">
        <v>50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>
        <f t="shared" si="0"/>
        <v>21</v>
      </c>
      <c r="AI31">
        <f t="shared" si="1"/>
        <v>32</v>
      </c>
      <c r="AJ31" s="4">
        <f t="shared" si="2"/>
        <v>0.65625</v>
      </c>
    </row>
    <row r="32" spans="1:36" x14ac:dyDescent="0.35">
      <c r="A32" t="s">
        <v>51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0</v>
      </c>
      <c r="AD32" t="b">
        <v>1</v>
      </c>
      <c r="AE32" t="b">
        <v>1</v>
      </c>
      <c r="AF32" t="b">
        <v>1</v>
      </c>
      <c r="AG32" t="b">
        <v>0</v>
      </c>
      <c r="AH32">
        <f t="shared" si="0"/>
        <v>27</v>
      </c>
      <c r="AI32">
        <f t="shared" si="1"/>
        <v>32</v>
      </c>
      <c r="AJ32" s="4">
        <f t="shared" si="2"/>
        <v>0.84375</v>
      </c>
    </row>
    <row r="33" spans="1:36" x14ac:dyDescent="0.35">
      <c r="A33" t="s">
        <v>52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1</v>
      </c>
      <c r="AC33" t="b">
        <v>0</v>
      </c>
      <c r="AD33" t="b">
        <v>1</v>
      </c>
      <c r="AE33" t="b">
        <v>1</v>
      </c>
      <c r="AF33" t="b">
        <v>1</v>
      </c>
      <c r="AG33" t="b">
        <v>0</v>
      </c>
      <c r="AH33">
        <f t="shared" si="0"/>
        <v>21</v>
      </c>
      <c r="AI33">
        <f t="shared" si="1"/>
        <v>32</v>
      </c>
      <c r="AJ33" s="4">
        <f t="shared" si="2"/>
        <v>0.65625</v>
      </c>
    </row>
    <row r="34" spans="1:36" x14ac:dyDescent="0.35">
      <c r="A34" t="s">
        <v>53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  <c r="AC34" t="b">
        <v>0</v>
      </c>
      <c r="AD34" t="b">
        <v>1</v>
      </c>
      <c r="AE34" t="b">
        <v>1</v>
      </c>
      <c r="AF34" t="b">
        <v>1</v>
      </c>
      <c r="AG34" t="b">
        <v>0</v>
      </c>
      <c r="AH34">
        <f t="shared" ref="AH34:AH52" si="3">COUNTIF(B34:AG34,TRUE)</f>
        <v>19</v>
      </c>
      <c r="AI34">
        <f t="shared" si="1"/>
        <v>32</v>
      </c>
      <c r="AJ34" s="4">
        <f t="shared" si="2"/>
        <v>0.59375</v>
      </c>
    </row>
    <row r="35" spans="1:36" x14ac:dyDescent="0.35">
      <c r="A35" t="s">
        <v>54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0</v>
      </c>
      <c r="AD35" t="s">
        <v>112</v>
      </c>
      <c r="AE35" t="s">
        <v>112</v>
      </c>
      <c r="AF35" t="s">
        <v>112</v>
      </c>
      <c r="AG35" t="s">
        <v>112</v>
      </c>
      <c r="AH35">
        <f t="shared" si="3"/>
        <v>19</v>
      </c>
      <c r="AI35">
        <f t="shared" si="1"/>
        <v>28</v>
      </c>
      <c r="AJ35" s="4">
        <f t="shared" si="2"/>
        <v>0.6785714285714286</v>
      </c>
    </row>
    <row r="36" spans="1:36" x14ac:dyDescent="0.35">
      <c r="A36" t="s">
        <v>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  <c r="AC36" t="b">
        <v>0</v>
      </c>
      <c r="AD36" t="b">
        <v>1</v>
      </c>
      <c r="AE36" t="b">
        <v>1</v>
      </c>
      <c r="AF36" t="b">
        <v>1</v>
      </c>
      <c r="AG36" t="b">
        <v>0</v>
      </c>
      <c r="AH36">
        <f t="shared" si="3"/>
        <v>16</v>
      </c>
      <c r="AI36">
        <f t="shared" si="1"/>
        <v>32</v>
      </c>
      <c r="AJ36" s="4">
        <f t="shared" si="2"/>
        <v>0.5</v>
      </c>
    </row>
    <row r="37" spans="1:36" x14ac:dyDescent="0.35">
      <c r="A37" t="s">
        <v>56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0</v>
      </c>
      <c r="AD37" t="b">
        <v>1</v>
      </c>
      <c r="AE37" t="b">
        <v>1</v>
      </c>
      <c r="AF37" t="b">
        <v>1</v>
      </c>
      <c r="AG37" t="b">
        <v>0</v>
      </c>
      <c r="AH37">
        <f t="shared" si="3"/>
        <v>24</v>
      </c>
      <c r="AI37">
        <f t="shared" si="1"/>
        <v>32</v>
      </c>
      <c r="AJ37" s="4">
        <f t="shared" si="2"/>
        <v>0.75</v>
      </c>
    </row>
    <row r="38" spans="1:36" x14ac:dyDescent="0.35">
      <c r="A38" t="s">
        <v>57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1</v>
      </c>
      <c r="AC38" t="b">
        <v>0</v>
      </c>
      <c r="AD38" t="b">
        <v>0</v>
      </c>
      <c r="AE38" t="s">
        <v>112</v>
      </c>
      <c r="AF38" t="s">
        <v>112</v>
      </c>
      <c r="AG38" t="s">
        <v>112</v>
      </c>
      <c r="AH38">
        <f t="shared" si="3"/>
        <v>26</v>
      </c>
      <c r="AI38">
        <f t="shared" si="1"/>
        <v>29</v>
      </c>
      <c r="AJ38" s="4">
        <f t="shared" si="2"/>
        <v>0.89655172413793105</v>
      </c>
    </row>
    <row r="39" spans="1:36" x14ac:dyDescent="0.35">
      <c r="A39" t="s">
        <v>58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0</v>
      </c>
      <c r="AD39" t="b">
        <v>1</v>
      </c>
      <c r="AE39" t="b">
        <v>1</v>
      </c>
      <c r="AF39" t="b">
        <v>1</v>
      </c>
      <c r="AG39" t="b">
        <v>0</v>
      </c>
      <c r="AH39">
        <f t="shared" si="3"/>
        <v>19</v>
      </c>
      <c r="AI39">
        <f t="shared" si="1"/>
        <v>32</v>
      </c>
      <c r="AJ39" s="4">
        <f t="shared" si="2"/>
        <v>0.59375</v>
      </c>
    </row>
    <row r="40" spans="1:36" x14ac:dyDescent="0.35">
      <c r="A40" t="s">
        <v>59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0</v>
      </c>
      <c r="AC40" t="b">
        <v>0</v>
      </c>
      <c r="AD40" t="b">
        <v>1</v>
      </c>
      <c r="AE40" t="b">
        <v>1</v>
      </c>
      <c r="AF40" t="b">
        <v>1</v>
      </c>
      <c r="AG40" t="b">
        <v>0</v>
      </c>
      <c r="AH40">
        <f t="shared" si="3"/>
        <v>17</v>
      </c>
      <c r="AI40">
        <f t="shared" si="1"/>
        <v>32</v>
      </c>
      <c r="AJ40" s="4">
        <f t="shared" si="2"/>
        <v>0.53125</v>
      </c>
    </row>
    <row r="41" spans="1:36" x14ac:dyDescent="0.35">
      <c r="A41" t="s">
        <v>60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0</v>
      </c>
      <c r="AD41" t="b">
        <v>1</v>
      </c>
      <c r="AE41" t="b">
        <v>1</v>
      </c>
      <c r="AF41" t="b">
        <v>1</v>
      </c>
      <c r="AG41" t="b">
        <v>0</v>
      </c>
      <c r="AH41">
        <f t="shared" si="3"/>
        <v>15</v>
      </c>
      <c r="AI41">
        <f t="shared" si="1"/>
        <v>32</v>
      </c>
      <c r="AJ41" s="4">
        <f t="shared" si="2"/>
        <v>0.46875</v>
      </c>
    </row>
    <row r="42" spans="1:36" x14ac:dyDescent="0.35">
      <c r="A42" t="s">
        <v>61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>
        <f t="shared" si="3"/>
        <v>19</v>
      </c>
      <c r="AI42">
        <f t="shared" si="1"/>
        <v>32</v>
      </c>
      <c r="AJ42" s="4">
        <f t="shared" si="2"/>
        <v>0.59375</v>
      </c>
    </row>
    <row r="43" spans="1:36" x14ac:dyDescent="0.35">
      <c r="A43" t="s">
        <v>64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  <c r="AC43" t="b">
        <v>0</v>
      </c>
      <c r="AD43" t="b">
        <v>1</v>
      </c>
      <c r="AE43" t="b">
        <v>1</v>
      </c>
      <c r="AF43" t="b">
        <v>1</v>
      </c>
      <c r="AG43" t="b">
        <v>1</v>
      </c>
      <c r="AH43">
        <f t="shared" si="3"/>
        <v>27</v>
      </c>
      <c r="AI43">
        <f t="shared" si="1"/>
        <v>32</v>
      </c>
      <c r="AJ43" s="4">
        <f t="shared" si="2"/>
        <v>0.84375</v>
      </c>
    </row>
    <row r="44" spans="1:36" x14ac:dyDescent="0.35">
      <c r="A44" t="s">
        <v>65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>
        <f t="shared" si="3"/>
        <v>24</v>
      </c>
      <c r="AI44">
        <f t="shared" si="1"/>
        <v>32</v>
      </c>
      <c r="AJ44" s="4">
        <f t="shared" si="2"/>
        <v>0.75</v>
      </c>
    </row>
    <row r="45" spans="1:36" x14ac:dyDescent="0.35">
      <c r="A45" t="s">
        <v>66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>
        <f t="shared" si="3"/>
        <v>23</v>
      </c>
      <c r="AI45">
        <f t="shared" si="1"/>
        <v>32</v>
      </c>
      <c r="AJ45" s="4">
        <f t="shared" si="2"/>
        <v>0.71875</v>
      </c>
    </row>
    <row r="46" spans="1:36" x14ac:dyDescent="0.35">
      <c r="A46" t="s">
        <v>67</v>
      </c>
      <c r="B46" s="8" t="b">
        <f>IF(Data!B46="","",IF(Data!B$46="","",Data!B46=Data!B$46))</f>
        <v>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  <c r="L46" s="6" t="b">
        <v>1</v>
      </c>
      <c r="M46" s="6" t="b">
        <v>1</v>
      </c>
      <c r="N46" s="6" t="b">
        <v>1</v>
      </c>
      <c r="O46" s="6" t="b">
        <v>1</v>
      </c>
      <c r="P46" s="6" t="b">
        <v>1</v>
      </c>
      <c r="Q46" s="6" t="b">
        <v>1</v>
      </c>
      <c r="R46" s="6" t="b">
        <v>1</v>
      </c>
      <c r="S46" s="6" t="b">
        <v>1</v>
      </c>
      <c r="T46" s="6" t="b">
        <v>1</v>
      </c>
      <c r="U46" s="6" t="b">
        <v>1</v>
      </c>
      <c r="V46" s="6" t="b">
        <v>1</v>
      </c>
      <c r="W46" s="6" t="b">
        <v>1</v>
      </c>
      <c r="X46" s="6" t="b">
        <v>1</v>
      </c>
      <c r="Y46" s="6" t="b">
        <v>1</v>
      </c>
      <c r="Z46" s="6" t="b">
        <v>1</v>
      </c>
      <c r="AA46" s="6" t="b">
        <v>1</v>
      </c>
      <c r="AB46" s="6" t="b">
        <v>1</v>
      </c>
      <c r="AC46" s="6" t="b">
        <v>1</v>
      </c>
      <c r="AD46" s="6" t="b">
        <v>1</v>
      </c>
      <c r="AE46" s="6" t="b">
        <v>1</v>
      </c>
      <c r="AF46" s="6" t="b">
        <v>1</v>
      </c>
      <c r="AG46" s="6" t="b">
        <v>1</v>
      </c>
      <c r="AH46">
        <f t="shared" si="3"/>
        <v>32</v>
      </c>
      <c r="AI46">
        <f t="shared" si="1"/>
        <v>32</v>
      </c>
      <c r="AJ46" s="4">
        <f t="shared" si="2"/>
        <v>1</v>
      </c>
    </row>
    <row r="47" spans="1:36" x14ac:dyDescent="0.35">
      <c r="A47" t="s">
        <v>68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0</v>
      </c>
      <c r="AC47" t="b">
        <v>1</v>
      </c>
      <c r="AD47" t="b">
        <v>1</v>
      </c>
      <c r="AE47" t="b">
        <v>1</v>
      </c>
      <c r="AF47" t="b">
        <v>1</v>
      </c>
      <c r="AG47" t="b">
        <v>0</v>
      </c>
      <c r="AH47">
        <f t="shared" si="3"/>
        <v>17</v>
      </c>
      <c r="AI47">
        <f t="shared" si="1"/>
        <v>32</v>
      </c>
      <c r="AJ47" s="4">
        <f t="shared" si="2"/>
        <v>0.53125</v>
      </c>
    </row>
    <row r="48" spans="1:36" x14ac:dyDescent="0.35">
      <c r="A48" t="s">
        <v>70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>
        <f t="shared" si="3"/>
        <v>22</v>
      </c>
      <c r="AI48">
        <f t="shared" si="1"/>
        <v>32</v>
      </c>
      <c r="AJ48" s="4">
        <f t="shared" si="2"/>
        <v>0.6875</v>
      </c>
    </row>
    <row r="49" spans="1:36" x14ac:dyDescent="0.35">
      <c r="A49" t="s">
        <v>71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0</v>
      </c>
      <c r="AD49" t="b">
        <v>1</v>
      </c>
      <c r="AE49" t="b">
        <v>1</v>
      </c>
      <c r="AF49" t="b">
        <v>1</v>
      </c>
      <c r="AG49" t="b">
        <v>1</v>
      </c>
      <c r="AH49">
        <f t="shared" si="3"/>
        <v>21</v>
      </c>
      <c r="AI49">
        <f t="shared" si="1"/>
        <v>32</v>
      </c>
      <c r="AJ49" s="4">
        <f t="shared" si="2"/>
        <v>0.65625</v>
      </c>
    </row>
    <row r="50" spans="1:36" x14ac:dyDescent="0.35">
      <c r="A50" t="s">
        <v>72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  <c r="AC50" t="b">
        <v>0</v>
      </c>
      <c r="AD50" t="b">
        <v>1</v>
      </c>
      <c r="AE50" t="b">
        <v>1</v>
      </c>
      <c r="AF50" t="b">
        <v>1</v>
      </c>
      <c r="AG50" t="b">
        <v>0</v>
      </c>
      <c r="AH50">
        <f t="shared" si="3"/>
        <v>21</v>
      </c>
      <c r="AI50">
        <f t="shared" si="1"/>
        <v>32</v>
      </c>
      <c r="AJ50" s="4">
        <f t="shared" si="2"/>
        <v>0.65625</v>
      </c>
    </row>
    <row r="51" spans="1:36" x14ac:dyDescent="0.35">
      <c r="A51" t="s">
        <v>73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1</v>
      </c>
      <c r="AE51" t="b">
        <v>1</v>
      </c>
      <c r="AF51" t="b">
        <v>1</v>
      </c>
      <c r="AG51" t="b">
        <v>0</v>
      </c>
      <c r="AH51">
        <f t="shared" si="3"/>
        <v>18</v>
      </c>
      <c r="AI51">
        <f t="shared" si="1"/>
        <v>32</v>
      </c>
      <c r="AJ51" s="4">
        <f t="shared" si="2"/>
        <v>0.5625</v>
      </c>
    </row>
    <row r="52" spans="1:36" x14ac:dyDescent="0.35">
      <c r="A52" t="s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0</v>
      </c>
      <c r="AD52" t="b">
        <v>1</v>
      </c>
      <c r="AE52" t="b">
        <v>1</v>
      </c>
      <c r="AF52" t="b">
        <v>1</v>
      </c>
      <c r="AG52" t="b">
        <v>1</v>
      </c>
      <c r="AH52">
        <f t="shared" si="3"/>
        <v>30</v>
      </c>
      <c r="AI52">
        <f t="shared" si="1"/>
        <v>32</v>
      </c>
      <c r="AJ52" s="4">
        <f t="shared" si="2"/>
        <v>0.9375</v>
      </c>
    </row>
  </sheetData>
  <conditionalFormatting sqref="B2:AK2 B47:AH52 AH46 B3:AH45 AI3:AK52">
    <cfRule type="containsText" dxfId="13" priority="2" operator="containsText" text="true">
      <formula>NOT(ISERROR(SEARCH("true",B2)))</formula>
    </cfRule>
    <cfRule type="containsText" dxfId="12" priority="3" operator="containsText" text="false">
      <formula>NOT(ISERROR(SEARCH("false",B2)))</formula>
    </cfRule>
  </conditionalFormatting>
  <conditionalFormatting sqref="AJ2:AJ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C573-8009-4C43-BD5D-D720A5437C33}">
  <dimension ref="A1:BJ52"/>
  <sheetViews>
    <sheetView topLeftCell="AS1" workbookViewId="0">
      <selection activeCell="BI43" sqref="BI43"/>
    </sheetView>
  </sheetViews>
  <sheetFormatPr defaultRowHeight="14.5" x14ac:dyDescent="0.35"/>
  <cols>
    <col min="60" max="60" width="9.81640625" bestFit="1" customWidth="1"/>
    <col min="61" max="61" width="12.90625" bestFit="1" customWidth="1"/>
    <col min="62" max="62" width="12.08984375" bestFit="1" customWidth="1"/>
  </cols>
  <sheetData>
    <row r="1" spans="1:62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>
        <v>1816</v>
      </c>
      <c r="BB1">
        <v>1812</v>
      </c>
      <c r="BC1">
        <v>1808</v>
      </c>
      <c r="BD1">
        <v>1804</v>
      </c>
      <c r="BE1">
        <v>1800</v>
      </c>
      <c r="BF1">
        <v>1796</v>
      </c>
      <c r="BG1">
        <v>1792</v>
      </c>
      <c r="BH1" t="s">
        <v>113</v>
      </c>
      <c r="BI1" t="s">
        <v>105</v>
      </c>
      <c r="BJ1" t="s">
        <v>114</v>
      </c>
    </row>
    <row r="2" spans="1:62" x14ac:dyDescent="0.3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1</v>
      </c>
      <c r="AO2" t="s">
        <v>112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1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>
        <f t="shared" ref="BH2:BH46" si="0">COUNTIF(B2:BG2,TRUE)</f>
        <v>7</v>
      </c>
      <c r="BI2">
        <f>$BH$47-COUNTIF(B2:BG2,"")</f>
        <v>50</v>
      </c>
      <c r="BJ2" s="4">
        <f>BH2/BI2</f>
        <v>0.14000000000000001</v>
      </c>
    </row>
    <row r="3" spans="1:62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>
        <f t="shared" si="0"/>
        <v>8</v>
      </c>
      <c r="BI3">
        <f t="shared" ref="BI3:BI52" si="1">$BH$47-COUNTIF(B3:BG3,"")</f>
        <v>16</v>
      </c>
      <c r="BJ3" s="4">
        <f t="shared" ref="BJ3:BJ52" si="2">BH3/BI3</f>
        <v>0.5</v>
      </c>
    </row>
    <row r="4" spans="1:62" x14ac:dyDescent="0.3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1</v>
      </c>
      <c r="AA4" t="b">
        <v>1</v>
      </c>
      <c r="AB4" t="b">
        <v>0</v>
      </c>
      <c r="AC4" t="b">
        <v>0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>
        <f t="shared" si="0"/>
        <v>14</v>
      </c>
      <c r="BI4">
        <f t="shared" si="1"/>
        <v>28</v>
      </c>
      <c r="BJ4" s="4">
        <f t="shared" si="2"/>
        <v>0.5</v>
      </c>
    </row>
    <row r="5" spans="1:62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1</v>
      </c>
      <c r="AO5" t="s">
        <v>112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>
        <f t="shared" si="0"/>
        <v>9</v>
      </c>
      <c r="BI5">
        <f t="shared" si="1"/>
        <v>46</v>
      </c>
      <c r="BJ5" s="4">
        <f t="shared" si="2"/>
        <v>0.19565217391304349</v>
      </c>
    </row>
    <row r="6" spans="1:62" x14ac:dyDescent="0.35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1</v>
      </c>
      <c r="AA6" t="b">
        <v>1</v>
      </c>
      <c r="AB6" t="b">
        <v>0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 t="b">
        <v>1</v>
      </c>
      <c r="AJ6" t="b">
        <v>1</v>
      </c>
      <c r="AK6" t="b">
        <v>0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0</v>
      </c>
      <c r="AR6" t="b">
        <v>0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>
        <f t="shared" si="0"/>
        <v>32</v>
      </c>
      <c r="BI6">
        <f t="shared" si="1"/>
        <v>43</v>
      </c>
      <c r="BJ6" s="4">
        <f t="shared" si="2"/>
        <v>0.7441860465116279</v>
      </c>
    </row>
    <row r="7" spans="1:62" x14ac:dyDescent="0.35">
      <c r="A7" t="s">
        <v>13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1</v>
      </c>
      <c r="V7" t="b">
        <v>1</v>
      </c>
      <c r="W7" t="b">
        <v>0</v>
      </c>
      <c r="X7" t="b">
        <v>0</v>
      </c>
      <c r="Y7" t="b">
        <v>1</v>
      </c>
      <c r="Z7" t="b">
        <v>1</v>
      </c>
      <c r="AA7" t="b">
        <v>1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1</v>
      </c>
      <c r="AJ7" t="b">
        <v>1</v>
      </c>
      <c r="AK7" t="b">
        <v>1</v>
      </c>
      <c r="AL7" t="b">
        <v>1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>
        <f t="shared" si="0"/>
        <v>25</v>
      </c>
      <c r="BI7">
        <f t="shared" si="1"/>
        <v>37</v>
      </c>
      <c r="BJ7" s="4">
        <f t="shared" si="2"/>
        <v>0.67567567567567566</v>
      </c>
    </row>
    <row r="8" spans="1:62" x14ac:dyDescent="0.35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0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0</v>
      </c>
      <c r="AS8" t="b">
        <v>1</v>
      </c>
      <c r="AT8" t="b">
        <v>1</v>
      </c>
      <c r="AU8" t="b">
        <v>1</v>
      </c>
      <c r="AV8" t="b">
        <v>0</v>
      </c>
      <c r="AW8" t="b">
        <v>0</v>
      </c>
      <c r="AX8" t="b">
        <v>1</v>
      </c>
      <c r="AY8" t="b">
        <v>1</v>
      </c>
      <c r="AZ8" t="b">
        <v>1</v>
      </c>
      <c r="BA8" t="b">
        <v>0</v>
      </c>
      <c r="BB8" t="b">
        <v>0</v>
      </c>
      <c r="BC8" t="b">
        <v>0</v>
      </c>
      <c r="BD8" t="b">
        <v>0</v>
      </c>
      <c r="BE8" t="b">
        <v>1</v>
      </c>
      <c r="BF8" t="b">
        <v>1</v>
      </c>
      <c r="BG8" t="b">
        <v>1</v>
      </c>
      <c r="BH8">
        <f t="shared" si="0"/>
        <v>41</v>
      </c>
      <c r="BI8">
        <f t="shared" si="1"/>
        <v>58</v>
      </c>
      <c r="BJ8" s="4">
        <f t="shared" si="2"/>
        <v>0.7068965517241379</v>
      </c>
    </row>
    <row r="9" spans="1:62" x14ac:dyDescent="0.35">
      <c r="A9" t="s">
        <v>20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>
        <f t="shared" si="0"/>
        <v>9</v>
      </c>
      <c r="BI9">
        <f t="shared" si="1"/>
        <v>15</v>
      </c>
      <c r="BJ9" s="4">
        <f t="shared" si="2"/>
        <v>0.6</v>
      </c>
    </row>
    <row r="10" spans="1:62" x14ac:dyDescent="0.35">
      <c r="A10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0</v>
      </c>
      <c r="AD10" t="b">
        <v>1</v>
      </c>
      <c r="AE10" t="b">
        <v>1</v>
      </c>
      <c r="AF10" t="b">
        <v>1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b">
        <v>1</v>
      </c>
      <c r="AU10" t="b">
        <v>1</v>
      </c>
      <c r="AV10" t="b">
        <v>1</v>
      </c>
      <c r="AW10" t="b">
        <v>0</v>
      </c>
      <c r="AX10" t="b">
        <v>1</v>
      </c>
      <c r="AY10" t="b">
        <v>0</v>
      </c>
      <c r="AZ10" t="b">
        <v>1</v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1</v>
      </c>
      <c r="BG10" t="b">
        <v>1</v>
      </c>
      <c r="BH10">
        <f t="shared" si="0"/>
        <v>36</v>
      </c>
      <c r="BI10">
        <f t="shared" si="1"/>
        <v>58</v>
      </c>
      <c r="BJ10" s="4">
        <f t="shared" si="2"/>
        <v>0.62068965517241381</v>
      </c>
    </row>
    <row r="11" spans="1:62" x14ac:dyDescent="0.35">
      <c r="A11" t="s">
        <v>23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1</v>
      </c>
      <c r="AN11" t="b">
        <v>1</v>
      </c>
      <c r="AO11" t="s">
        <v>112</v>
      </c>
      <c r="AP11" t="b">
        <v>0</v>
      </c>
      <c r="AQ11" t="b">
        <v>0</v>
      </c>
      <c r="AR11" t="b">
        <v>0</v>
      </c>
      <c r="AS11" t="b">
        <v>1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>
        <f t="shared" si="0"/>
        <v>17</v>
      </c>
      <c r="BI11">
        <f t="shared" si="1"/>
        <v>43</v>
      </c>
      <c r="BJ11" s="4">
        <f t="shared" si="2"/>
        <v>0.39534883720930231</v>
      </c>
    </row>
    <row r="12" spans="1:62" x14ac:dyDescent="0.35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s">
        <v>112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0</v>
      </c>
      <c r="BF12" t="b">
        <v>0</v>
      </c>
      <c r="BG12" t="b">
        <v>1</v>
      </c>
      <c r="BH12">
        <f t="shared" si="0"/>
        <v>14</v>
      </c>
      <c r="BI12">
        <f t="shared" si="1"/>
        <v>57</v>
      </c>
      <c r="BJ12" s="4">
        <f t="shared" si="2"/>
        <v>0.24561403508771928</v>
      </c>
    </row>
    <row r="13" spans="1:62" x14ac:dyDescent="0.35">
      <c r="A13" t="s">
        <v>28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>
        <f t="shared" si="0"/>
        <v>11</v>
      </c>
      <c r="BI13">
        <f t="shared" si="1"/>
        <v>16</v>
      </c>
      <c r="BJ13" s="4">
        <f t="shared" si="2"/>
        <v>0.6875</v>
      </c>
    </row>
    <row r="14" spans="1:62" x14ac:dyDescent="0.35">
      <c r="A14" t="s">
        <v>29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1</v>
      </c>
      <c r="AA14" t="b">
        <v>1</v>
      </c>
      <c r="AB14" t="b">
        <v>0</v>
      </c>
      <c r="AC14" t="b">
        <v>0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>
        <f t="shared" si="0"/>
        <v>15</v>
      </c>
      <c r="BI14">
        <f t="shared" si="1"/>
        <v>33</v>
      </c>
      <c r="BJ14" s="4">
        <f t="shared" si="2"/>
        <v>0.45454545454545453</v>
      </c>
    </row>
    <row r="15" spans="1:62" x14ac:dyDescent="0.35">
      <c r="A15" t="s">
        <v>30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0</v>
      </c>
      <c r="U15" t="b">
        <v>1</v>
      </c>
      <c r="V15" t="b">
        <v>1</v>
      </c>
      <c r="W15" t="b">
        <v>0</v>
      </c>
      <c r="X15" t="b">
        <v>0</v>
      </c>
      <c r="Y15" t="b">
        <v>1</v>
      </c>
      <c r="Z15" t="b">
        <v>1</v>
      </c>
      <c r="AA15" t="b">
        <v>1</v>
      </c>
      <c r="AB15" t="b">
        <v>1</v>
      </c>
      <c r="AC15" t="b">
        <v>0</v>
      </c>
      <c r="AD15" t="b">
        <v>1</v>
      </c>
      <c r="AE15" t="b">
        <v>1</v>
      </c>
      <c r="AF15" t="b">
        <v>1</v>
      </c>
      <c r="AG15" t="b">
        <v>1</v>
      </c>
      <c r="AH15" t="b">
        <v>0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0</v>
      </c>
      <c r="AS15" t="b">
        <v>0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>
        <f t="shared" si="0"/>
        <v>33</v>
      </c>
      <c r="BI15">
        <f t="shared" si="1"/>
        <v>44</v>
      </c>
      <c r="BJ15" s="4">
        <f t="shared" si="2"/>
        <v>0.75</v>
      </c>
    </row>
    <row r="16" spans="1:62" x14ac:dyDescent="0.35">
      <c r="A16" t="s">
        <v>31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1</v>
      </c>
      <c r="AB16" t="b">
        <v>1</v>
      </c>
      <c r="AC16" t="b">
        <v>0</v>
      </c>
      <c r="AD16" t="b">
        <v>1</v>
      </c>
      <c r="AE16" t="b">
        <v>1</v>
      </c>
      <c r="AF16" t="b">
        <v>1</v>
      </c>
      <c r="AG16" t="b">
        <v>1</v>
      </c>
      <c r="AH16" t="b">
        <v>0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1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>
        <f t="shared" si="0"/>
        <v>34</v>
      </c>
      <c r="BI16">
        <f t="shared" si="1"/>
        <v>51</v>
      </c>
      <c r="BJ16" s="4">
        <f t="shared" si="2"/>
        <v>0.66666666666666663</v>
      </c>
    </row>
    <row r="17" spans="1:62" x14ac:dyDescent="0.35">
      <c r="A17" t="s">
        <v>32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0</v>
      </c>
      <c r="Y17" t="b">
        <v>1</v>
      </c>
      <c r="Z17" t="b">
        <v>1</v>
      </c>
      <c r="AA17" t="b">
        <v>1</v>
      </c>
      <c r="AB17" t="b">
        <v>1</v>
      </c>
      <c r="AC17" t="b">
        <v>0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1</v>
      </c>
      <c r="AJ17" t="b">
        <v>0</v>
      </c>
      <c r="AK17" t="b">
        <v>1</v>
      </c>
      <c r="AL17" t="b">
        <v>0</v>
      </c>
      <c r="AM17" t="b">
        <v>1</v>
      </c>
      <c r="AN17" t="b">
        <v>1</v>
      </c>
      <c r="AO17" t="b">
        <v>1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1</v>
      </c>
      <c r="AW17" t="b">
        <v>0</v>
      </c>
      <c r="AX17" t="b">
        <v>0</v>
      </c>
      <c r="AY17" t="b">
        <v>0</v>
      </c>
      <c r="AZ17" t="b">
        <v>1</v>
      </c>
      <c r="BA17" t="b">
        <v>1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>
        <f t="shared" si="0"/>
        <v>32</v>
      </c>
      <c r="BI17">
        <f t="shared" si="1"/>
        <v>52</v>
      </c>
      <c r="BJ17" s="4">
        <f t="shared" si="2"/>
        <v>0.61538461538461542</v>
      </c>
    </row>
    <row r="18" spans="1:62" x14ac:dyDescent="0.35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0</v>
      </c>
      <c r="Y18" t="b">
        <v>1</v>
      </c>
      <c r="Z18" t="b">
        <v>1</v>
      </c>
      <c r="AA18" t="b">
        <v>1</v>
      </c>
      <c r="AB18" t="b">
        <v>0</v>
      </c>
      <c r="AC18" t="b">
        <v>0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>
        <f t="shared" si="0"/>
        <v>26</v>
      </c>
      <c r="BI18">
        <f t="shared" si="1"/>
        <v>40</v>
      </c>
      <c r="BJ18" s="4">
        <f t="shared" si="2"/>
        <v>0.65</v>
      </c>
    </row>
    <row r="19" spans="1:62" x14ac:dyDescent="0.35">
      <c r="A19" t="s">
        <v>34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0</v>
      </c>
      <c r="AX19" t="b">
        <v>0</v>
      </c>
      <c r="AY19" t="b">
        <v>0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0</v>
      </c>
      <c r="BF19" t="b">
        <v>0</v>
      </c>
      <c r="BG19" t="b">
        <v>1</v>
      </c>
      <c r="BH19">
        <f t="shared" si="0"/>
        <v>24</v>
      </c>
      <c r="BI19">
        <f t="shared" si="1"/>
        <v>58</v>
      </c>
      <c r="BJ19" s="4">
        <f t="shared" si="2"/>
        <v>0.41379310344827586</v>
      </c>
    </row>
    <row r="20" spans="1:62" x14ac:dyDescent="0.35">
      <c r="A20" t="s">
        <v>37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1</v>
      </c>
      <c r="AN20" t="b">
        <v>0</v>
      </c>
      <c r="AO20" t="b">
        <v>1</v>
      </c>
      <c r="AP20" t="b">
        <v>0</v>
      </c>
      <c r="AQ20" t="b">
        <v>0</v>
      </c>
      <c r="AR20" t="b">
        <v>0</v>
      </c>
      <c r="AS20" t="b">
        <v>1</v>
      </c>
      <c r="AT20" t="b">
        <v>0</v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1</v>
      </c>
      <c r="BA20" t="b">
        <v>1</v>
      </c>
      <c r="BB20" t="b">
        <v>1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>
        <f t="shared" si="0"/>
        <v>15</v>
      </c>
      <c r="BI20">
        <f t="shared" si="1"/>
        <v>53</v>
      </c>
      <c r="BJ20" s="4">
        <f t="shared" si="2"/>
        <v>0.28301886792452829</v>
      </c>
    </row>
    <row r="21" spans="1:62" x14ac:dyDescent="0.35">
      <c r="A21" t="s">
        <v>38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0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1</v>
      </c>
      <c r="AY21" t="b">
        <v>1</v>
      </c>
      <c r="AZ21" t="b">
        <v>1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>
        <f t="shared" si="0"/>
        <v>44</v>
      </c>
      <c r="BI21">
        <f t="shared" si="1"/>
        <v>51</v>
      </c>
      <c r="BJ21" s="4">
        <f t="shared" si="2"/>
        <v>0.86274509803921573</v>
      </c>
    </row>
    <row r="22" spans="1:62" x14ac:dyDescent="0.35">
      <c r="A22" t="s">
        <v>39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1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1</v>
      </c>
      <c r="AT22" t="b">
        <v>1</v>
      </c>
      <c r="AU22" t="b">
        <v>1</v>
      </c>
      <c r="AV22" t="b">
        <v>1</v>
      </c>
      <c r="AW22" t="b">
        <v>0</v>
      </c>
      <c r="AX22" t="b">
        <v>1</v>
      </c>
      <c r="AY22" t="b">
        <v>0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0</v>
      </c>
      <c r="BF22" t="b">
        <v>1</v>
      </c>
      <c r="BG22" t="b">
        <v>1</v>
      </c>
      <c r="BH22">
        <f t="shared" si="0"/>
        <v>33</v>
      </c>
      <c r="BI22">
        <f t="shared" si="1"/>
        <v>58</v>
      </c>
      <c r="BJ22" s="4">
        <f t="shared" si="2"/>
        <v>0.56896551724137934</v>
      </c>
    </row>
    <row r="23" spans="1:62" x14ac:dyDescent="0.35">
      <c r="A23" t="s">
        <v>41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0</v>
      </c>
      <c r="AW23" t="b">
        <v>0</v>
      </c>
      <c r="AX23" t="b">
        <v>1</v>
      </c>
      <c r="AY23" t="b">
        <v>1</v>
      </c>
      <c r="AZ23" t="b">
        <v>1</v>
      </c>
      <c r="BA23" t="b">
        <v>0</v>
      </c>
      <c r="BB23" t="b">
        <v>0</v>
      </c>
      <c r="BC23" t="b">
        <v>0</v>
      </c>
      <c r="BD23" t="b">
        <v>1</v>
      </c>
      <c r="BE23" t="b">
        <v>1</v>
      </c>
      <c r="BF23" t="b">
        <v>1</v>
      </c>
      <c r="BG23" t="b">
        <v>1</v>
      </c>
      <c r="BH23">
        <f t="shared" si="0"/>
        <v>41</v>
      </c>
      <c r="BI23">
        <f t="shared" si="1"/>
        <v>58</v>
      </c>
      <c r="BJ23" s="4">
        <f t="shared" si="2"/>
        <v>0.7068965517241379</v>
      </c>
    </row>
    <row r="24" spans="1:62" x14ac:dyDescent="0.35">
      <c r="A24" t="s">
        <v>43</v>
      </c>
      <c r="B24" t="b">
        <v>1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1</v>
      </c>
      <c r="U24" t="b">
        <v>0</v>
      </c>
      <c r="V24" t="b">
        <v>1</v>
      </c>
      <c r="W24" t="b">
        <v>0</v>
      </c>
      <c r="X24" t="b">
        <v>0</v>
      </c>
      <c r="Y24" t="b">
        <v>1</v>
      </c>
      <c r="Z24" t="b">
        <v>1</v>
      </c>
      <c r="AA24" t="b">
        <v>1</v>
      </c>
      <c r="AB24" t="b">
        <v>1</v>
      </c>
      <c r="AC24" t="b">
        <v>0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>
        <f t="shared" si="0"/>
        <v>36</v>
      </c>
      <c r="BI24">
        <f t="shared" si="1"/>
        <v>47</v>
      </c>
      <c r="BJ24" s="4">
        <f t="shared" si="2"/>
        <v>0.76595744680851063</v>
      </c>
    </row>
    <row r="25" spans="1:62" x14ac:dyDescent="0.35">
      <c r="A25" t="s">
        <v>44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1</v>
      </c>
      <c r="AA25" t="b">
        <v>1</v>
      </c>
      <c r="AB25" t="b">
        <v>1</v>
      </c>
      <c r="AC25" t="b">
        <v>0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>
        <f t="shared" si="0"/>
        <v>29</v>
      </c>
      <c r="BI25">
        <f t="shared" si="1"/>
        <v>41</v>
      </c>
      <c r="BJ25" s="4">
        <f t="shared" si="2"/>
        <v>0.70731707317073167</v>
      </c>
    </row>
    <row r="26" spans="1:62" x14ac:dyDescent="0.3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s">
        <v>112</v>
      </c>
      <c r="AO26" t="s">
        <v>112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>
        <f t="shared" si="0"/>
        <v>7</v>
      </c>
      <c r="BI26">
        <f t="shared" si="1"/>
        <v>49</v>
      </c>
      <c r="BJ26" s="4">
        <f t="shared" si="2"/>
        <v>0.14285714285714285</v>
      </c>
    </row>
    <row r="27" spans="1:62" x14ac:dyDescent="0.3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1</v>
      </c>
      <c r="AA27" t="b">
        <v>1</v>
      </c>
      <c r="AB27" t="b">
        <v>0</v>
      </c>
      <c r="AC27" t="b">
        <v>0</v>
      </c>
      <c r="AD27" t="b">
        <v>1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1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>
        <f t="shared" si="0"/>
        <v>17</v>
      </c>
      <c r="BI27">
        <f t="shared" si="1"/>
        <v>51</v>
      </c>
      <c r="BJ27" s="4">
        <f t="shared" si="2"/>
        <v>0.33333333333333331</v>
      </c>
    </row>
    <row r="28" spans="1:62" x14ac:dyDescent="0.3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1</v>
      </c>
      <c r="AA28" t="b">
        <v>1</v>
      </c>
      <c r="AB28" t="b">
        <v>0</v>
      </c>
      <c r="AC28" t="b">
        <v>0</v>
      </c>
      <c r="AD28" t="b">
        <v>1</v>
      </c>
      <c r="AE28" t="b">
        <v>1</v>
      </c>
      <c r="AF28" t="b">
        <v>0</v>
      </c>
      <c r="AG28" t="b">
        <v>0</v>
      </c>
      <c r="AH28" t="b">
        <v>1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>
        <f t="shared" si="0"/>
        <v>17</v>
      </c>
      <c r="BI28">
        <f t="shared" si="1"/>
        <v>33</v>
      </c>
      <c r="BJ28" s="4">
        <f t="shared" si="2"/>
        <v>0.51515151515151514</v>
      </c>
    </row>
    <row r="29" spans="1:62" x14ac:dyDescent="0.3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  <c r="Y29" t="b">
        <v>1</v>
      </c>
      <c r="Z29" t="b">
        <v>1</v>
      </c>
      <c r="AA29" t="b">
        <v>1</v>
      </c>
      <c r="AB29" t="b">
        <v>0</v>
      </c>
      <c r="AC29" t="b">
        <v>0</v>
      </c>
      <c r="AD29" t="b">
        <v>0</v>
      </c>
      <c r="AE29" t="b">
        <v>1</v>
      </c>
      <c r="AF29" t="b">
        <v>1</v>
      </c>
      <c r="AG29" t="b">
        <v>0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>
        <f t="shared" si="0"/>
        <v>25</v>
      </c>
      <c r="BI29">
        <f t="shared" si="1"/>
        <v>39</v>
      </c>
      <c r="BJ29" s="4">
        <f t="shared" si="2"/>
        <v>0.64102564102564108</v>
      </c>
    </row>
    <row r="30" spans="1:62" x14ac:dyDescent="0.35">
      <c r="A30" t="s">
        <v>49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1</v>
      </c>
      <c r="AA30" t="b">
        <v>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1</v>
      </c>
      <c r="AJ30" t="b">
        <v>1</v>
      </c>
      <c r="AK30" t="b">
        <v>0</v>
      </c>
      <c r="AL30" t="b">
        <v>1</v>
      </c>
      <c r="AM30" t="b">
        <v>1</v>
      </c>
      <c r="AN30" t="b">
        <v>1</v>
      </c>
      <c r="AO30" t="b">
        <v>1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>
        <f t="shared" si="0"/>
        <v>25</v>
      </c>
      <c r="BI30">
        <f t="shared" si="1"/>
        <v>40</v>
      </c>
      <c r="BJ30" s="4">
        <f t="shared" si="2"/>
        <v>0.625</v>
      </c>
    </row>
    <row r="31" spans="1:62" x14ac:dyDescent="0.35">
      <c r="A31" t="s">
        <v>50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1</v>
      </c>
      <c r="AO31" t="s">
        <v>112</v>
      </c>
      <c r="AP31" t="b">
        <v>0</v>
      </c>
      <c r="AQ31" t="b">
        <v>0</v>
      </c>
      <c r="AR31" t="b">
        <v>0</v>
      </c>
      <c r="AS31" t="b">
        <v>1</v>
      </c>
      <c r="AT31" t="b">
        <v>1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0</v>
      </c>
      <c r="BF31" t="b">
        <v>0</v>
      </c>
      <c r="BG31" t="b">
        <v>1</v>
      </c>
      <c r="BH31">
        <f t="shared" si="0"/>
        <v>19</v>
      </c>
      <c r="BI31">
        <f t="shared" si="1"/>
        <v>57</v>
      </c>
      <c r="BJ31" s="4">
        <f t="shared" si="2"/>
        <v>0.33333333333333331</v>
      </c>
    </row>
    <row r="32" spans="1:62" x14ac:dyDescent="0.3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0</v>
      </c>
      <c r="Y32" t="b">
        <v>1</v>
      </c>
      <c r="Z32" t="b">
        <v>1</v>
      </c>
      <c r="AA32" t="b">
        <v>1</v>
      </c>
      <c r="AB32" t="b">
        <v>0</v>
      </c>
      <c r="AC32" t="b">
        <v>0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>
        <f t="shared" si="0"/>
        <v>20</v>
      </c>
      <c r="BI32">
        <f t="shared" si="1"/>
        <v>33</v>
      </c>
      <c r="BJ32" s="4">
        <f t="shared" si="2"/>
        <v>0.60606060606060608</v>
      </c>
    </row>
    <row r="33" spans="1:62" x14ac:dyDescent="0.35">
      <c r="A33" t="s">
        <v>52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b">
        <v>1</v>
      </c>
      <c r="AA33" t="b">
        <v>1</v>
      </c>
      <c r="AB33" t="b">
        <v>0</v>
      </c>
      <c r="AC33" t="b">
        <v>0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b">
        <v>1</v>
      </c>
      <c r="AZ33" t="b">
        <v>1</v>
      </c>
      <c r="BA33" t="b">
        <v>1</v>
      </c>
      <c r="BB33" t="b">
        <v>0</v>
      </c>
      <c r="BC33" t="b">
        <v>0</v>
      </c>
      <c r="BD33" t="b">
        <v>1</v>
      </c>
      <c r="BE33" t="b">
        <v>1</v>
      </c>
      <c r="BF33" t="b">
        <v>1</v>
      </c>
      <c r="BG33" t="b">
        <v>1</v>
      </c>
      <c r="BH33">
        <f t="shared" si="0"/>
        <v>44</v>
      </c>
      <c r="BI33">
        <f t="shared" si="1"/>
        <v>58</v>
      </c>
      <c r="BJ33" s="4">
        <f t="shared" si="2"/>
        <v>0.75862068965517238</v>
      </c>
    </row>
    <row r="34" spans="1:62" x14ac:dyDescent="0.35">
      <c r="A34" t="s">
        <v>53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0</v>
      </c>
      <c r="AD34" t="b">
        <v>1</v>
      </c>
      <c r="AE34" t="b">
        <v>1</v>
      </c>
      <c r="AF34" t="b">
        <v>1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1</v>
      </c>
      <c r="AT34" t="b">
        <v>1</v>
      </c>
      <c r="AU34" t="b">
        <v>1</v>
      </c>
      <c r="AV34" t="b">
        <v>1</v>
      </c>
      <c r="AW34" t="b">
        <v>0</v>
      </c>
      <c r="AX34" t="b">
        <v>1</v>
      </c>
      <c r="AY34" t="b">
        <v>0</v>
      </c>
      <c r="AZ34" t="b">
        <v>1</v>
      </c>
      <c r="BA34" t="b">
        <v>1</v>
      </c>
      <c r="BB34" t="b">
        <v>0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>
        <f t="shared" si="0"/>
        <v>40</v>
      </c>
      <c r="BI34">
        <f t="shared" si="1"/>
        <v>58</v>
      </c>
      <c r="BJ34" s="4">
        <f t="shared" si="2"/>
        <v>0.68965517241379315</v>
      </c>
    </row>
    <row r="35" spans="1:62" x14ac:dyDescent="0.35">
      <c r="A35" t="s">
        <v>54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1</v>
      </c>
      <c r="AA35" t="b">
        <v>1</v>
      </c>
      <c r="AB35" t="b">
        <v>0</v>
      </c>
      <c r="AC35" t="b">
        <v>0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>
        <f t="shared" si="0"/>
        <v>19</v>
      </c>
      <c r="BI35">
        <f t="shared" si="1"/>
        <v>28</v>
      </c>
      <c r="BJ35" s="4">
        <f t="shared" si="2"/>
        <v>0.6785714285714286</v>
      </c>
    </row>
    <row r="36" spans="1:62" x14ac:dyDescent="0.35">
      <c r="A36" t="s">
        <v>55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1</v>
      </c>
      <c r="AA36" t="b">
        <v>1</v>
      </c>
      <c r="AB36" t="b">
        <v>1</v>
      </c>
      <c r="AC36" t="b">
        <v>0</v>
      </c>
      <c r="AD36" t="b">
        <v>1</v>
      </c>
      <c r="AE36" t="b">
        <v>1</v>
      </c>
      <c r="AF36" t="b">
        <v>1</v>
      </c>
      <c r="AG36" t="b">
        <v>1</v>
      </c>
      <c r="AH36" t="b">
        <v>0</v>
      </c>
      <c r="AI36" t="b">
        <v>1</v>
      </c>
      <c r="AJ36" t="b">
        <v>0</v>
      </c>
      <c r="AK36" t="b">
        <v>1</v>
      </c>
      <c r="AL36" t="b">
        <v>0</v>
      </c>
      <c r="AM36" t="b">
        <v>1</v>
      </c>
      <c r="AN36" t="b">
        <v>0</v>
      </c>
      <c r="AO36" t="b">
        <v>1</v>
      </c>
      <c r="AP36" t="b">
        <v>1</v>
      </c>
      <c r="AQ36" t="b">
        <v>1</v>
      </c>
      <c r="AR36" t="b">
        <v>0</v>
      </c>
      <c r="AS36" t="b">
        <v>1</v>
      </c>
      <c r="AT36" t="b">
        <v>0</v>
      </c>
      <c r="AU36" t="b">
        <v>1</v>
      </c>
      <c r="AV36" t="b">
        <v>0</v>
      </c>
      <c r="AW36" t="b">
        <v>0</v>
      </c>
      <c r="AX36" t="b">
        <v>0</v>
      </c>
      <c r="AY36" t="b">
        <v>1</v>
      </c>
      <c r="AZ36" t="b">
        <v>1</v>
      </c>
      <c r="BA36" t="b">
        <v>1</v>
      </c>
      <c r="BB36" t="b">
        <v>0</v>
      </c>
      <c r="BC36" t="b">
        <v>1</v>
      </c>
      <c r="BD36" t="b">
        <v>1</v>
      </c>
      <c r="BE36" t="b">
        <v>0</v>
      </c>
      <c r="BF36" t="b">
        <v>1</v>
      </c>
      <c r="BG36" t="b">
        <v>1</v>
      </c>
      <c r="BH36">
        <f t="shared" si="0"/>
        <v>38</v>
      </c>
      <c r="BI36">
        <f t="shared" si="1"/>
        <v>58</v>
      </c>
      <c r="BJ36" s="4">
        <f t="shared" si="2"/>
        <v>0.65517241379310343</v>
      </c>
    </row>
    <row r="37" spans="1:62" x14ac:dyDescent="0.35">
      <c r="A37" t="s">
        <v>56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1</v>
      </c>
      <c r="AA37" t="b">
        <v>1</v>
      </c>
      <c r="AB37" t="b">
        <v>0</v>
      </c>
      <c r="AC37" t="b">
        <v>0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0</v>
      </c>
      <c r="AS37" t="b">
        <v>0</v>
      </c>
      <c r="AT37" t="b">
        <v>1</v>
      </c>
      <c r="AU37" t="b">
        <v>1</v>
      </c>
      <c r="AV37" t="b">
        <v>1</v>
      </c>
      <c r="AW37" t="b">
        <v>0</v>
      </c>
      <c r="AX37" t="b">
        <v>0</v>
      </c>
      <c r="AY37" t="b">
        <v>0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s">
        <v>112</v>
      </c>
      <c r="BF37" t="s">
        <v>112</v>
      </c>
      <c r="BG37" t="s">
        <v>112</v>
      </c>
      <c r="BH37">
        <f t="shared" si="0"/>
        <v>39</v>
      </c>
      <c r="BI37">
        <f t="shared" si="1"/>
        <v>55</v>
      </c>
      <c r="BJ37" s="4">
        <f t="shared" si="2"/>
        <v>0.70909090909090911</v>
      </c>
    </row>
    <row r="38" spans="1:62" x14ac:dyDescent="0.3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>
        <f t="shared" si="0"/>
        <v>12</v>
      </c>
      <c r="BI38">
        <f t="shared" si="1"/>
        <v>29</v>
      </c>
      <c r="BJ38" s="4">
        <f t="shared" si="2"/>
        <v>0.41379310344827586</v>
      </c>
    </row>
    <row r="39" spans="1:62" x14ac:dyDescent="0.35">
      <c r="A39" t="s">
        <v>58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1</v>
      </c>
      <c r="AA39" t="b">
        <v>1</v>
      </c>
      <c r="AB39" t="b">
        <v>1</v>
      </c>
      <c r="AC39" t="b">
        <v>0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0</v>
      </c>
      <c r="AO39" t="b">
        <v>1</v>
      </c>
      <c r="AP39" t="b">
        <v>1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>
        <f t="shared" si="0"/>
        <v>34</v>
      </c>
      <c r="BI39">
        <f t="shared" si="1"/>
        <v>41</v>
      </c>
      <c r="BJ39" s="4">
        <f t="shared" si="2"/>
        <v>0.82926829268292679</v>
      </c>
    </row>
    <row r="40" spans="1:62" x14ac:dyDescent="0.35">
      <c r="A40" t="s">
        <v>59</v>
      </c>
      <c r="B40" t="b">
        <v>1</v>
      </c>
      <c r="C40" t="b">
        <v>0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1</v>
      </c>
      <c r="U40" t="b">
        <v>0</v>
      </c>
      <c r="V40" t="b">
        <v>0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0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0</v>
      </c>
      <c r="AR40" t="b">
        <v>0</v>
      </c>
      <c r="AS40" t="b">
        <v>1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0</v>
      </c>
      <c r="BF40" t="b">
        <v>0</v>
      </c>
      <c r="BG40" t="b">
        <v>1</v>
      </c>
      <c r="BH40">
        <f t="shared" si="0"/>
        <v>41</v>
      </c>
      <c r="BI40">
        <f t="shared" si="1"/>
        <v>58</v>
      </c>
      <c r="BJ40" s="4">
        <f t="shared" si="2"/>
        <v>0.7068965517241379</v>
      </c>
    </row>
    <row r="41" spans="1:62" x14ac:dyDescent="0.35">
      <c r="A41" t="s">
        <v>60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1</v>
      </c>
      <c r="AB41" t="b">
        <v>1</v>
      </c>
      <c r="AC41" t="b">
        <v>0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0</v>
      </c>
      <c r="AS41" t="b">
        <v>1</v>
      </c>
      <c r="AT41" t="b">
        <v>1</v>
      </c>
      <c r="AU41" t="b">
        <v>1</v>
      </c>
      <c r="AV41" t="b">
        <v>0</v>
      </c>
      <c r="AW41" t="b">
        <v>0</v>
      </c>
      <c r="AX41" t="b">
        <v>1</v>
      </c>
      <c r="AY41" t="b">
        <v>1</v>
      </c>
      <c r="AZ41" t="b">
        <v>1</v>
      </c>
      <c r="BA41" t="b">
        <v>1</v>
      </c>
      <c r="BB41" t="b">
        <v>0</v>
      </c>
      <c r="BC41" t="b">
        <v>0</v>
      </c>
      <c r="BD41" t="b">
        <v>1</v>
      </c>
      <c r="BE41" t="b">
        <v>1</v>
      </c>
      <c r="BF41" t="b">
        <v>1</v>
      </c>
      <c r="BG41" t="b">
        <v>1</v>
      </c>
      <c r="BH41">
        <f t="shared" si="0"/>
        <v>41</v>
      </c>
      <c r="BI41">
        <f t="shared" si="1"/>
        <v>58</v>
      </c>
      <c r="BJ41" s="4">
        <f t="shared" si="2"/>
        <v>0.7068965517241379</v>
      </c>
    </row>
    <row r="42" spans="1:62" x14ac:dyDescent="0.3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1</v>
      </c>
      <c r="AN42" t="b">
        <v>1</v>
      </c>
      <c r="AO42" t="s">
        <v>112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0</v>
      </c>
      <c r="BF42" t="b">
        <v>0</v>
      </c>
      <c r="BG42" t="b">
        <v>1</v>
      </c>
      <c r="BH42">
        <f t="shared" si="0"/>
        <v>14</v>
      </c>
      <c r="BI42">
        <f t="shared" si="1"/>
        <v>57</v>
      </c>
      <c r="BJ42" s="4">
        <f t="shared" si="2"/>
        <v>0.24561403508771928</v>
      </c>
    </row>
    <row r="43" spans="1:62" x14ac:dyDescent="0.35">
      <c r="A43" t="s">
        <v>64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0</v>
      </c>
      <c r="X43" t="b">
        <v>0</v>
      </c>
      <c r="Y43" t="b">
        <v>1</v>
      </c>
      <c r="Z43" t="b">
        <v>1</v>
      </c>
      <c r="AA43" t="b">
        <v>1</v>
      </c>
      <c r="AB43" t="b">
        <v>1</v>
      </c>
      <c r="AC43" t="b">
        <v>0</v>
      </c>
      <c r="AD43" t="b">
        <v>1</v>
      </c>
      <c r="AE43" t="b">
        <v>1</v>
      </c>
      <c r="AF43" t="b">
        <v>1</v>
      </c>
      <c r="AG43" t="b">
        <v>0</v>
      </c>
      <c r="AH43" t="b">
        <v>1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>
        <f t="shared" si="0"/>
        <v>21</v>
      </c>
      <c r="BI43">
        <f t="shared" si="1"/>
        <v>33</v>
      </c>
      <c r="BJ43" s="4">
        <f t="shared" si="2"/>
        <v>0.63636363636363635</v>
      </c>
    </row>
    <row r="44" spans="1:62" x14ac:dyDescent="0.35">
      <c r="A44" t="s">
        <v>65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1</v>
      </c>
      <c r="AO44" t="b">
        <v>1</v>
      </c>
      <c r="AP44" t="b">
        <v>0</v>
      </c>
      <c r="AQ44" t="b">
        <v>0</v>
      </c>
      <c r="AR44" t="b">
        <v>1</v>
      </c>
      <c r="AS44" t="b">
        <v>1</v>
      </c>
      <c r="AT44" t="b">
        <v>1</v>
      </c>
      <c r="AU44" t="b">
        <v>1</v>
      </c>
      <c r="AV44" t="b">
        <v>0</v>
      </c>
      <c r="AW44" t="b">
        <v>0</v>
      </c>
      <c r="AX44" t="b">
        <v>0</v>
      </c>
      <c r="AY44" t="b">
        <v>0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0</v>
      </c>
      <c r="BF44" t="b">
        <v>0</v>
      </c>
      <c r="BG44" t="s">
        <v>112</v>
      </c>
      <c r="BH44">
        <f t="shared" si="0"/>
        <v>24</v>
      </c>
      <c r="BI44">
        <f t="shared" si="1"/>
        <v>57</v>
      </c>
      <c r="BJ44" s="4">
        <f t="shared" si="2"/>
        <v>0.42105263157894735</v>
      </c>
    </row>
    <row r="45" spans="1:62" x14ac:dyDescent="0.35">
      <c r="A45" t="s">
        <v>66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s">
        <v>112</v>
      </c>
      <c r="AO45" t="s">
        <v>112</v>
      </c>
      <c r="AP45" t="b">
        <v>0</v>
      </c>
      <c r="AQ45" t="b">
        <v>0</v>
      </c>
      <c r="AR45" t="b">
        <v>0</v>
      </c>
      <c r="AS45" t="b">
        <v>0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>
        <f t="shared" si="0"/>
        <v>8</v>
      </c>
      <c r="BI45">
        <f t="shared" si="1"/>
        <v>42</v>
      </c>
      <c r="BJ45" s="4">
        <f t="shared" si="2"/>
        <v>0.19047619047619047</v>
      </c>
    </row>
    <row r="46" spans="1:62" x14ac:dyDescent="0.35">
      <c r="A46" t="s">
        <v>67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1</v>
      </c>
      <c r="AA46" t="b">
        <v>1</v>
      </c>
      <c r="AB46" t="b">
        <v>0</v>
      </c>
      <c r="AC46" t="b">
        <v>1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>
        <f t="shared" si="0"/>
        <v>17</v>
      </c>
      <c r="BI46">
        <f t="shared" si="1"/>
        <v>32</v>
      </c>
      <c r="BJ46" s="4">
        <f t="shared" si="2"/>
        <v>0.53125</v>
      </c>
    </row>
    <row r="47" spans="1:62" x14ac:dyDescent="0.35">
      <c r="A47" t="s">
        <v>68</v>
      </c>
      <c r="B47" s="8" t="b">
        <f>IF(Data!B47="","",IF(Data!B$47="","",Data!B47=Data!B$47))</f>
        <v>1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  <c r="L47" s="6" t="b">
        <v>1</v>
      </c>
      <c r="M47" s="6" t="b">
        <v>1</v>
      </c>
      <c r="N47" s="6" t="b">
        <v>1</v>
      </c>
      <c r="O47" s="6" t="b">
        <v>1</v>
      </c>
      <c r="P47" s="6" t="b">
        <v>1</v>
      </c>
      <c r="Q47" s="6" t="b">
        <v>1</v>
      </c>
      <c r="R47" s="6" t="b">
        <v>1</v>
      </c>
      <c r="S47" s="6" t="b">
        <v>1</v>
      </c>
      <c r="T47" s="6" t="b">
        <v>1</v>
      </c>
      <c r="U47" s="6" t="b">
        <v>1</v>
      </c>
      <c r="V47" s="6" t="b">
        <v>1</v>
      </c>
      <c r="W47" s="6" t="b">
        <v>1</v>
      </c>
      <c r="X47" s="6" t="b">
        <v>1</v>
      </c>
      <c r="Y47" s="6" t="b">
        <v>1</v>
      </c>
      <c r="Z47" s="6" t="b">
        <v>1</v>
      </c>
      <c r="AA47" s="6" t="b">
        <v>1</v>
      </c>
      <c r="AB47" s="6" t="b">
        <v>1</v>
      </c>
      <c r="AC47" s="6" t="b">
        <v>1</v>
      </c>
      <c r="AD47" s="6" t="b">
        <v>1</v>
      </c>
      <c r="AE47" s="6" t="b">
        <v>1</v>
      </c>
      <c r="AF47" s="6" t="b">
        <v>1</v>
      </c>
      <c r="AG47" s="6" t="b">
        <v>1</v>
      </c>
      <c r="AH47" s="6" t="b">
        <v>1</v>
      </c>
      <c r="AI47" s="6" t="b">
        <v>1</v>
      </c>
      <c r="AJ47" s="6" t="b">
        <v>1</v>
      </c>
      <c r="AK47" s="6" t="b">
        <v>1</v>
      </c>
      <c r="AL47" s="6" t="b">
        <v>1</v>
      </c>
      <c r="AM47" s="6" t="b">
        <v>1</v>
      </c>
      <c r="AN47" s="6" t="b">
        <v>1</v>
      </c>
      <c r="AO47" s="6" t="b">
        <v>1</v>
      </c>
      <c r="AP47" s="6" t="b">
        <v>1</v>
      </c>
      <c r="AQ47" s="6" t="b">
        <v>1</v>
      </c>
      <c r="AR47" s="6" t="b">
        <v>1</v>
      </c>
      <c r="AS47" s="6" t="b">
        <v>1</v>
      </c>
      <c r="AT47" s="6" t="b">
        <v>1</v>
      </c>
      <c r="AU47" s="6" t="b">
        <v>1</v>
      </c>
      <c r="AV47" s="6" t="b">
        <v>1</v>
      </c>
      <c r="AW47" s="6" t="b">
        <v>1</v>
      </c>
      <c r="AX47" s="6" t="b">
        <v>1</v>
      </c>
      <c r="AY47" s="6" t="b">
        <v>1</v>
      </c>
      <c r="AZ47" s="6" t="b">
        <v>1</v>
      </c>
      <c r="BA47" s="6" t="b">
        <v>1</v>
      </c>
      <c r="BB47" s="6" t="b">
        <v>1</v>
      </c>
      <c r="BC47" s="6" t="b">
        <v>1</v>
      </c>
      <c r="BD47" s="6" t="b">
        <v>1</v>
      </c>
      <c r="BE47" s="6" t="b">
        <v>1</v>
      </c>
      <c r="BF47" s="6" t="b">
        <v>1</v>
      </c>
      <c r="BG47" s="6" t="b">
        <v>1</v>
      </c>
      <c r="BH47">
        <f>COUNTIF(B47:BG47,TRUE)</f>
        <v>58</v>
      </c>
      <c r="BI47">
        <f t="shared" si="1"/>
        <v>58</v>
      </c>
      <c r="BJ47" s="4">
        <f t="shared" si="2"/>
        <v>1</v>
      </c>
    </row>
    <row r="48" spans="1:62" x14ac:dyDescent="0.35">
      <c r="A48" t="s">
        <v>70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s">
        <v>112</v>
      </c>
      <c r="AO48" t="s">
        <v>112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0</v>
      </c>
      <c r="BF48" t="b">
        <v>0</v>
      </c>
      <c r="BG48" t="b">
        <v>1</v>
      </c>
      <c r="BH48">
        <f t="shared" ref="BH48:BH52" si="3">COUNTIF(B48:BG48,TRUE)</f>
        <v>22</v>
      </c>
      <c r="BI48">
        <f t="shared" si="1"/>
        <v>56</v>
      </c>
      <c r="BJ48" s="4">
        <f t="shared" si="2"/>
        <v>0.39285714285714285</v>
      </c>
    </row>
    <row r="49" spans="1:62" x14ac:dyDescent="0.35">
      <c r="A49" t="s">
        <v>71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1</v>
      </c>
      <c r="AA49" t="b">
        <v>1</v>
      </c>
      <c r="AB49" t="b">
        <v>0</v>
      </c>
      <c r="AC49" t="b">
        <v>0</v>
      </c>
      <c r="AD49" t="b">
        <v>1</v>
      </c>
      <c r="AE49" t="b">
        <v>1</v>
      </c>
      <c r="AF49" t="b">
        <v>1</v>
      </c>
      <c r="AG49" t="b">
        <v>0</v>
      </c>
      <c r="AH49" t="b">
        <v>1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>
        <f t="shared" si="3"/>
        <v>23</v>
      </c>
      <c r="BI49">
        <f t="shared" si="1"/>
        <v>33</v>
      </c>
      <c r="BJ49" s="4">
        <f t="shared" si="2"/>
        <v>0.69696969696969702</v>
      </c>
    </row>
    <row r="50" spans="1:62" x14ac:dyDescent="0.35">
      <c r="A50" t="s">
        <v>72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1</v>
      </c>
      <c r="AA50" t="b">
        <v>1</v>
      </c>
      <c r="AB50" t="b">
        <v>1</v>
      </c>
      <c r="AC50" t="b">
        <v>0</v>
      </c>
      <c r="AD50" t="b">
        <v>1</v>
      </c>
      <c r="AE50" t="b">
        <v>1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1</v>
      </c>
      <c r="AO50" t="b">
        <v>1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>
        <f t="shared" si="3"/>
        <v>17</v>
      </c>
      <c r="BI50">
        <f t="shared" si="1"/>
        <v>40</v>
      </c>
      <c r="BJ50" s="4">
        <f t="shared" si="2"/>
        <v>0.42499999999999999</v>
      </c>
    </row>
    <row r="51" spans="1:62" x14ac:dyDescent="0.35">
      <c r="A51" t="s">
        <v>73</v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1</v>
      </c>
      <c r="AB51" t="b">
        <v>1</v>
      </c>
      <c r="AC51" t="b">
        <v>0</v>
      </c>
      <c r="AD51" t="b">
        <v>1</v>
      </c>
      <c r="AE51" t="b">
        <v>1</v>
      </c>
      <c r="AF51" t="b">
        <v>1</v>
      </c>
      <c r="AG51" t="b">
        <v>1</v>
      </c>
      <c r="AH51" t="b">
        <v>0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0</v>
      </c>
      <c r="AS51" t="b">
        <v>0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>
        <f t="shared" si="3"/>
        <v>32</v>
      </c>
      <c r="BI51">
        <f t="shared" si="1"/>
        <v>44</v>
      </c>
      <c r="BJ51" s="4">
        <f t="shared" si="2"/>
        <v>0.72727272727272729</v>
      </c>
    </row>
    <row r="52" spans="1:62" x14ac:dyDescent="0.35">
      <c r="A52" t="s">
        <v>75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1</v>
      </c>
      <c r="AA52" t="b">
        <v>1</v>
      </c>
      <c r="AB52" t="b">
        <v>0</v>
      </c>
      <c r="AC52" t="b">
        <v>0</v>
      </c>
      <c r="AD52" t="b">
        <v>1</v>
      </c>
      <c r="AE52" t="b">
        <v>1</v>
      </c>
      <c r="AF52" t="b">
        <v>1</v>
      </c>
      <c r="AG52" t="b">
        <v>0</v>
      </c>
      <c r="AH52" t="b">
        <v>1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>
        <f t="shared" si="3"/>
        <v>18</v>
      </c>
      <c r="BI52">
        <f t="shared" si="1"/>
        <v>33</v>
      </c>
      <c r="BJ52" s="4">
        <f t="shared" si="2"/>
        <v>0.54545454545454541</v>
      </c>
    </row>
  </sheetData>
  <conditionalFormatting sqref="BH47 B48:BH52 BI2:BK52 B2:BH46">
    <cfRule type="containsText" dxfId="11" priority="2" operator="containsText" text="true">
      <formula>NOT(ISERROR(SEARCH("true",B2)))</formula>
    </cfRule>
    <cfRule type="containsText" dxfId="10" priority="3" operator="containsText" text="false">
      <formula>NOT(ISERROR(SEARCH("false",B2)))</formula>
    </cfRule>
  </conditionalFormatting>
  <conditionalFormatting sqref="BJ2:BJ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8714-108D-4908-A528-B5A5B5CEC340}">
  <dimension ref="A1:BK52"/>
  <sheetViews>
    <sheetView topLeftCell="AT19" workbookViewId="0">
      <selection activeCell="BI43" sqref="BI43"/>
    </sheetView>
  </sheetViews>
  <sheetFormatPr defaultRowHeight="14.5" x14ac:dyDescent="0.35"/>
  <cols>
    <col min="61" max="61" width="9.81640625" bestFit="1" customWidth="1"/>
    <col min="62" max="62" width="12.90625" bestFit="1" customWidth="1"/>
    <col min="63" max="63" width="12.08984375" bestFit="1" customWidth="1"/>
  </cols>
  <sheetData>
    <row r="1" spans="1:63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>
        <v>1844</v>
      </c>
      <c r="AU1">
        <v>1840</v>
      </c>
      <c r="AV1">
        <v>1836</v>
      </c>
      <c r="AW1">
        <v>1832</v>
      </c>
      <c r="AX1">
        <v>1828</v>
      </c>
      <c r="AY1">
        <v>1824</v>
      </c>
      <c r="AZ1">
        <v>1820</v>
      </c>
      <c r="BA1">
        <v>1816</v>
      </c>
      <c r="BB1">
        <v>1812</v>
      </c>
      <c r="BC1">
        <v>1808</v>
      </c>
      <c r="BD1">
        <v>1804</v>
      </c>
      <c r="BE1">
        <v>1800</v>
      </c>
      <c r="BF1">
        <v>1796</v>
      </c>
      <c r="BG1">
        <v>1792</v>
      </c>
      <c r="BH1">
        <v>1788</v>
      </c>
      <c r="BI1" t="s">
        <v>113</v>
      </c>
      <c r="BJ1" t="s">
        <v>105</v>
      </c>
      <c r="BK1" t="s">
        <v>114</v>
      </c>
    </row>
    <row r="2" spans="1:63" x14ac:dyDescent="0.3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s">
        <v>112</v>
      </c>
      <c r="AO2" t="s">
        <v>112</v>
      </c>
      <c r="AP2" t="b">
        <v>0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0</v>
      </c>
      <c r="AZ2" t="b">
        <v>1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>
        <f t="shared" ref="BI2:BI47" si="0">COUNTIF(B2:BH2,TRUE)</f>
        <v>35</v>
      </c>
      <c r="BJ2">
        <f>59-COUNTIF(B2:BH2,"")</f>
        <v>49</v>
      </c>
      <c r="BK2" s="4">
        <f>BI2/BJ2</f>
        <v>0.7142857142857143</v>
      </c>
    </row>
    <row r="3" spans="1:63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>
        <f t="shared" si="0"/>
        <v>12</v>
      </c>
      <c r="BJ3">
        <f t="shared" ref="BJ3:BJ52" si="1">59-COUNTIF(B3:BH3,"")</f>
        <v>16</v>
      </c>
      <c r="BK3" s="4">
        <f t="shared" ref="BK3:BK52" si="2">BI3/BJ3</f>
        <v>0.75</v>
      </c>
    </row>
    <row r="4" spans="1:63" x14ac:dyDescent="0.3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0</v>
      </c>
      <c r="AA4" t="b">
        <v>0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>
        <f>COUNTIF(B4:BH4,TRUE)</f>
        <v>21</v>
      </c>
      <c r="BJ4">
        <f t="shared" si="1"/>
        <v>28</v>
      </c>
      <c r="BK4" s="4">
        <f t="shared" si="2"/>
        <v>0.75</v>
      </c>
    </row>
    <row r="5" spans="1:63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s">
        <v>112</v>
      </c>
      <c r="AO5" t="s">
        <v>112</v>
      </c>
      <c r="AP5" t="b">
        <v>0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>
        <f t="shared" si="0"/>
        <v>32</v>
      </c>
      <c r="BJ5">
        <f t="shared" si="1"/>
        <v>45</v>
      </c>
      <c r="BK5" s="4">
        <f t="shared" si="2"/>
        <v>0.71111111111111114</v>
      </c>
    </row>
    <row r="6" spans="1:63" x14ac:dyDescent="0.35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1</v>
      </c>
      <c r="AL6" t="b">
        <v>0</v>
      </c>
      <c r="AM6" t="b">
        <v>1</v>
      </c>
      <c r="AN6" t="s">
        <v>112</v>
      </c>
      <c r="AO6" t="s">
        <v>112</v>
      </c>
      <c r="AP6" t="b">
        <v>0</v>
      </c>
      <c r="AQ6" t="b">
        <v>1</v>
      </c>
      <c r="AR6" t="b">
        <v>1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 t="s">
        <v>112</v>
      </c>
      <c r="BI6">
        <f t="shared" si="0"/>
        <v>26</v>
      </c>
      <c r="BJ6">
        <f t="shared" si="1"/>
        <v>41</v>
      </c>
      <c r="BK6" s="4">
        <f t="shared" si="2"/>
        <v>0.63414634146341464</v>
      </c>
    </row>
    <row r="7" spans="1:63" x14ac:dyDescent="0.35">
      <c r="A7" t="s">
        <v>13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0</v>
      </c>
      <c r="AA7" t="b">
        <v>0</v>
      </c>
      <c r="AB7" t="b">
        <v>1</v>
      </c>
      <c r="AC7" t="b">
        <v>1</v>
      </c>
      <c r="AD7" t="b">
        <v>1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>
        <f t="shared" si="0"/>
        <v>26</v>
      </c>
      <c r="BJ7">
        <f t="shared" si="1"/>
        <v>37</v>
      </c>
      <c r="BK7" s="4">
        <f t="shared" si="2"/>
        <v>0.70270270270270274</v>
      </c>
    </row>
    <row r="8" spans="1:63" x14ac:dyDescent="0.35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1</v>
      </c>
      <c r="AJ8" t="b">
        <v>1</v>
      </c>
      <c r="AK8" t="b">
        <v>0</v>
      </c>
      <c r="AL8" t="b">
        <v>1</v>
      </c>
      <c r="AM8" t="b">
        <v>1</v>
      </c>
      <c r="AN8" t="s">
        <v>112</v>
      </c>
      <c r="AO8" t="s">
        <v>112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1</v>
      </c>
      <c r="AW8" t="b">
        <v>0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1</v>
      </c>
      <c r="BI8">
        <f t="shared" si="0"/>
        <v>27</v>
      </c>
      <c r="BJ8">
        <f t="shared" si="1"/>
        <v>57</v>
      </c>
      <c r="BK8" s="4">
        <f t="shared" si="2"/>
        <v>0.47368421052631576</v>
      </c>
    </row>
    <row r="9" spans="1:63" x14ac:dyDescent="0.35">
      <c r="A9" t="s">
        <v>20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>
        <f t="shared" si="0"/>
        <v>5</v>
      </c>
      <c r="BJ9">
        <f t="shared" si="1"/>
        <v>15</v>
      </c>
      <c r="BK9" s="4">
        <f t="shared" si="2"/>
        <v>0.33333333333333331</v>
      </c>
    </row>
    <row r="10" spans="1:63" x14ac:dyDescent="0.35">
      <c r="A10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s">
        <v>112</v>
      </c>
      <c r="AO10" t="s">
        <v>112</v>
      </c>
      <c r="AP10" t="b">
        <v>0</v>
      </c>
      <c r="AQ10" t="b">
        <v>1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1</v>
      </c>
      <c r="BH10" t="b">
        <v>1</v>
      </c>
      <c r="BI10">
        <f t="shared" si="0"/>
        <v>28</v>
      </c>
      <c r="BJ10">
        <f t="shared" si="1"/>
        <v>57</v>
      </c>
      <c r="BK10" s="4">
        <f t="shared" si="2"/>
        <v>0.49122807017543857</v>
      </c>
    </row>
    <row r="11" spans="1:63" x14ac:dyDescent="0.35">
      <c r="A11" t="s">
        <v>23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0</v>
      </c>
      <c r="AM11" t="b">
        <v>1</v>
      </c>
      <c r="AN11" t="s">
        <v>112</v>
      </c>
      <c r="AO11" t="s">
        <v>112</v>
      </c>
      <c r="AP11" t="b">
        <v>0</v>
      </c>
      <c r="AQ11" t="b">
        <v>1</v>
      </c>
      <c r="AR11" t="b">
        <v>1</v>
      </c>
      <c r="AS11" t="b">
        <v>0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>
        <f t="shared" si="0"/>
        <v>35</v>
      </c>
      <c r="BJ11">
        <f t="shared" si="1"/>
        <v>42</v>
      </c>
      <c r="BK11" s="4">
        <f t="shared" si="2"/>
        <v>0.83333333333333337</v>
      </c>
    </row>
    <row r="12" spans="1:63" x14ac:dyDescent="0.35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0</v>
      </c>
      <c r="AI12" t="b">
        <v>1</v>
      </c>
      <c r="AJ12" t="b">
        <v>1</v>
      </c>
      <c r="AK12" t="b">
        <v>1</v>
      </c>
      <c r="AL12" t="b">
        <v>1</v>
      </c>
      <c r="AM12" t="b">
        <v>0</v>
      </c>
      <c r="AN12" t="s">
        <v>112</v>
      </c>
      <c r="AO12" t="s">
        <v>112</v>
      </c>
      <c r="AP12" t="b">
        <v>0</v>
      </c>
      <c r="AQ12" t="b">
        <v>1</v>
      </c>
      <c r="AR12" t="b">
        <v>1</v>
      </c>
      <c r="AS12" t="b">
        <v>0</v>
      </c>
      <c r="AT12" t="b">
        <v>1</v>
      </c>
      <c r="AU12" t="b">
        <v>0</v>
      </c>
      <c r="AV12" t="b">
        <v>0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>
        <f t="shared" si="0"/>
        <v>39</v>
      </c>
      <c r="BJ12">
        <f t="shared" si="1"/>
        <v>57</v>
      </c>
      <c r="BK12" s="4">
        <f t="shared" si="2"/>
        <v>0.68421052631578949</v>
      </c>
    </row>
    <row r="13" spans="1:63" x14ac:dyDescent="0.35">
      <c r="A13" t="s">
        <v>28</v>
      </c>
      <c r="B13" t="b">
        <v>1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>
        <f t="shared" si="0"/>
        <v>7</v>
      </c>
      <c r="BJ13">
        <f t="shared" si="1"/>
        <v>16</v>
      </c>
      <c r="BK13" s="4">
        <f t="shared" si="2"/>
        <v>0.4375</v>
      </c>
    </row>
    <row r="14" spans="1:63" x14ac:dyDescent="0.35">
      <c r="A14" t="s">
        <v>29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0</v>
      </c>
      <c r="AA14" t="b">
        <v>0</v>
      </c>
      <c r="AB14" t="b">
        <v>1</v>
      </c>
      <c r="AC14" t="b">
        <v>1</v>
      </c>
      <c r="AD14" t="b">
        <v>0</v>
      </c>
      <c r="AE14" t="b">
        <v>0</v>
      </c>
      <c r="AF14" t="b">
        <v>1</v>
      </c>
      <c r="AG14" t="b">
        <v>1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>
        <f t="shared" si="0"/>
        <v>24</v>
      </c>
      <c r="BJ14">
        <f t="shared" si="1"/>
        <v>33</v>
      </c>
      <c r="BK14" s="4">
        <f t="shared" si="2"/>
        <v>0.72727272727272729</v>
      </c>
    </row>
    <row r="15" spans="1:63" x14ac:dyDescent="0.35">
      <c r="A15" t="s">
        <v>30</v>
      </c>
      <c r="B15" t="b">
        <v>0</v>
      </c>
      <c r="C15" t="b">
        <v>0</v>
      </c>
      <c r="D15" t="b">
        <v>1</v>
      </c>
      <c r="E15" t="b">
        <v>1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s">
        <v>112</v>
      </c>
      <c r="AO15" t="s">
        <v>112</v>
      </c>
      <c r="AP15" t="b">
        <v>0</v>
      </c>
      <c r="AQ15" t="b">
        <v>0</v>
      </c>
      <c r="AR15" t="b">
        <v>1</v>
      </c>
      <c r="AS15" t="b">
        <v>1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>
        <f t="shared" si="0"/>
        <v>21</v>
      </c>
      <c r="BJ15">
        <f t="shared" si="1"/>
        <v>42</v>
      </c>
      <c r="BK15" s="4">
        <f t="shared" si="2"/>
        <v>0.5</v>
      </c>
    </row>
    <row r="16" spans="1:63" x14ac:dyDescent="0.35">
      <c r="A16" t="s">
        <v>31</v>
      </c>
      <c r="B16" t="b">
        <v>1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s">
        <v>112</v>
      </c>
      <c r="AO16" t="s">
        <v>112</v>
      </c>
      <c r="AP16" t="b">
        <v>0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0</v>
      </c>
      <c r="AZ16" t="b">
        <v>1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 t="s">
        <v>112</v>
      </c>
      <c r="BI16">
        <f t="shared" si="0"/>
        <v>31</v>
      </c>
      <c r="BJ16">
        <f t="shared" si="1"/>
        <v>49</v>
      </c>
      <c r="BK16" s="4">
        <f t="shared" si="2"/>
        <v>0.63265306122448983</v>
      </c>
    </row>
    <row r="17" spans="1:63" x14ac:dyDescent="0.35">
      <c r="A17" t="s">
        <v>32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1</v>
      </c>
      <c r="AM17" t="b">
        <v>1</v>
      </c>
      <c r="AN17" t="s">
        <v>112</v>
      </c>
      <c r="AO17" t="s">
        <v>112</v>
      </c>
      <c r="AP17" t="b">
        <v>0</v>
      </c>
      <c r="AQ17" t="b">
        <v>1</v>
      </c>
      <c r="AR17" t="b">
        <v>1</v>
      </c>
      <c r="AS17" t="b">
        <v>1</v>
      </c>
      <c r="AT17" t="b">
        <v>1</v>
      </c>
      <c r="AU17" t="b">
        <v>0</v>
      </c>
      <c r="AV17" t="b">
        <v>0</v>
      </c>
      <c r="AW17" t="b">
        <v>1</v>
      </c>
      <c r="AX17" t="b">
        <v>1</v>
      </c>
      <c r="AY17" t="b">
        <v>0</v>
      </c>
      <c r="AZ17" t="b">
        <v>1</v>
      </c>
      <c r="BA17" t="b">
        <v>1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 t="s">
        <v>112</v>
      </c>
      <c r="BI17">
        <f t="shared" si="0"/>
        <v>31</v>
      </c>
      <c r="BJ17">
        <f t="shared" si="1"/>
        <v>50</v>
      </c>
      <c r="BK17" s="4">
        <f t="shared" si="2"/>
        <v>0.62</v>
      </c>
    </row>
    <row r="18" spans="1:63" x14ac:dyDescent="0.35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0</v>
      </c>
      <c r="AA18" t="b">
        <v>0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s">
        <v>112</v>
      </c>
      <c r="AO18" t="s">
        <v>112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 t="s">
        <v>112</v>
      </c>
      <c r="BI18">
        <f t="shared" si="0"/>
        <v>21</v>
      </c>
      <c r="BJ18">
        <f t="shared" si="1"/>
        <v>38</v>
      </c>
      <c r="BK18" s="4">
        <f t="shared" si="2"/>
        <v>0.55263157894736847</v>
      </c>
    </row>
    <row r="19" spans="1:63" x14ac:dyDescent="0.35">
      <c r="A19" t="s">
        <v>34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0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0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0</v>
      </c>
      <c r="AN19" t="s">
        <v>112</v>
      </c>
      <c r="AO19" t="s">
        <v>112</v>
      </c>
      <c r="AP19" t="b">
        <v>1</v>
      </c>
      <c r="AQ19" t="b">
        <v>1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b">
        <v>0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s">
        <v>112</v>
      </c>
      <c r="BI19">
        <f t="shared" si="0"/>
        <v>38</v>
      </c>
      <c r="BJ19">
        <f t="shared" si="1"/>
        <v>56</v>
      </c>
      <c r="BK19" s="4">
        <f t="shared" si="2"/>
        <v>0.6785714285714286</v>
      </c>
    </row>
    <row r="20" spans="1:63" x14ac:dyDescent="0.35">
      <c r="A20" t="s">
        <v>37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0</v>
      </c>
      <c r="AM20" t="b">
        <v>1</v>
      </c>
      <c r="AN20" t="s">
        <v>112</v>
      </c>
      <c r="AO20" t="s">
        <v>112</v>
      </c>
      <c r="AP20" t="b">
        <v>0</v>
      </c>
      <c r="AQ20" t="b">
        <v>1</v>
      </c>
      <c r="AR20" t="b">
        <v>1</v>
      </c>
      <c r="AS20" t="b">
        <v>0</v>
      </c>
      <c r="AT20" t="b">
        <v>1</v>
      </c>
      <c r="AU20" t="b">
        <v>0</v>
      </c>
      <c r="AV20" t="b">
        <v>1</v>
      </c>
      <c r="AW20" t="b">
        <v>1</v>
      </c>
      <c r="AX20" t="b">
        <v>1</v>
      </c>
      <c r="AY20" t="b">
        <v>0</v>
      </c>
      <c r="AZ20" t="b">
        <v>1</v>
      </c>
      <c r="BA20" t="b">
        <v>1</v>
      </c>
      <c r="BB20" t="b">
        <v>1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>
        <f t="shared" si="0"/>
        <v>33</v>
      </c>
      <c r="BJ20">
        <f t="shared" si="1"/>
        <v>51</v>
      </c>
      <c r="BK20" s="4">
        <f t="shared" si="2"/>
        <v>0.6470588235294118</v>
      </c>
    </row>
    <row r="21" spans="1:63" x14ac:dyDescent="0.35">
      <c r="A21" t="s">
        <v>38</v>
      </c>
      <c r="B21" t="b">
        <v>1</v>
      </c>
      <c r="C21" t="b">
        <v>1</v>
      </c>
      <c r="D21" t="b">
        <v>1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s">
        <v>112</v>
      </c>
      <c r="AO21" t="s">
        <v>112</v>
      </c>
      <c r="AP21" t="b">
        <v>0</v>
      </c>
      <c r="AQ21" t="b">
        <v>0</v>
      </c>
      <c r="AR21" t="b">
        <v>1</v>
      </c>
      <c r="AS21" t="b">
        <v>1</v>
      </c>
      <c r="AT21" t="b">
        <v>1</v>
      </c>
      <c r="AU21" t="b">
        <v>0</v>
      </c>
      <c r="AV21" t="b">
        <v>1</v>
      </c>
      <c r="AW21" t="b">
        <v>1</v>
      </c>
      <c r="AX21" t="b">
        <v>0</v>
      </c>
      <c r="AY21" t="b">
        <v>0</v>
      </c>
      <c r="AZ21" t="b">
        <v>1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 t="s">
        <v>112</v>
      </c>
      <c r="BI21">
        <f t="shared" si="0"/>
        <v>22</v>
      </c>
      <c r="BJ21">
        <f t="shared" si="1"/>
        <v>49</v>
      </c>
      <c r="BK21" s="4">
        <f t="shared" si="2"/>
        <v>0.44897959183673469</v>
      </c>
    </row>
    <row r="22" spans="1:63" x14ac:dyDescent="0.35">
      <c r="A22" t="s">
        <v>39</v>
      </c>
      <c r="B22" t="b">
        <v>1</v>
      </c>
      <c r="C22" t="b">
        <v>1</v>
      </c>
      <c r="D22" t="b">
        <v>1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0</v>
      </c>
      <c r="AA22" t="b">
        <v>0</v>
      </c>
      <c r="AB22" t="b">
        <v>1</v>
      </c>
      <c r="AC22" t="b">
        <v>1</v>
      </c>
      <c r="AD22" t="b">
        <v>1</v>
      </c>
      <c r="AE22" t="b">
        <v>1</v>
      </c>
      <c r="AF22" t="b">
        <v>0</v>
      </c>
      <c r="AG22" t="b">
        <v>0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0</v>
      </c>
      <c r="AN22" t="s">
        <v>112</v>
      </c>
      <c r="AO22" t="s">
        <v>112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0</v>
      </c>
      <c r="BG22" t="b">
        <v>1</v>
      </c>
      <c r="BH22" t="b">
        <v>1</v>
      </c>
      <c r="BI22">
        <f t="shared" si="0"/>
        <v>33</v>
      </c>
      <c r="BJ22">
        <f t="shared" si="1"/>
        <v>57</v>
      </c>
      <c r="BK22" s="4">
        <f t="shared" si="2"/>
        <v>0.57894736842105265</v>
      </c>
    </row>
    <row r="23" spans="1:63" x14ac:dyDescent="0.35">
      <c r="A23" t="s">
        <v>41</v>
      </c>
      <c r="B23" t="b">
        <v>1</v>
      </c>
      <c r="C23" t="b">
        <v>1</v>
      </c>
      <c r="D23" t="b">
        <v>1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s">
        <v>112</v>
      </c>
      <c r="AO23" t="s">
        <v>112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1</v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0</v>
      </c>
      <c r="BG23" t="b">
        <v>1</v>
      </c>
      <c r="BH23" t="b">
        <v>1</v>
      </c>
      <c r="BI23">
        <f t="shared" si="0"/>
        <v>20</v>
      </c>
      <c r="BJ23">
        <f t="shared" si="1"/>
        <v>57</v>
      </c>
      <c r="BK23" s="4">
        <f t="shared" si="2"/>
        <v>0.35087719298245612</v>
      </c>
    </row>
    <row r="24" spans="1:63" x14ac:dyDescent="0.35">
      <c r="A24" t="s">
        <v>43</v>
      </c>
      <c r="B24" t="b">
        <v>1</v>
      </c>
      <c r="C24" t="b">
        <v>0</v>
      </c>
      <c r="D24" t="b">
        <v>1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s">
        <v>112</v>
      </c>
      <c r="AO24" t="s">
        <v>112</v>
      </c>
      <c r="AP24" t="b">
        <v>0</v>
      </c>
      <c r="AQ24" t="b">
        <v>0</v>
      </c>
      <c r="AR24" t="b">
        <v>1</v>
      </c>
      <c r="AS24" t="b">
        <v>1</v>
      </c>
      <c r="AT24" t="b">
        <v>1</v>
      </c>
      <c r="AU24" t="b">
        <v>0</v>
      </c>
      <c r="AV24" t="b">
        <v>1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 t="s">
        <v>112</v>
      </c>
      <c r="BI24">
        <f t="shared" si="0"/>
        <v>20</v>
      </c>
      <c r="BJ24">
        <f t="shared" si="1"/>
        <v>45</v>
      </c>
      <c r="BK24" s="4">
        <f t="shared" si="2"/>
        <v>0.44444444444444442</v>
      </c>
    </row>
    <row r="25" spans="1:63" x14ac:dyDescent="0.35">
      <c r="A25" t="s">
        <v>44</v>
      </c>
      <c r="B25" t="b">
        <v>1</v>
      </c>
      <c r="C25" t="b">
        <v>1</v>
      </c>
      <c r="D25" t="b">
        <v>1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s">
        <v>112</v>
      </c>
      <c r="AO25" t="s">
        <v>112</v>
      </c>
      <c r="AP25" t="b">
        <v>0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 t="s">
        <v>112</v>
      </c>
      <c r="BI25">
        <f t="shared" si="0"/>
        <v>15</v>
      </c>
      <c r="BJ25">
        <f t="shared" si="1"/>
        <v>39</v>
      </c>
      <c r="BK25" s="4">
        <f t="shared" si="2"/>
        <v>0.38461538461538464</v>
      </c>
    </row>
    <row r="26" spans="1:63" x14ac:dyDescent="0.3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s">
        <v>112</v>
      </c>
      <c r="AO26" t="s">
        <v>112</v>
      </c>
      <c r="AP26" t="b">
        <v>0</v>
      </c>
      <c r="AQ26" t="b">
        <v>1</v>
      </c>
      <c r="AR26" t="b">
        <v>1</v>
      </c>
      <c r="AS26" t="b">
        <v>1</v>
      </c>
      <c r="AT26" t="b">
        <v>1</v>
      </c>
      <c r="AU26" t="b">
        <v>0</v>
      </c>
      <c r="AV26" t="b">
        <v>1</v>
      </c>
      <c r="AW26" t="b">
        <v>1</v>
      </c>
      <c r="AX26" t="b">
        <v>1</v>
      </c>
      <c r="AY26" t="b">
        <v>0</v>
      </c>
      <c r="AZ26" t="b">
        <v>1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 t="s">
        <v>112</v>
      </c>
      <c r="BI26">
        <f t="shared" si="0"/>
        <v>34</v>
      </c>
      <c r="BJ26">
        <f t="shared" si="1"/>
        <v>49</v>
      </c>
      <c r="BK26" s="4">
        <f t="shared" si="2"/>
        <v>0.69387755102040816</v>
      </c>
    </row>
    <row r="27" spans="1:63" x14ac:dyDescent="0.3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0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0</v>
      </c>
      <c r="AN27" t="s">
        <v>112</v>
      </c>
      <c r="AO27" t="s">
        <v>112</v>
      </c>
      <c r="AP27" t="b">
        <v>0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0</v>
      </c>
      <c r="AZ27" t="b">
        <v>1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 t="s">
        <v>112</v>
      </c>
      <c r="BI27">
        <f t="shared" si="0"/>
        <v>33</v>
      </c>
      <c r="BJ27">
        <f t="shared" si="1"/>
        <v>49</v>
      </c>
      <c r="BK27" s="4">
        <f t="shared" si="2"/>
        <v>0.67346938775510201</v>
      </c>
    </row>
    <row r="28" spans="1:63" x14ac:dyDescent="0.3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0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 t="s">
        <v>112</v>
      </c>
      <c r="BI28">
        <f t="shared" si="0"/>
        <v>23</v>
      </c>
      <c r="BJ28">
        <f t="shared" si="1"/>
        <v>33</v>
      </c>
      <c r="BK28" s="4">
        <f t="shared" si="2"/>
        <v>0.69696969696969702</v>
      </c>
    </row>
    <row r="29" spans="1:63" x14ac:dyDescent="0.3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0</v>
      </c>
      <c r="AA29" t="b">
        <v>0</v>
      </c>
      <c r="AB29" t="b">
        <v>1</v>
      </c>
      <c r="AC29" t="b">
        <v>1</v>
      </c>
      <c r="AD29" t="b">
        <v>1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s">
        <v>112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>
        <f t="shared" si="0"/>
        <v>22</v>
      </c>
      <c r="BJ29">
        <f t="shared" si="1"/>
        <v>38</v>
      </c>
      <c r="BK29" s="4">
        <f t="shared" si="2"/>
        <v>0.57894736842105265</v>
      </c>
    </row>
    <row r="30" spans="1:63" x14ac:dyDescent="0.35">
      <c r="A30" t="s">
        <v>49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0</v>
      </c>
      <c r="AA30" t="b">
        <v>0</v>
      </c>
      <c r="AB30" t="b">
        <v>1</v>
      </c>
      <c r="AC30" t="b">
        <v>1</v>
      </c>
      <c r="AD30" t="b">
        <v>1</v>
      </c>
      <c r="AE30" t="b">
        <v>0</v>
      </c>
      <c r="AF30" t="b">
        <v>1</v>
      </c>
      <c r="AG30" t="b">
        <v>1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1</v>
      </c>
      <c r="AN30" t="s">
        <v>112</v>
      </c>
      <c r="AO30" t="s">
        <v>112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 t="s">
        <v>112</v>
      </c>
      <c r="BI30">
        <f t="shared" si="0"/>
        <v>28</v>
      </c>
      <c r="BJ30">
        <f t="shared" si="1"/>
        <v>38</v>
      </c>
      <c r="BK30" s="4">
        <f t="shared" si="2"/>
        <v>0.73684210526315785</v>
      </c>
    </row>
    <row r="31" spans="1:63" x14ac:dyDescent="0.35">
      <c r="A31" t="s">
        <v>50</v>
      </c>
      <c r="B31" t="b">
        <v>0</v>
      </c>
      <c r="C31" t="b">
        <v>0</v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s">
        <v>112</v>
      </c>
      <c r="AO31" t="s">
        <v>112</v>
      </c>
      <c r="AP31" t="b">
        <v>0</v>
      </c>
      <c r="AQ31" t="b">
        <v>1</v>
      </c>
      <c r="AR31" t="b">
        <v>1</v>
      </c>
      <c r="AS31" t="b">
        <v>0</v>
      </c>
      <c r="AT31" t="b">
        <v>0</v>
      </c>
      <c r="AU31" t="b">
        <v>0</v>
      </c>
      <c r="AV31" t="b">
        <v>1</v>
      </c>
      <c r="AW31" t="b">
        <v>1</v>
      </c>
      <c r="AX31" t="b">
        <v>1</v>
      </c>
      <c r="AY31" t="b">
        <v>0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s">
        <v>112</v>
      </c>
      <c r="BI31">
        <f t="shared" si="0"/>
        <v>44</v>
      </c>
      <c r="BJ31">
        <f t="shared" si="1"/>
        <v>56</v>
      </c>
      <c r="BK31" s="4">
        <f t="shared" si="2"/>
        <v>0.7857142857142857</v>
      </c>
    </row>
    <row r="32" spans="1:63" x14ac:dyDescent="0.3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0</v>
      </c>
      <c r="AA32" t="b">
        <v>0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 t="s">
        <v>112</v>
      </c>
      <c r="BI32">
        <f t="shared" si="0"/>
        <v>19</v>
      </c>
      <c r="BJ32">
        <f t="shared" si="1"/>
        <v>33</v>
      </c>
      <c r="BK32" s="4">
        <f t="shared" si="2"/>
        <v>0.5757575757575758</v>
      </c>
    </row>
    <row r="33" spans="1:63" x14ac:dyDescent="0.35">
      <c r="A33" t="s">
        <v>52</v>
      </c>
      <c r="B33" t="b">
        <v>1</v>
      </c>
      <c r="C33" t="b">
        <v>1</v>
      </c>
      <c r="D33" t="b">
        <v>1</v>
      </c>
      <c r="E33" t="b">
        <v>1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s">
        <v>112</v>
      </c>
      <c r="AO33" t="s">
        <v>112</v>
      </c>
      <c r="AP33" t="b">
        <v>0</v>
      </c>
      <c r="AQ33" t="b">
        <v>0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0</v>
      </c>
      <c r="AY33" t="b">
        <v>0</v>
      </c>
      <c r="AZ33" t="b">
        <v>1</v>
      </c>
      <c r="BA33" t="b">
        <v>1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1</v>
      </c>
      <c r="BH33" t="b">
        <v>1</v>
      </c>
      <c r="BI33">
        <f t="shared" si="0"/>
        <v>33</v>
      </c>
      <c r="BJ33">
        <f t="shared" si="1"/>
        <v>57</v>
      </c>
      <c r="BK33" s="4">
        <f t="shared" si="2"/>
        <v>0.57894736842105265</v>
      </c>
    </row>
    <row r="34" spans="1:63" x14ac:dyDescent="0.35">
      <c r="A34" t="s">
        <v>53</v>
      </c>
      <c r="B34" t="b">
        <v>1</v>
      </c>
      <c r="C34" t="b">
        <v>1</v>
      </c>
      <c r="D34" t="b">
        <v>1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s">
        <v>112</v>
      </c>
      <c r="AO34" t="s">
        <v>112</v>
      </c>
      <c r="AP34" t="b">
        <v>0</v>
      </c>
      <c r="AQ34" t="b">
        <v>1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1</v>
      </c>
      <c r="BA34" t="b">
        <v>1</v>
      </c>
      <c r="BB34" t="b">
        <v>0</v>
      </c>
      <c r="BC34" t="b">
        <v>1</v>
      </c>
      <c r="BD34" t="b">
        <v>1</v>
      </c>
      <c r="BE34" t="b">
        <v>0</v>
      </c>
      <c r="BF34" t="b">
        <v>0</v>
      </c>
      <c r="BG34" t="b">
        <v>1</v>
      </c>
      <c r="BH34" t="b">
        <v>1</v>
      </c>
      <c r="BI34">
        <f t="shared" si="0"/>
        <v>34</v>
      </c>
      <c r="BJ34">
        <f t="shared" si="1"/>
        <v>57</v>
      </c>
      <c r="BK34" s="4">
        <f t="shared" si="2"/>
        <v>0.59649122807017541</v>
      </c>
    </row>
    <row r="35" spans="1:63" x14ac:dyDescent="0.35">
      <c r="A35" t="s">
        <v>54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0</v>
      </c>
      <c r="AA35" t="b">
        <v>0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 t="s">
        <v>112</v>
      </c>
      <c r="BI35">
        <f t="shared" si="0"/>
        <v>22</v>
      </c>
      <c r="BJ35">
        <f t="shared" si="1"/>
        <v>28</v>
      </c>
      <c r="BK35" s="4">
        <f t="shared" si="2"/>
        <v>0.7857142857142857</v>
      </c>
    </row>
    <row r="36" spans="1:63" x14ac:dyDescent="0.35">
      <c r="A36" t="s">
        <v>55</v>
      </c>
      <c r="B36" t="b">
        <v>1</v>
      </c>
      <c r="C36" t="b">
        <v>1</v>
      </c>
      <c r="D36" t="b">
        <v>1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1</v>
      </c>
      <c r="AK36" t="b">
        <v>0</v>
      </c>
      <c r="AL36" t="b">
        <v>1</v>
      </c>
      <c r="AM36" t="b">
        <v>1</v>
      </c>
      <c r="AN36" t="s">
        <v>112</v>
      </c>
      <c r="AO36" t="s">
        <v>112</v>
      </c>
      <c r="AP36" t="b">
        <v>0</v>
      </c>
      <c r="AQ36" t="b">
        <v>0</v>
      </c>
      <c r="AR36" t="b">
        <v>1</v>
      </c>
      <c r="AS36" t="b">
        <v>0</v>
      </c>
      <c r="AT36" t="b">
        <v>1</v>
      </c>
      <c r="AU36" t="b">
        <v>0</v>
      </c>
      <c r="AV36" t="b">
        <v>1</v>
      </c>
      <c r="AW36" t="b">
        <v>1</v>
      </c>
      <c r="AX36" t="b">
        <v>1</v>
      </c>
      <c r="AY36" t="b">
        <v>0</v>
      </c>
      <c r="AZ36" t="b">
        <v>1</v>
      </c>
      <c r="BA36" t="b">
        <v>1</v>
      </c>
      <c r="BB36" t="b">
        <v>0</v>
      </c>
      <c r="BC36" t="b">
        <v>1</v>
      </c>
      <c r="BD36" t="b">
        <v>1</v>
      </c>
      <c r="BE36" t="b">
        <v>1</v>
      </c>
      <c r="BF36" t="b">
        <v>0</v>
      </c>
      <c r="BG36" t="b">
        <v>1</v>
      </c>
      <c r="BH36" t="s">
        <v>112</v>
      </c>
      <c r="BI36">
        <f t="shared" si="0"/>
        <v>31</v>
      </c>
      <c r="BJ36">
        <f t="shared" si="1"/>
        <v>56</v>
      </c>
      <c r="BK36" s="4">
        <f t="shared" si="2"/>
        <v>0.5535714285714286</v>
      </c>
    </row>
    <row r="37" spans="1:63" x14ac:dyDescent="0.35">
      <c r="A37" t="s">
        <v>56</v>
      </c>
      <c r="B37" t="b">
        <v>0</v>
      </c>
      <c r="C37" t="b">
        <v>0</v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s">
        <v>112</v>
      </c>
      <c r="AO37" t="s">
        <v>112</v>
      </c>
      <c r="AP37" t="b">
        <v>0</v>
      </c>
      <c r="AQ37" t="b">
        <v>0</v>
      </c>
      <c r="AR37" t="b">
        <v>1</v>
      </c>
      <c r="AS37" t="b">
        <v>1</v>
      </c>
      <c r="AT37" t="b">
        <v>0</v>
      </c>
      <c r="AU37" t="b">
        <v>0</v>
      </c>
      <c r="AV37" t="b">
        <v>0</v>
      </c>
      <c r="AW37" t="b">
        <v>1</v>
      </c>
      <c r="AX37" t="b">
        <v>1</v>
      </c>
      <c r="AY37" t="b">
        <v>0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s">
        <v>112</v>
      </c>
      <c r="BF37" t="s">
        <v>112</v>
      </c>
      <c r="BG37" t="s">
        <v>112</v>
      </c>
      <c r="BH37" t="s">
        <v>112</v>
      </c>
      <c r="BI37">
        <f t="shared" si="0"/>
        <v>30</v>
      </c>
      <c r="BJ37">
        <f t="shared" si="1"/>
        <v>53</v>
      </c>
      <c r="BK37" s="4">
        <f t="shared" si="2"/>
        <v>0.56603773584905659</v>
      </c>
    </row>
    <row r="38" spans="1:63" x14ac:dyDescent="0.3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0</v>
      </c>
      <c r="AB38" t="b">
        <v>1</v>
      </c>
      <c r="AC38" t="b">
        <v>1</v>
      </c>
      <c r="AD38" t="b">
        <v>1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 t="s">
        <v>112</v>
      </c>
      <c r="BI38">
        <f t="shared" si="0"/>
        <v>24</v>
      </c>
      <c r="BJ38">
        <f t="shared" si="1"/>
        <v>29</v>
      </c>
      <c r="BK38" s="4">
        <f t="shared" si="2"/>
        <v>0.82758620689655171</v>
      </c>
    </row>
    <row r="39" spans="1:63" x14ac:dyDescent="0.35">
      <c r="A39" t="s">
        <v>58</v>
      </c>
      <c r="B39" t="b">
        <v>1</v>
      </c>
      <c r="C39" t="b">
        <v>1</v>
      </c>
      <c r="D39" t="b">
        <v>1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s">
        <v>112</v>
      </c>
      <c r="AO39" t="s">
        <v>112</v>
      </c>
      <c r="AP39" t="b">
        <v>0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 t="s">
        <v>112</v>
      </c>
      <c r="BI39">
        <f t="shared" si="0"/>
        <v>20</v>
      </c>
      <c r="BJ39">
        <f t="shared" si="1"/>
        <v>39</v>
      </c>
      <c r="BK39" s="4">
        <f t="shared" si="2"/>
        <v>0.51282051282051277</v>
      </c>
    </row>
    <row r="40" spans="1:63" x14ac:dyDescent="0.35">
      <c r="A40" t="s">
        <v>59</v>
      </c>
      <c r="B40" t="b">
        <v>1</v>
      </c>
      <c r="C40" t="b">
        <v>0</v>
      </c>
      <c r="D40" t="b">
        <v>1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s">
        <v>112</v>
      </c>
      <c r="AO40" t="s">
        <v>112</v>
      </c>
      <c r="AP40" t="b">
        <v>0</v>
      </c>
      <c r="AQ40" t="b">
        <v>1</v>
      </c>
      <c r="AR40" t="b">
        <v>1</v>
      </c>
      <c r="AS40" t="b">
        <v>0</v>
      </c>
      <c r="AT40" t="b">
        <v>1</v>
      </c>
      <c r="AU40" t="b">
        <v>0</v>
      </c>
      <c r="AV40" t="b">
        <v>1</v>
      </c>
      <c r="AW40" t="b">
        <v>1</v>
      </c>
      <c r="AX40" t="b">
        <v>1</v>
      </c>
      <c r="AY40" t="b">
        <v>0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>
        <f t="shared" si="0"/>
        <v>30</v>
      </c>
      <c r="BJ40">
        <f t="shared" si="1"/>
        <v>57</v>
      </c>
      <c r="BK40" s="4">
        <f t="shared" si="2"/>
        <v>0.52631578947368418</v>
      </c>
    </row>
    <row r="41" spans="1:63" x14ac:dyDescent="0.35">
      <c r="A41" t="s">
        <v>60</v>
      </c>
      <c r="B41" t="b">
        <v>1</v>
      </c>
      <c r="C41" t="b">
        <v>1</v>
      </c>
      <c r="D41" t="b">
        <v>1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1</v>
      </c>
      <c r="AN41" t="s">
        <v>112</v>
      </c>
      <c r="AO41" t="s">
        <v>112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b">
        <v>0</v>
      </c>
      <c r="AY41" t="b">
        <v>0</v>
      </c>
      <c r="AZ41" t="b">
        <v>1</v>
      </c>
      <c r="BA41" t="b">
        <v>1</v>
      </c>
      <c r="BB41" t="b">
        <v>0</v>
      </c>
      <c r="BC41" t="b">
        <v>0</v>
      </c>
      <c r="BD41" t="b">
        <v>1</v>
      </c>
      <c r="BE41" t="b">
        <v>0</v>
      </c>
      <c r="BF41" t="b">
        <v>0</v>
      </c>
      <c r="BG41" t="b">
        <v>1</v>
      </c>
      <c r="BH41" t="s">
        <v>112</v>
      </c>
      <c r="BI41">
        <f t="shared" si="0"/>
        <v>22</v>
      </c>
      <c r="BJ41">
        <f t="shared" si="1"/>
        <v>56</v>
      </c>
      <c r="BK41" s="4">
        <f t="shared" si="2"/>
        <v>0.39285714285714285</v>
      </c>
    </row>
    <row r="42" spans="1:63" x14ac:dyDescent="0.3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0</v>
      </c>
      <c r="AM42" t="b">
        <v>1</v>
      </c>
      <c r="AN42" t="s">
        <v>112</v>
      </c>
      <c r="AO42" t="s">
        <v>112</v>
      </c>
      <c r="AP42" t="b">
        <v>0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0</v>
      </c>
      <c r="AW42" t="b">
        <v>0</v>
      </c>
      <c r="AX42" t="b">
        <v>1</v>
      </c>
      <c r="AY42" t="b">
        <v>0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>
        <f t="shared" si="0"/>
        <v>41</v>
      </c>
      <c r="BJ42">
        <f t="shared" si="1"/>
        <v>57</v>
      </c>
      <c r="BK42" s="4">
        <f t="shared" si="2"/>
        <v>0.7192982456140351</v>
      </c>
    </row>
    <row r="43" spans="1:63" x14ac:dyDescent="0.35">
      <c r="A43" t="s">
        <v>64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 t="s">
        <v>112</v>
      </c>
      <c r="BI43">
        <f t="shared" si="0"/>
        <v>18</v>
      </c>
      <c r="BJ43">
        <f t="shared" si="1"/>
        <v>33</v>
      </c>
      <c r="BK43" s="4">
        <f t="shared" si="2"/>
        <v>0.54545454545454541</v>
      </c>
    </row>
    <row r="44" spans="1:63" x14ac:dyDescent="0.35">
      <c r="A44" t="s">
        <v>65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1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0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0</v>
      </c>
      <c r="AN44" t="s">
        <v>112</v>
      </c>
      <c r="AO44" t="s">
        <v>112</v>
      </c>
      <c r="AP44" t="b">
        <v>1</v>
      </c>
      <c r="AQ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1</v>
      </c>
      <c r="AY44" t="b">
        <v>0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s">
        <v>112</v>
      </c>
      <c r="BH44" t="s">
        <v>112</v>
      </c>
      <c r="BI44">
        <f t="shared" si="0"/>
        <v>40</v>
      </c>
      <c r="BJ44">
        <f t="shared" si="1"/>
        <v>55</v>
      </c>
      <c r="BK44" s="4">
        <f t="shared" si="2"/>
        <v>0.72727272727272729</v>
      </c>
    </row>
    <row r="45" spans="1:63" x14ac:dyDescent="0.35">
      <c r="A45" t="s">
        <v>66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0</v>
      </c>
      <c r="AN45" t="s">
        <v>112</v>
      </c>
      <c r="AO45" t="s">
        <v>112</v>
      </c>
      <c r="AP45" t="b">
        <v>0</v>
      </c>
      <c r="AQ45" t="b">
        <v>1</v>
      </c>
      <c r="AR45" t="b">
        <v>1</v>
      </c>
      <c r="AS45" t="b">
        <v>1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 t="s">
        <v>112</v>
      </c>
      <c r="BI45">
        <f t="shared" si="0"/>
        <v>33</v>
      </c>
      <c r="BJ45">
        <f t="shared" si="1"/>
        <v>42</v>
      </c>
      <c r="BK45" s="4">
        <f t="shared" si="2"/>
        <v>0.7857142857142857</v>
      </c>
    </row>
    <row r="46" spans="1:63" x14ac:dyDescent="0.35">
      <c r="A46" t="s">
        <v>67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 t="s">
        <v>112</v>
      </c>
      <c r="BI46">
        <f t="shared" si="0"/>
        <v>22</v>
      </c>
      <c r="BJ46">
        <f t="shared" si="1"/>
        <v>32</v>
      </c>
      <c r="BK46" s="4">
        <f t="shared" si="2"/>
        <v>0.6875</v>
      </c>
    </row>
    <row r="47" spans="1:63" x14ac:dyDescent="0.35">
      <c r="A47" t="s">
        <v>68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s">
        <v>112</v>
      </c>
      <c r="AO47" t="s">
        <v>112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0</v>
      </c>
      <c r="BF47" t="b">
        <v>0</v>
      </c>
      <c r="BG47" t="b">
        <v>1</v>
      </c>
      <c r="BH47" t="s">
        <v>112</v>
      </c>
      <c r="BI47">
        <f t="shared" si="0"/>
        <v>22</v>
      </c>
      <c r="BJ47">
        <f t="shared" si="1"/>
        <v>56</v>
      </c>
      <c r="BK47" s="4">
        <f t="shared" si="2"/>
        <v>0.39285714285714285</v>
      </c>
    </row>
    <row r="48" spans="1:63" x14ac:dyDescent="0.35">
      <c r="A48" t="s">
        <v>70</v>
      </c>
      <c r="B48" s="8" t="b">
        <f>IF(Data!B48="","",IF(Data!B$48="","",Data!B48=Data!B$48))</f>
        <v>1</v>
      </c>
      <c r="C48" s="6" t="b">
        <v>1</v>
      </c>
      <c r="D48" s="6" t="b">
        <v>1</v>
      </c>
      <c r="E48" s="6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  <c r="L48" s="6" t="b">
        <v>1</v>
      </c>
      <c r="M48" s="6" t="b">
        <v>1</v>
      </c>
      <c r="N48" s="6" t="b">
        <v>1</v>
      </c>
      <c r="O48" s="6" t="b">
        <v>1</v>
      </c>
      <c r="P48" s="6" t="b">
        <v>1</v>
      </c>
      <c r="Q48" s="6" t="b">
        <v>1</v>
      </c>
      <c r="R48" s="6" t="b">
        <v>1</v>
      </c>
      <c r="S48" s="6" t="b">
        <v>1</v>
      </c>
      <c r="T48" s="6" t="b">
        <v>1</v>
      </c>
      <c r="U48" s="6" t="b">
        <v>1</v>
      </c>
      <c r="V48" s="6" t="b">
        <v>1</v>
      </c>
      <c r="W48" s="6" t="b">
        <v>1</v>
      </c>
      <c r="X48" s="6" t="b">
        <v>1</v>
      </c>
      <c r="Y48" s="6" t="b">
        <v>1</v>
      </c>
      <c r="Z48" s="6" t="b">
        <v>1</v>
      </c>
      <c r="AA48" s="6" t="b">
        <v>1</v>
      </c>
      <c r="AB48" s="6" t="b">
        <v>1</v>
      </c>
      <c r="AC48" s="6" t="b">
        <v>1</v>
      </c>
      <c r="AD48" s="6" t="b">
        <v>1</v>
      </c>
      <c r="AE48" s="6" t="b">
        <v>1</v>
      </c>
      <c r="AF48" s="6" t="b">
        <v>1</v>
      </c>
      <c r="AG48" s="6" t="b">
        <v>1</v>
      </c>
      <c r="AH48" s="6" t="b">
        <v>1</v>
      </c>
      <c r="AI48" s="6" t="b">
        <v>1</v>
      </c>
      <c r="AJ48" s="6" t="b">
        <v>1</v>
      </c>
      <c r="AK48" s="6" t="b">
        <v>1</v>
      </c>
      <c r="AL48" s="6" t="b">
        <v>1</v>
      </c>
      <c r="AM48" s="6" t="b">
        <v>1</v>
      </c>
      <c r="AN48" s="6" t="s">
        <v>112</v>
      </c>
      <c r="AO48" s="6" t="s">
        <v>112</v>
      </c>
      <c r="AP48" s="6" t="b">
        <v>1</v>
      </c>
      <c r="AQ48" s="6" t="b">
        <v>1</v>
      </c>
      <c r="AR48" s="6" t="b">
        <v>1</v>
      </c>
      <c r="AS48" s="6" t="b">
        <v>1</v>
      </c>
      <c r="AT48" s="6" t="b">
        <v>1</v>
      </c>
      <c r="AU48" s="6" t="b">
        <v>1</v>
      </c>
      <c r="AV48" s="6" t="b">
        <v>1</v>
      </c>
      <c r="AW48" s="6" t="b">
        <v>1</v>
      </c>
      <c r="AX48" s="6" t="b">
        <v>1</v>
      </c>
      <c r="AY48" s="6" t="b">
        <v>1</v>
      </c>
      <c r="AZ48" s="6" t="b">
        <v>1</v>
      </c>
      <c r="BA48" s="6" t="b">
        <v>1</v>
      </c>
      <c r="BB48" s="6" t="b">
        <v>1</v>
      </c>
      <c r="BC48" s="6" t="b">
        <v>1</v>
      </c>
      <c r="BD48" s="6" t="b">
        <v>1</v>
      </c>
      <c r="BE48" s="6" t="b">
        <v>1</v>
      </c>
      <c r="BF48" s="6" t="b">
        <v>1</v>
      </c>
      <c r="BG48" s="6" t="b">
        <v>1</v>
      </c>
      <c r="BH48" s="6" t="b">
        <v>1</v>
      </c>
      <c r="BI48">
        <f>COUNTIF(B48:BH48,TRUE)</f>
        <v>57</v>
      </c>
      <c r="BJ48">
        <f t="shared" si="1"/>
        <v>57</v>
      </c>
      <c r="BK48" s="4">
        <f t="shared" si="2"/>
        <v>1</v>
      </c>
    </row>
    <row r="49" spans="1:63" x14ac:dyDescent="0.35">
      <c r="A49" t="s">
        <v>71</v>
      </c>
      <c r="B49" t="b">
        <v>1</v>
      </c>
      <c r="C49" t="b">
        <v>1</v>
      </c>
      <c r="D49" t="b">
        <v>1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 t="s">
        <v>112</v>
      </c>
      <c r="BI49">
        <f t="shared" ref="BI49:BI52" si="3">COUNTIF(B49:BH49,TRUE)</f>
        <v>20</v>
      </c>
      <c r="BJ49">
        <f t="shared" si="1"/>
        <v>33</v>
      </c>
      <c r="BK49" s="4">
        <f t="shared" si="2"/>
        <v>0.60606060606060608</v>
      </c>
    </row>
    <row r="50" spans="1:63" x14ac:dyDescent="0.35">
      <c r="A50" t="s">
        <v>72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s">
        <v>112</v>
      </c>
      <c r="AO50" t="s">
        <v>112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 t="s">
        <v>112</v>
      </c>
      <c r="BI50">
        <f t="shared" si="3"/>
        <v>19</v>
      </c>
      <c r="BJ50">
        <f t="shared" si="1"/>
        <v>38</v>
      </c>
      <c r="BK50" s="4">
        <f t="shared" si="2"/>
        <v>0.5</v>
      </c>
    </row>
    <row r="51" spans="1:63" x14ac:dyDescent="0.35">
      <c r="A51" t="s">
        <v>73</v>
      </c>
      <c r="B51" t="b">
        <v>1</v>
      </c>
      <c r="C51" t="b">
        <v>0</v>
      </c>
      <c r="D51" t="b">
        <v>1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s">
        <v>112</v>
      </c>
      <c r="AO51" t="s">
        <v>112</v>
      </c>
      <c r="AP51" t="b">
        <v>0</v>
      </c>
      <c r="AQ51" t="b">
        <v>0</v>
      </c>
      <c r="AR51" t="b">
        <v>1</v>
      </c>
      <c r="AS51" t="b">
        <v>1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 t="s">
        <v>112</v>
      </c>
      <c r="BI51">
        <f t="shared" si="3"/>
        <v>21</v>
      </c>
      <c r="BJ51">
        <f t="shared" si="1"/>
        <v>42</v>
      </c>
      <c r="BK51" s="4">
        <f t="shared" si="2"/>
        <v>0.5</v>
      </c>
    </row>
    <row r="52" spans="1:63" x14ac:dyDescent="0.35">
      <c r="A52" t="s">
        <v>75</v>
      </c>
      <c r="B52" t="b">
        <v>0</v>
      </c>
      <c r="C52" t="b">
        <v>0</v>
      </c>
      <c r="D52" t="b">
        <v>0</v>
      </c>
      <c r="E52" t="b">
        <v>0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0</v>
      </c>
      <c r="AA52" t="b">
        <v>0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 t="b">
        <v>1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 t="s">
        <v>112</v>
      </c>
      <c r="BI52">
        <f t="shared" si="3"/>
        <v>22</v>
      </c>
      <c r="BJ52">
        <f t="shared" si="1"/>
        <v>33</v>
      </c>
      <c r="BK52" s="4">
        <f t="shared" si="2"/>
        <v>0.66666666666666663</v>
      </c>
    </row>
  </sheetData>
  <conditionalFormatting sqref="BI48 B49:BI52 B2:BL2 B3:BI47 BJ3:BL52">
    <cfRule type="containsText" dxfId="9" priority="2" operator="containsText" text="true">
      <formula>NOT(ISERROR(SEARCH("true",B2)))</formula>
    </cfRule>
    <cfRule type="containsText" dxfId="8" priority="3" operator="containsText" text="false">
      <formula>NOT(ISERROR(SEARCH("false",B2)))</formula>
    </cfRule>
  </conditionalFormatting>
  <conditionalFormatting sqref="BK2:BK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DEAC-BD9B-4DFA-A848-83280D0BF4F3}">
  <dimension ref="A1:AK52"/>
  <sheetViews>
    <sheetView topLeftCell="T25" workbookViewId="0">
      <selection activeCell="AK6" sqref="AK6"/>
    </sheetView>
  </sheetViews>
  <sheetFormatPr defaultRowHeight="14.5" x14ac:dyDescent="0.35"/>
  <cols>
    <col min="35" max="35" width="9.81640625" bestFit="1" customWidth="1"/>
    <col min="36" max="36" width="12.90625" bestFit="1" customWidth="1"/>
    <col min="37" max="37" width="12.08984375" bestFit="1" customWidth="1"/>
  </cols>
  <sheetData>
    <row r="1" spans="1:37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 t="s">
        <v>113</v>
      </c>
      <c r="AJ1" t="s">
        <v>105</v>
      </c>
      <c r="AK1" t="s">
        <v>114</v>
      </c>
    </row>
    <row r="2" spans="1:37" x14ac:dyDescent="0.3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>
        <f t="shared" ref="AI2:AI33" si="0">COUNTIF(B2:AH2,TRUE)</f>
        <v>9</v>
      </c>
      <c r="AJ2">
        <f>$AI$49-COUNTIF(B2:AH2,"")</f>
        <v>33</v>
      </c>
      <c r="AK2" s="4">
        <f>AI2/AJ2</f>
        <v>0.27272727272727271</v>
      </c>
    </row>
    <row r="3" spans="1:37" x14ac:dyDescent="0.35">
      <c r="A3" t="s">
        <v>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0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>
        <f t="shared" si="0"/>
        <v>6</v>
      </c>
      <c r="AJ3">
        <f t="shared" ref="AJ3:AJ52" si="1">$AI$49-COUNTIF(B3:AH3,"")</f>
        <v>16</v>
      </c>
      <c r="AK3" s="4">
        <f t="shared" ref="AK3:AK52" si="2">AI3/AJ3</f>
        <v>0.375</v>
      </c>
    </row>
    <row r="4" spans="1:37" x14ac:dyDescent="0.35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1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0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>
        <f t="shared" si="0"/>
        <v>18</v>
      </c>
      <c r="AJ4">
        <f t="shared" si="1"/>
        <v>28</v>
      </c>
      <c r="AK4" s="4">
        <f t="shared" si="2"/>
        <v>0.6428571428571429</v>
      </c>
    </row>
    <row r="5" spans="1:37" x14ac:dyDescent="0.3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0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>
        <f t="shared" si="0"/>
        <v>13</v>
      </c>
      <c r="AJ5">
        <f t="shared" si="1"/>
        <v>33</v>
      </c>
      <c r="AK5" s="4">
        <f t="shared" si="2"/>
        <v>0.39393939393939392</v>
      </c>
    </row>
    <row r="6" spans="1:37" x14ac:dyDescent="0.35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0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0</v>
      </c>
      <c r="AH6" t="b">
        <v>0</v>
      </c>
      <c r="AI6">
        <f t="shared" si="0"/>
        <v>29</v>
      </c>
      <c r="AJ6">
        <f t="shared" si="1"/>
        <v>33</v>
      </c>
      <c r="AK6" s="4">
        <f t="shared" si="2"/>
        <v>0.87878787878787878</v>
      </c>
    </row>
    <row r="7" spans="1:37" x14ac:dyDescent="0.35">
      <c r="A7" t="s">
        <v>13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0</v>
      </c>
      <c r="AD7" t="b">
        <v>0</v>
      </c>
      <c r="AE7" t="b">
        <v>1</v>
      </c>
      <c r="AF7" t="b">
        <v>0</v>
      </c>
      <c r="AG7" t="b">
        <v>1</v>
      </c>
      <c r="AH7" t="b">
        <v>0</v>
      </c>
      <c r="AI7">
        <f t="shared" si="0"/>
        <v>22</v>
      </c>
      <c r="AJ7">
        <f t="shared" si="1"/>
        <v>33</v>
      </c>
      <c r="AK7" s="4">
        <f t="shared" si="2"/>
        <v>0.66666666666666663</v>
      </c>
    </row>
    <row r="8" spans="1:37" x14ac:dyDescent="0.35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0</v>
      </c>
      <c r="AC8" t="b">
        <v>0</v>
      </c>
      <c r="AD8" t="b">
        <v>1</v>
      </c>
      <c r="AE8" t="b">
        <v>1</v>
      </c>
      <c r="AF8" t="b">
        <v>1</v>
      </c>
      <c r="AG8" t="b">
        <v>0</v>
      </c>
      <c r="AH8" t="b">
        <v>0</v>
      </c>
      <c r="AI8">
        <f t="shared" si="0"/>
        <v>25</v>
      </c>
      <c r="AJ8">
        <f t="shared" si="1"/>
        <v>33</v>
      </c>
      <c r="AK8" s="4">
        <f t="shared" si="2"/>
        <v>0.75757575757575757</v>
      </c>
    </row>
    <row r="9" spans="1:37" x14ac:dyDescent="0.35">
      <c r="A9" t="s">
        <v>20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>
        <f t="shared" si="0"/>
        <v>11</v>
      </c>
      <c r="AJ9">
        <f t="shared" si="1"/>
        <v>15</v>
      </c>
      <c r="AK9" s="4">
        <f t="shared" si="2"/>
        <v>0.73333333333333328</v>
      </c>
    </row>
    <row r="10" spans="1:37" x14ac:dyDescent="0.35">
      <c r="A10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0</v>
      </c>
      <c r="AC10" t="b">
        <v>0</v>
      </c>
      <c r="AD10" t="b">
        <v>1</v>
      </c>
      <c r="AE10" t="b">
        <v>1</v>
      </c>
      <c r="AF10" t="b">
        <v>1</v>
      </c>
      <c r="AG10" t="b">
        <v>0</v>
      </c>
      <c r="AH10" t="b">
        <v>0</v>
      </c>
      <c r="AI10">
        <f t="shared" si="0"/>
        <v>23</v>
      </c>
      <c r="AJ10">
        <f t="shared" si="1"/>
        <v>33</v>
      </c>
      <c r="AK10" s="4">
        <f t="shared" si="2"/>
        <v>0.69696969696969702</v>
      </c>
    </row>
    <row r="11" spans="1:37" x14ac:dyDescent="0.35">
      <c r="A11" t="s">
        <v>23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>
        <f t="shared" si="0"/>
        <v>18</v>
      </c>
      <c r="AJ11">
        <f t="shared" si="1"/>
        <v>33</v>
      </c>
      <c r="AK11" s="4">
        <f t="shared" si="2"/>
        <v>0.54545454545454541</v>
      </c>
    </row>
    <row r="12" spans="1:37" x14ac:dyDescent="0.35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1</v>
      </c>
      <c r="AI12">
        <f t="shared" si="0"/>
        <v>12</v>
      </c>
      <c r="AJ12">
        <f t="shared" si="1"/>
        <v>33</v>
      </c>
      <c r="AK12" s="4">
        <f t="shared" si="2"/>
        <v>0.36363636363636365</v>
      </c>
    </row>
    <row r="13" spans="1:37" x14ac:dyDescent="0.35">
      <c r="A13" t="s">
        <v>28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0</v>
      </c>
      <c r="M13" t="b">
        <v>0</v>
      </c>
      <c r="N13" t="b">
        <v>1</v>
      </c>
      <c r="O13" t="b">
        <v>1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>
        <f t="shared" si="0"/>
        <v>13</v>
      </c>
      <c r="AJ13">
        <f t="shared" si="1"/>
        <v>16</v>
      </c>
      <c r="AK13" s="4">
        <f t="shared" si="2"/>
        <v>0.8125</v>
      </c>
    </row>
    <row r="14" spans="1:37" x14ac:dyDescent="0.35">
      <c r="A14" t="s">
        <v>29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1</v>
      </c>
      <c r="M14" t="b">
        <v>1</v>
      </c>
      <c r="N14" t="b">
        <v>1</v>
      </c>
      <c r="O14" t="b">
        <v>0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0</v>
      </c>
      <c r="AD14" t="b">
        <v>1</v>
      </c>
      <c r="AE14" t="b">
        <v>1</v>
      </c>
      <c r="AF14" t="b">
        <v>0</v>
      </c>
      <c r="AG14" t="b">
        <v>1</v>
      </c>
      <c r="AH14" t="b">
        <v>0</v>
      </c>
      <c r="AI14">
        <f t="shared" si="0"/>
        <v>20</v>
      </c>
      <c r="AJ14">
        <f t="shared" si="1"/>
        <v>33</v>
      </c>
      <c r="AK14" s="4">
        <f t="shared" si="2"/>
        <v>0.60606060606060608</v>
      </c>
    </row>
    <row r="15" spans="1:37" x14ac:dyDescent="0.35">
      <c r="A15" t="s">
        <v>30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0</v>
      </c>
      <c r="AD15" t="b">
        <v>1</v>
      </c>
      <c r="AE15" t="b">
        <v>1</v>
      </c>
      <c r="AF15" t="b">
        <v>1</v>
      </c>
      <c r="AG15" t="b">
        <v>0</v>
      </c>
      <c r="AH15" t="b">
        <v>0</v>
      </c>
      <c r="AI15">
        <f t="shared" si="0"/>
        <v>23</v>
      </c>
      <c r="AJ15">
        <f t="shared" si="1"/>
        <v>33</v>
      </c>
      <c r="AK15" s="4">
        <f t="shared" si="2"/>
        <v>0.69696969696969702</v>
      </c>
    </row>
    <row r="16" spans="1:37" x14ac:dyDescent="0.35">
      <c r="A16" t="s">
        <v>31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0</v>
      </c>
      <c r="AD16" t="b">
        <v>1</v>
      </c>
      <c r="AE16" t="b">
        <v>1</v>
      </c>
      <c r="AF16" t="b">
        <v>1</v>
      </c>
      <c r="AG16" t="b">
        <v>0</v>
      </c>
      <c r="AH16" t="b">
        <v>0</v>
      </c>
      <c r="AI16">
        <f t="shared" si="0"/>
        <v>26</v>
      </c>
      <c r="AJ16">
        <f t="shared" si="1"/>
        <v>33</v>
      </c>
      <c r="AK16" s="4">
        <f t="shared" si="2"/>
        <v>0.78787878787878785</v>
      </c>
    </row>
    <row r="17" spans="1:37" x14ac:dyDescent="0.35">
      <c r="A17" t="s">
        <v>32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1</v>
      </c>
      <c r="M17" t="b">
        <v>1</v>
      </c>
      <c r="N17" t="b">
        <v>1</v>
      </c>
      <c r="O17" t="b">
        <v>0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  <c r="AC17" t="b">
        <v>0</v>
      </c>
      <c r="AD17" t="b">
        <v>1</v>
      </c>
      <c r="AE17" t="b">
        <v>1</v>
      </c>
      <c r="AF17" t="b">
        <v>1</v>
      </c>
      <c r="AG17" t="b">
        <v>0</v>
      </c>
      <c r="AH17" t="b">
        <v>0</v>
      </c>
      <c r="AI17">
        <f t="shared" si="0"/>
        <v>17</v>
      </c>
      <c r="AJ17">
        <f t="shared" si="1"/>
        <v>33</v>
      </c>
      <c r="AK17" s="4">
        <f t="shared" si="2"/>
        <v>0.51515151515151514</v>
      </c>
    </row>
    <row r="18" spans="1:37" x14ac:dyDescent="0.35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0</v>
      </c>
      <c r="AD18" t="b">
        <v>1</v>
      </c>
      <c r="AE18" t="b">
        <v>1</v>
      </c>
      <c r="AF18" t="b">
        <v>1</v>
      </c>
      <c r="AG18" t="b">
        <v>1</v>
      </c>
      <c r="AH18" t="b">
        <v>0</v>
      </c>
      <c r="AI18">
        <f t="shared" si="0"/>
        <v>18</v>
      </c>
      <c r="AJ18">
        <f t="shared" si="1"/>
        <v>33</v>
      </c>
      <c r="AK18" s="4">
        <f t="shared" si="2"/>
        <v>0.54545454545454541</v>
      </c>
    </row>
    <row r="19" spans="1:37" x14ac:dyDescent="0.35">
      <c r="A19" t="s">
        <v>34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0</v>
      </c>
      <c r="K19" t="b">
        <v>1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1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>
        <f t="shared" si="0"/>
        <v>16</v>
      </c>
      <c r="AJ19">
        <f t="shared" si="1"/>
        <v>33</v>
      </c>
      <c r="AK19" s="4">
        <f t="shared" si="2"/>
        <v>0.48484848484848486</v>
      </c>
    </row>
    <row r="20" spans="1:37" x14ac:dyDescent="0.35">
      <c r="A20" t="s">
        <v>37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>
        <f t="shared" si="0"/>
        <v>12</v>
      </c>
      <c r="AJ20">
        <f t="shared" si="1"/>
        <v>33</v>
      </c>
      <c r="AK20" s="4">
        <f t="shared" si="2"/>
        <v>0.36363636363636365</v>
      </c>
    </row>
    <row r="21" spans="1:37" x14ac:dyDescent="0.35">
      <c r="A21" t="s">
        <v>38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0</v>
      </c>
      <c r="AC21" t="b">
        <v>0</v>
      </c>
      <c r="AD21" t="b">
        <v>1</v>
      </c>
      <c r="AE21" t="b">
        <v>1</v>
      </c>
      <c r="AF21" t="b">
        <v>1</v>
      </c>
      <c r="AG21" t="b">
        <v>0</v>
      </c>
      <c r="AH21" t="b">
        <v>1</v>
      </c>
      <c r="AI21">
        <f t="shared" si="0"/>
        <v>24</v>
      </c>
      <c r="AJ21">
        <f t="shared" si="1"/>
        <v>33</v>
      </c>
      <c r="AK21" s="4">
        <f t="shared" si="2"/>
        <v>0.72727272727272729</v>
      </c>
    </row>
    <row r="22" spans="1:37" x14ac:dyDescent="0.35">
      <c r="A22" t="s">
        <v>39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1</v>
      </c>
      <c r="L22" t="b">
        <v>0</v>
      </c>
      <c r="M22" t="b">
        <v>0</v>
      </c>
      <c r="N22" t="b">
        <v>1</v>
      </c>
      <c r="O22" t="b">
        <v>1</v>
      </c>
      <c r="P22" t="b">
        <v>1</v>
      </c>
      <c r="Q22" t="b">
        <v>0</v>
      </c>
      <c r="R22" t="b">
        <v>1</v>
      </c>
      <c r="S22" t="b">
        <v>1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>
        <f t="shared" si="0"/>
        <v>23</v>
      </c>
      <c r="AJ22">
        <f t="shared" si="1"/>
        <v>33</v>
      </c>
      <c r="AK22" s="4">
        <f t="shared" si="2"/>
        <v>0.69696969696969702</v>
      </c>
    </row>
    <row r="23" spans="1:37" x14ac:dyDescent="0.35">
      <c r="A23" t="s">
        <v>41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0</v>
      </c>
      <c r="N23" t="b">
        <v>0</v>
      </c>
      <c r="O23" t="b">
        <v>1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0</v>
      </c>
      <c r="AC23" t="b">
        <v>0</v>
      </c>
      <c r="AD23" t="b">
        <v>1</v>
      </c>
      <c r="AE23" t="b">
        <v>1</v>
      </c>
      <c r="AF23" t="b">
        <v>1</v>
      </c>
      <c r="AG23" t="b">
        <v>0</v>
      </c>
      <c r="AH23" t="b">
        <v>1</v>
      </c>
      <c r="AI23">
        <f t="shared" si="0"/>
        <v>26</v>
      </c>
      <c r="AJ23">
        <f t="shared" si="1"/>
        <v>33</v>
      </c>
      <c r="AK23" s="4">
        <f t="shared" si="2"/>
        <v>0.78787878787878785</v>
      </c>
    </row>
    <row r="24" spans="1:37" x14ac:dyDescent="0.35">
      <c r="A24" t="s">
        <v>43</v>
      </c>
      <c r="B24" t="b">
        <v>1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  <c r="AC24" t="b">
        <v>1</v>
      </c>
      <c r="AD24" t="b">
        <v>1</v>
      </c>
      <c r="AE24" t="b">
        <v>1</v>
      </c>
      <c r="AF24" t="b">
        <v>1</v>
      </c>
      <c r="AG24" t="b">
        <v>0</v>
      </c>
      <c r="AH24" t="b">
        <v>1</v>
      </c>
      <c r="AI24">
        <f t="shared" si="0"/>
        <v>26</v>
      </c>
      <c r="AJ24">
        <f t="shared" si="1"/>
        <v>33</v>
      </c>
      <c r="AK24" s="4">
        <f t="shared" si="2"/>
        <v>0.78787878787878785</v>
      </c>
    </row>
    <row r="25" spans="1:37" x14ac:dyDescent="0.35">
      <c r="A25" t="s">
        <v>44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b">
        <v>1</v>
      </c>
      <c r="O25" t="b">
        <v>1</v>
      </c>
      <c r="P25" t="b">
        <v>1</v>
      </c>
      <c r="Q25" t="b">
        <v>0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1</v>
      </c>
      <c r="AD25" t="b">
        <v>1</v>
      </c>
      <c r="AE25" t="b">
        <v>1</v>
      </c>
      <c r="AF25" t="b">
        <v>1</v>
      </c>
      <c r="AG25" t="b">
        <v>0</v>
      </c>
      <c r="AH25" t="b">
        <v>1</v>
      </c>
      <c r="AI25">
        <f t="shared" si="0"/>
        <v>27</v>
      </c>
      <c r="AJ25">
        <f t="shared" si="1"/>
        <v>33</v>
      </c>
      <c r="AK25" s="4">
        <f t="shared" si="2"/>
        <v>0.81818181818181823</v>
      </c>
    </row>
    <row r="26" spans="1:37" x14ac:dyDescent="0.3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>
        <f t="shared" si="0"/>
        <v>9</v>
      </c>
      <c r="AJ26">
        <f t="shared" si="1"/>
        <v>33</v>
      </c>
      <c r="AK26" s="4">
        <f t="shared" si="2"/>
        <v>0.27272727272727271</v>
      </c>
    </row>
    <row r="27" spans="1:37" x14ac:dyDescent="0.3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0</v>
      </c>
      <c r="K27" t="b">
        <v>1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0</v>
      </c>
      <c r="AD27" t="b">
        <v>1</v>
      </c>
      <c r="AE27" t="b">
        <v>1</v>
      </c>
      <c r="AF27" t="b">
        <v>0</v>
      </c>
      <c r="AG27" t="b">
        <v>1</v>
      </c>
      <c r="AH27" t="b">
        <v>0</v>
      </c>
      <c r="AI27">
        <f t="shared" si="0"/>
        <v>19</v>
      </c>
      <c r="AJ27">
        <f t="shared" si="1"/>
        <v>33</v>
      </c>
      <c r="AK27" s="4">
        <f t="shared" si="2"/>
        <v>0.5757575757575758</v>
      </c>
    </row>
    <row r="28" spans="1:37" x14ac:dyDescent="0.3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b">
        <v>1</v>
      </c>
      <c r="M28" t="b">
        <v>1</v>
      </c>
      <c r="N28" t="b">
        <v>1</v>
      </c>
      <c r="O28" t="b">
        <v>0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0</v>
      </c>
      <c r="AD28" t="b">
        <v>1</v>
      </c>
      <c r="AE28" t="b">
        <v>1</v>
      </c>
      <c r="AF28" t="b">
        <v>0</v>
      </c>
      <c r="AG28" t="b">
        <v>1</v>
      </c>
      <c r="AH28" t="b">
        <v>1</v>
      </c>
      <c r="AI28">
        <f t="shared" si="0"/>
        <v>22</v>
      </c>
      <c r="AJ28">
        <f t="shared" si="1"/>
        <v>33</v>
      </c>
      <c r="AK28" s="4">
        <f t="shared" si="2"/>
        <v>0.66666666666666663</v>
      </c>
    </row>
    <row r="29" spans="1:37" x14ac:dyDescent="0.3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1</v>
      </c>
      <c r="M29" t="b">
        <v>1</v>
      </c>
      <c r="N29" t="b">
        <v>1</v>
      </c>
      <c r="O29" t="b">
        <v>0</v>
      </c>
      <c r="P29" t="b">
        <v>1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0</v>
      </c>
      <c r="AD29" t="b">
        <v>0</v>
      </c>
      <c r="AE29" t="b">
        <v>1</v>
      </c>
      <c r="AF29" t="b">
        <v>1</v>
      </c>
      <c r="AG29" t="b">
        <v>1</v>
      </c>
      <c r="AH29" t="b">
        <v>1</v>
      </c>
      <c r="AI29">
        <f t="shared" si="0"/>
        <v>18</v>
      </c>
      <c r="AJ29">
        <f t="shared" si="1"/>
        <v>33</v>
      </c>
      <c r="AK29" s="4">
        <f t="shared" si="2"/>
        <v>0.54545454545454541</v>
      </c>
    </row>
    <row r="30" spans="1:37" x14ac:dyDescent="0.35">
      <c r="A30" t="s">
        <v>49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1</v>
      </c>
      <c r="M30" t="b">
        <v>1</v>
      </c>
      <c r="N30" t="b">
        <v>1</v>
      </c>
      <c r="O30" t="b">
        <v>0</v>
      </c>
      <c r="P30" t="b">
        <v>1</v>
      </c>
      <c r="Q30" t="b">
        <v>0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0</v>
      </c>
      <c r="AD30" t="b">
        <v>0</v>
      </c>
      <c r="AE30" t="b">
        <v>1</v>
      </c>
      <c r="AF30" t="b">
        <v>0</v>
      </c>
      <c r="AG30" t="b">
        <v>1</v>
      </c>
      <c r="AH30" t="b">
        <v>0</v>
      </c>
      <c r="AI30">
        <f t="shared" si="0"/>
        <v>24</v>
      </c>
      <c r="AJ30">
        <f t="shared" si="1"/>
        <v>33</v>
      </c>
      <c r="AK30" s="4">
        <f t="shared" si="2"/>
        <v>0.72727272727272729</v>
      </c>
    </row>
    <row r="31" spans="1:37" x14ac:dyDescent="0.35">
      <c r="A31" t="s">
        <v>50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>
        <f t="shared" si="0"/>
        <v>13</v>
      </c>
      <c r="AJ31">
        <f t="shared" si="1"/>
        <v>33</v>
      </c>
      <c r="AK31" s="4">
        <f t="shared" si="2"/>
        <v>0.39393939393939392</v>
      </c>
    </row>
    <row r="32" spans="1:37" x14ac:dyDescent="0.3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1</v>
      </c>
      <c r="M32" t="b">
        <v>1</v>
      </c>
      <c r="N32" t="b">
        <v>1</v>
      </c>
      <c r="O32" t="b">
        <v>0</v>
      </c>
      <c r="P32" t="b">
        <v>1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0</v>
      </c>
      <c r="AD32" t="b">
        <v>1</v>
      </c>
      <c r="AE32" t="b">
        <v>1</v>
      </c>
      <c r="AF32" t="b">
        <v>1</v>
      </c>
      <c r="AG32" t="b">
        <v>0</v>
      </c>
      <c r="AH32" t="b">
        <v>0</v>
      </c>
      <c r="AI32">
        <f t="shared" si="0"/>
        <v>17</v>
      </c>
      <c r="AJ32">
        <f t="shared" si="1"/>
        <v>33</v>
      </c>
      <c r="AK32" s="4">
        <f t="shared" si="2"/>
        <v>0.51515151515151514</v>
      </c>
    </row>
    <row r="33" spans="1:37" x14ac:dyDescent="0.35">
      <c r="A33" t="s">
        <v>52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1</v>
      </c>
      <c r="J33" t="b">
        <v>0</v>
      </c>
      <c r="K33" t="b">
        <v>1</v>
      </c>
      <c r="L33" t="b">
        <v>1</v>
      </c>
      <c r="M33" t="b">
        <v>1</v>
      </c>
      <c r="N33" t="b">
        <v>1</v>
      </c>
      <c r="O33" t="b">
        <v>0</v>
      </c>
      <c r="P33" t="b">
        <v>1</v>
      </c>
      <c r="Q33" t="b">
        <v>1</v>
      </c>
      <c r="R33" t="b">
        <v>1</v>
      </c>
      <c r="S33" t="b">
        <v>1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1</v>
      </c>
      <c r="AC33" t="b">
        <v>0</v>
      </c>
      <c r="AD33" t="b">
        <v>1</v>
      </c>
      <c r="AE33" t="b">
        <v>1</v>
      </c>
      <c r="AF33" t="b">
        <v>1</v>
      </c>
      <c r="AG33" t="b">
        <v>0</v>
      </c>
      <c r="AH33" t="b">
        <v>1</v>
      </c>
      <c r="AI33">
        <f t="shared" si="0"/>
        <v>26</v>
      </c>
      <c r="AJ33">
        <f t="shared" si="1"/>
        <v>33</v>
      </c>
      <c r="AK33" s="4">
        <f t="shared" si="2"/>
        <v>0.78787878787878785</v>
      </c>
    </row>
    <row r="34" spans="1:37" x14ac:dyDescent="0.35">
      <c r="A34" t="s">
        <v>53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1</v>
      </c>
      <c r="L34" t="b">
        <v>1</v>
      </c>
      <c r="M34" t="b">
        <v>1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  <c r="AC34" t="b">
        <v>0</v>
      </c>
      <c r="AD34" t="b">
        <v>1</v>
      </c>
      <c r="AE34" t="b">
        <v>1</v>
      </c>
      <c r="AF34" t="b">
        <v>1</v>
      </c>
      <c r="AG34" t="b">
        <v>0</v>
      </c>
      <c r="AH34" t="b">
        <v>0</v>
      </c>
      <c r="AI34">
        <f t="shared" ref="AI34:AI52" si="3">COUNTIF(B34:AH34,TRUE)</f>
        <v>25</v>
      </c>
      <c r="AJ34">
        <f t="shared" si="1"/>
        <v>33</v>
      </c>
      <c r="AK34" s="4">
        <f t="shared" si="2"/>
        <v>0.75757575757575757</v>
      </c>
    </row>
    <row r="35" spans="1:37" x14ac:dyDescent="0.35">
      <c r="A35" t="s">
        <v>54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0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>
        <f t="shared" si="3"/>
        <v>23</v>
      </c>
      <c r="AJ35">
        <f t="shared" si="1"/>
        <v>28</v>
      </c>
      <c r="AK35" s="4">
        <f t="shared" si="2"/>
        <v>0.8214285714285714</v>
      </c>
    </row>
    <row r="36" spans="1:37" x14ac:dyDescent="0.35">
      <c r="A36" t="s">
        <v>55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0</v>
      </c>
      <c r="N36" t="b">
        <v>1</v>
      </c>
      <c r="O36" t="b">
        <v>1</v>
      </c>
      <c r="P36" t="b">
        <v>1</v>
      </c>
      <c r="Q36" t="b">
        <v>0</v>
      </c>
      <c r="R36" t="b">
        <v>1</v>
      </c>
      <c r="S36" t="b">
        <v>1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  <c r="AC36" t="b">
        <v>0</v>
      </c>
      <c r="AD36" t="b">
        <v>1</v>
      </c>
      <c r="AE36" t="b">
        <v>1</v>
      </c>
      <c r="AF36" t="b">
        <v>1</v>
      </c>
      <c r="AG36" t="b">
        <v>0</v>
      </c>
      <c r="AH36" t="b">
        <v>0</v>
      </c>
      <c r="AI36">
        <f t="shared" si="3"/>
        <v>26</v>
      </c>
      <c r="AJ36">
        <f t="shared" si="1"/>
        <v>33</v>
      </c>
      <c r="AK36" s="4">
        <f t="shared" si="2"/>
        <v>0.78787878787878785</v>
      </c>
    </row>
    <row r="37" spans="1:37" x14ac:dyDescent="0.35">
      <c r="A37" t="s">
        <v>56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0</v>
      </c>
      <c r="K37" t="b">
        <v>1</v>
      </c>
      <c r="L37" t="b">
        <v>1</v>
      </c>
      <c r="M37" t="b">
        <v>0</v>
      </c>
      <c r="N37" t="b">
        <v>1</v>
      </c>
      <c r="O37" t="b">
        <v>0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0</v>
      </c>
      <c r="AD37" t="b">
        <v>1</v>
      </c>
      <c r="AE37" t="b">
        <v>1</v>
      </c>
      <c r="AF37" t="b">
        <v>1</v>
      </c>
      <c r="AG37" t="b">
        <v>0</v>
      </c>
      <c r="AH37" t="b">
        <v>1</v>
      </c>
      <c r="AI37">
        <f t="shared" si="3"/>
        <v>23</v>
      </c>
      <c r="AJ37">
        <f t="shared" si="1"/>
        <v>33</v>
      </c>
      <c r="AK37" s="4">
        <f t="shared" si="2"/>
        <v>0.69696969696969702</v>
      </c>
    </row>
    <row r="38" spans="1:37" x14ac:dyDescent="0.3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1</v>
      </c>
      <c r="M38" t="b">
        <v>1</v>
      </c>
      <c r="N38" t="b">
        <v>1</v>
      </c>
      <c r="O38" t="b">
        <v>0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1</v>
      </c>
      <c r="AC38" t="b">
        <v>0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>
        <f t="shared" si="3"/>
        <v>16</v>
      </c>
      <c r="AJ38">
        <f t="shared" si="1"/>
        <v>29</v>
      </c>
      <c r="AK38" s="4">
        <f t="shared" si="2"/>
        <v>0.55172413793103448</v>
      </c>
    </row>
    <row r="39" spans="1:37" x14ac:dyDescent="0.35">
      <c r="A39" t="s">
        <v>58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0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0</v>
      </c>
      <c r="AD39" t="b">
        <v>1</v>
      </c>
      <c r="AE39" t="b">
        <v>1</v>
      </c>
      <c r="AF39" t="b">
        <v>1</v>
      </c>
      <c r="AG39" t="b">
        <v>0</v>
      </c>
      <c r="AH39" t="b">
        <v>1</v>
      </c>
      <c r="AI39">
        <f t="shared" si="3"/>
        <v>28</v>
      </c>
      <c r="AJ39">
        <f t="shared" si="1"/>
        <v>33</v>
      </c>
      <c r="AK39" s="4">
        <f t="shared" si="2"/>
        <v>0.84848484848484851</v>
      </c>
    </row>
    <row r="40" spans="1:37" x14ac:dyDescent="0.35">
      <c r="A40" t="s">
        <v>59</v>
      </c>
      <c r="B40" t="b">
        <v>1</v>
      </c>
      <c r="C40" t="b">
        <v>0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b">
        <v>1</v>
      </c>
      <c r="L40" t="b">
        <v>1</v>
      </c>
      <c r="M40" t="b">
        <v>0</v>
      </c>
      <c r="N40" t="b">
        <v>1</v>
      </c>
      <c r="O40" t="b">
        <v>1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0</v>
      </c>
      <c r="AC40" t="b">
        <v>1</v>
      </c>
      <c r="AD40" t="b">
        <v>1</v>
      </c>
      <c r="AE40" t="b">
        <v>1</v>
      </c>
      <c r="AF40" t="b">
        <v>1</v>
      </c>
      <c r="AG40" t="b">
        <v>0</v>
      </c>
      <c r="AH40" t="b">
        <v>1</v>
      </c>
      <c r="AI40">
        <f t="shared" si="3"/>
        <v>25</v>
      </c>
      <c r="AJ40">
        <f t="shared" si="1"/>
        <v>33</v>
      </c>
      <c r="AK40" s="4">
        <f t="shared" si="2"/>
        <v>0.75757575757575757</v>
      </c>
    </row>
    <row r="41" spans="1:37" x14ac:dyDescent="0.35">
      <c r="A41" t="s">
        <v>60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0</v>
      </c>
      <c r="M41" t="b">
        <v>0</v>
      </c>
      <c r="N41" t="b">
        <v>1</v>
      </c>
      <c r="O41" t="b">
        <v>1</v>
      </c>
      <c r="P41" t="b">
        <v>1</v>
      </c>
      <c r="Q41" t="b">
        <v>0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0</v>
      </c>
      <c r="AD41" t="b">
        <v>1</v>
      </c>
      <c r="AE41" t="b">
        <v>1</v>
      </c>
      <c r="AF41" t="b">
        <v>1</v>
      </c>
      <c r="AG41" t="b">
        <v>0</v>
      </c>
      <c r="AH41" t="b">
        <v>1</v>
      </c>
      <c r="AI41">
        <f t="shared" si="3"/>
        <v>26</v>
      </c>
      <c r="AJ41">
        <f t="shared" si="1"/>
        <v>33</v>
      </c>
      <c r="AK41" s="4">
        <f t="shared" si="2"/>
        <v>0.78787878787878785</v>
      </c>
    </row>
    <row r="42" spans="1:37" x14ac:dyDescent="0.3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1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>
        <f t="shared" si="3"/>
        <v>9</v>
      </c>
      <c r="AJ42">
        <f t="shared" si="1"/>
        <v>33</v>
      </c>
      <c r="AK42" s="4">
        <f t="shared" si="2"/>
        <v>0.27272727272727271</v>
      </c>
    </row>
    <row r="43" spans="1:37" x14ac:dyDescent="0.35">
      <c r="A43" t="s">
        <v>64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1</v>
      </c>
      <c r="M43" t="b">
        <v>1</v>
      </c>
      <c r="N43" t="b">
        <v>1</v>
      </c>
      <c r="O43" t="b">
        <v>0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>
        <f t="shared" si="3"/>
        <v>19</v>
      </c>
      <c r="AJ43">
        <f t="shared" si="1"/>
        <v>33</v>
      </c>
      <c r="AK43" s="4">
        <f t="shared" si="2"/>
        <v>0.5757575757575758</v>
      </c>
    </row>
    <row r="44" spans="1:37" x14ac:dyDescent="0.35">
      <c r="A44" t="s">
        <v>65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0</v>
      </c>
      <c r="K44" t="b">
        <v>1</v>
      </c>
      <c r="L44" t="b">
        <v>1</v>
      </c>
      <c r="M44" t="b">
        <v>0</v>
      </c>
      <c r="N44" t="b">
        <v>1</v>
      </c>
      <c r="O44" t="b">
        <v>0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>
        <f t="shared" si="3"/>
        <v>18</v>
      </c>
      <c r="AJ44">
        <f t="shared" si="1"/>
        <v>33</v>
      </c>
      <c r="AK44" s="4">
        <f t="shared" si="2"/>
        <v>0.54545454545454541</v>
      </c>
    </row>
    <row r="45" spans="1:37" x14ac:dyDescent="0.35">
      <c r="A45" t="s">
        <v>66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1</v>
      </c>
      <c r="M45" t="b">
        <v>0</v>
      </c>
      <c r="N45" t="b">
        <v>1</v>
      </c>
      <c r="O45" t="b">
        <v>1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>
        <f t="shared" si="3"/>
        <v>15</v>
      </c>
      <c r="AJ45">
        <f t="shared" si="1"/>
        <v>33</v>
      </c>
      <c r="AK45" s="4">
        <f t="shared" si="2"/>
        <v>0.45454545454545453</v>
      </c>
    </row>
    <row r="46" spans="1:37" x14ac:dyDescent="0.35">
      <c r="A46" t="s">
        <v>67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1</v>
      </c>
      <c r="N46" t="b">
        <v>1</v>
      </c>
      <c r="O46" t="b">
        <v>0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1</v>
      </c>
      <c r="AE46" t="b">
        <v>1</v>
      </c>
      <c r="AF46" t="b">
        <v>1</v>
      </c>
      <c r="AG46" t="b">
        <v>1</v>
      </c>
      <c r="AH46" t="s">
        <v>112</v>
      </c>
      <c r="AI46">
        <f t="shared" si="3"/>
        <v>21</v>
      </c>
      <c r="AJ46">
        <f t="shared" si="1"/>
        <v>32</v>
      </c>
      <c r="AK46" s="4">
        <f t="shared" si="2"/>
        <v>0.65625</v>
      </c>
    </row>
    <row r="47" spans="1:37" x14ac:dyDescent="0.35">
      <c r="A47" t="s">
        <v>68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1</v>
      </c>
      <c r="M47" t="b">
        <v>1</v>
      </c>
      <c r="N47" t="b">
        <v>1</v>
      </c>
      <c r="O47" t="b">
        <v>0</v>
      </c>
      <c r="P47" t="b">
        <v>1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b">
        <v>1</v>
      </c>
      <c r="AF47" t="b">
        <v>1</v>
      </c>
      <c r="AG47" t="b">
        <v>0</v>
      </c>
      <c r="AH47" t="b">
        <v>1</v>
      </c>
      <c r="AI47">
        <f t="shared" si="3"/>
        <v>23</v>
      </c>
      <c r="AJ47">
        <f t="shared" si="1"/>
        <v>33</v>
      </c>
      <c r="AK47" s="4">
        <f t="shared" si="2"/>
        <v>0.69696969696969702</v>
      </c>
    </row>
    <row r="48" spans="1:37" x14ac:dyDescent="0.35">
      <c r="A48" t="s">
        <v>70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1</v>
      </c>
      <c r="M48" t="b">
        <v>1</v>
      </c>
      <c r="N48" t="b">
        <v>1</v>
      </c>
      <c r="O48" t="b">
        <v>0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>
        <f t="shared" si="3"/>
        <v>20</v>
      </c>
      <c r="AJ48">
        <f t="shared" si="1"/>
        <v>33</v>
      </c>
      <c r="AK48" s="4">
        <f t="shared" si="2"/>
        <v>0.60606060606060608</v>
      </c>
    </row>
    <row r="49" spans="1:37" x14ac:dyDescent="0.35">
      <c r="A49" t="s">
        <v>71</v>
      </c>
      <c r="B49" s="8" t="b">
        <f>IF(Data!B49="","",IF(Data!B$49="","",Data!B49=Data!B$49))</f>
        <v>1</v>
      </c>
      <c r="C49" s="6" t="b">
        <v>1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  <c r="L49" s="6" t="b">
        <v>1</v>
      </c>
      <c r="M49" s="6" t="b">
        <v>1</v>
      </c>
      <c r="N49" s="6" t="b">
        <v>1</v>
      </c>
      <c r="O49" s="6" t="b">
        <v>1</v>
      </c>
      <c r="P49" s="6" t="b">
        <v>1</v>
      </c>
      <c r="Q49" s="6" t="b">
        <v>1</v>
      </c>
      <c r="R49" s="6" t="b">
        <v>1</v>
      </c>
      <c r="S49" s="6" t="b">
        <v>1</v>
      </c>
      <c r="T49" s="6" t="b">
        <v>1</v>
      </c>
      <c r="U49" s="6" t="b">
        <v>1</v>
      </c>
      <c r="V49" s="6" t="b">
        <v>1</v>
      </c>
      <c r="W49" s="6" t="b">
        <v>1</v>
      </c>
      <c r="X49" s="6" t="b">
        <v>1</v>
      </c>
      <c r="Y49" s="6" t="b">
        <v>1</v>
      </c>
      <c r="Z49" s="6" t="b">
        <v>1</v>
      </c>
      <c r="AA49" s="6" t="b">
        <v>1</v>
      </c>
      <c r="AB49" s="6" t="b">
        <v>1</v>
      </c>
      <c r="AC49" s="6" t="b">
        <v>1</v>
      </c>
      <c r="AD49" s="6" t="b">
        <v>1</v>
      </c>
      <c r="AE49" s="6" t="b">
        <v>1</v>
      </c>
      <c r="AF49" s="6" t="b">
        <v>1</v>
      </c>
      <c r="AG49" s="6" t="b">
        <v>1</v>
      </c>
      <c r="AH49" s="6" t="b">
        <v>1</v>
      </c>
      <c r="AI49">
        <f t="shared" si="3"/>
        <v>33</v>
      </c>
      <c r="AJ49">
        <f t="shared" si="1"/>
        <v>33</v>
      </c>
      <c r="AK49" s="4">
        <f t="shared" si="2"/>
        <v>1</v>
      </c>
    </row>
    <row r="50" spans="1:37" x14ac:dyDescent="0.35">
      <c r="A50" t="s">
        <v>72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 t="b">
        <v>0</v>
      </c>
      <c r="N50" t="b">
        <v>1</v>
      </c>
      <c r="O50" t="b">
        <v>1</v>
      </c>
      <c r="P50" t="b">
        <v>1</v>
      </c>
      <c r="Q50" t="b">
        <v>0</v>
      </c>
      <c r="R50" t="b">
        <v>1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  <c r="AC50" t="b">
        <v>0</v>
      </c>
      <c r="AD50" t="b">
        <v>1</v>
      </c>
      <c r="AE50" t="b">
        <v>1</v>
      </c>
      <c r="AF50" t="b">
        <v>1</v>
      </c>
      <c r="AG50" t="b">
        <v>0</v>
      </c>
      <c r="AH50" t="b">
        <v>0</v>
      </c>
      <c r="AI50">
        <f t="shared" si="3"/>
        <v>19</v>
      </c>
      <c r="AJ50">
        <f t="shared" si="1"/>
        <v>33</v>
      </c>
      <c r="AK50" s="4">
        <f t="shared" si="2"/>
        <v>0.5757575757575758</v>
      </c>
    </row>
    <row r="51" spans="1:37" x14ac:dyDescent="0.35">
      <c r="A51" t="s">
        <v>73</v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1</v>
      </c>
      <c r="AE51" t="b">
        <v>1</v>
      </c>
      <c r="AF51" t="b">
        <v>1</v>
      </c>
      <c r="AG51" t="b">
        <v>0</v>
      </c>
      <c r="AH51" t="b">
        <v>0</v>
      </c>
      <c r="AI51">
        <f t="shared" si="3"/>
        <v>24</v>
      </c>
      <c r="AJ51">
        <f t="shared" si="1"/>
        <v>33</v>
      </c>
      <c r="AK51" s="4">
        <f t="shared" si="2"/>
        <v>0.72727272727272729</v>
      </c>
    </row>
    <row r="52" spans="1:37" x14ac:dyDescent="0.35">
      <c r="A52" t="s">
        <v>75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1</v>
      </c>
      <c r="M52" t="b">
        <v>1</v>
      </c>
      <c r="N52" t="b">
        <v>1</v>
      </c>
      <c r="O52" t="b">
        <v>0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0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>
        <f t="shared" si="3"/>
        <v>21</v>
      </c>
      <c r="AJ52">
        <f t="shared" si="1"/>
        <v>33</v>
      </c>
      <c r="AK52" s="4">
        <f t="shared" si="2"/>
        <v>0.63636363636363635</v>
      </c>
    </row>
  </sheetData>
  <conditionalFormatting sqref="B2:AL2 B50:AI52 AI49 B3:AI48 AJ3:AL52">
    <cfRule type="containsText" dxfId="7" priority="2" operator="containsText" text="true">
      <formula>NOT(ISERROR(SEARCH("true",B2)))</formula>
    </cfRule>
    <cfRule type="containsText" dxfId="6" priority="3" operator="containsText" text="false">
      <formula>NOT(ISERROR(SEARCH("false",B2)))</formula>
    </cfRule>
  </conditionalFormatting>
  <conditionalFormatting sqref="AK2:AK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A36B-0878-45B0-9B8D-BCC32D1FA8B9}">
  <dimension ref="A1:AR52"/>
  <sheetViews>
    <sheetView topLeftCell="AA34" workbookViewId="0">
      <selection activeCell="AK6" sqref="AK6"/>
    </sheetView>
  </sheetViews>
  <sheetFormatPr defaultRowHeight="14.5" x14ac:dyDescent="0.35"/>
  <cols>
    <col min="42" max="42" width="9.81640625" bestFit="1" customWidth="1"/>
    <col min="43" max="43" width="12.90625" bestFit="1" customWidth="1"/>
    <col min="44" max="44" width="12.08984375" bestFit="1" customWidth="1"/>
  </cols>
  <sheetData>
    <row r="1" spans="1:44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 t="s">
        <v>113</v>
      </c>
      <c r="AQ1" t="s">
        <v>105</v>
      </c>
      <c r="AR1" t="s">
        <v>114</v>
      </c>
    </row>
    <row r="2" spans="1:44" x14ac:dyDescent="0.35">
      <c r="A2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s">
        <v>112</v>
      </c>
      <c r="AP2">
        <f t="shared" ref="AP2:AP33" si="0">COUNTIF(B2:AO2,TRUE)</f>
        <v>22</v>
      </c>
      <c r="AQ2">
        <f>$AP$50-COUNTIF(B2:AO2,"")</f>
        <v>39</v>
      </c>
      <c r="AR2" s="4">
        <f>AP2/AQ2</f>
        <v>0.5641025641025641</v>
      </c>
    </row>
    <row r="3" spans="1:44" x14ac:dyDescent="0.35">
      <c r="A3" t="s">
        <v>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>
        <f t="shared" si="0"/>
        <v>9</v>
      </c>
      <c r="AQ3">
        <f t="shared" ref="AQ3:AQ52" si="1">$AP$50-COUNTIF(B3:AO3,"")</f>
        <v>16</v>
      </c>
      <c r="AR3" s="4">
        <f t="shared" ref="AR3:AR52" si="2">AP3/AQ3</f>
        <v>0.5625</v>
      </c>
    </row>
    <row r="4" spans="1:44" x14ac:dyDescent="0.35">
      <c r="A4" t="s">
        <v>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0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>
        <f t="shared" si="0"/>
        <v>18</v>
      </c>
      <c r="AQ4">
        <f t="shared" si="1"/>
        <v>28</v>
      </c>
      <c r="AR4" s="4">
        <f t="shared" si="2"/>
        <v>0.6428571428571429</v>
      </c>
    </row>
    <row r="5" spans="1:44" x14ac:dyDescent="0.35">
      <c r="A5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s">
        <v>112</v>
      </c>
      <c r="AP5">
        <f t="shared" si="0"/>
        <v>27</v>
      </c>
      <c r="AQ5">
        <f t="shared" si="1"/>
        <v>39</v>
      </c>
      <c r="AR5" s="4">
        <f t="shared" si="2"/>
        <v>0.69230769230769229</v>
      </c>
    </row>
    <row r="6" spans="1:44" x14ac:dyDescent="0.3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0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0</v>
      </c>
      <c r="AJ6" t="b">
        <v>0</v>
      </c>
      <c r="AK6" t="b">
        <v>1</v>
      </c>
      <c r="AL6" t="b">
        <v>0</v>
      </c>
      <c r="AM6" t="b">
        <v>1</v>
      </c>
      <c r="AN6" t="b">
        <v>1</v>
      </c>
      <c r="AO6" t="b">
        <v>1</v>
      </c>
      <c r="AP6">
        <f t="shared" si="0"/>
        <v>23</v>
      </c>
      <c r="AQ6">
        <f t="shared" si="1"/>
        <v>40</v>
      </c>
      <c r="AR6" s="4">
        <f t="shared" si="2"/>
        <v>0.57499999999999996</v>
      </c>
    </row>
    <row r="7" spans="1:44" x14ac:dyDescent="0.35">
      <c r="A7" t="s">
        <v>13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0</v>
      </c>
      <c r="AC7" t="b">
        <v>1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s">
        <v>112</v>
      </c>
      <c r="AN7" t="s">
        <v>112</v>
      </c>
      <c r="AO7" t="s">
        <v>112</v>
      </c>
      <c r="AP7">
        <f t="shared" si="0"/>
        <v>15</v>
      </c>
      <c r="AQ7">
        <f t="shared" si="1"/>
        <v>37</v>
      </c>
      <c r="AR7" s="4">
        <f t="shared" si="2"/>
        <v>0.40540540540540543</v>
      </c>
    </row>
    <row r="8" spans="1:44" x14ac:dyDescent="0.35">
      <c r="A8" t="s">
        <v>15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0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0</v>
      </c>
      <c r="AL8" t="b">
        <v>1</v>
      </c>
      <c r="AM8" t="b">
        <v>1</v>
      </c>
      <c r="AN8" t="b">
        <v>1</v>
      </c>
      <c r="AO8" t="b">
        <v>1</v>
      </c>
      <c r="AP8">
        <f t="shared" si="0"/>
        <v>27</v>
      </c>
      <c r="AQ8">
        <f t="shared" si="1"/>
        <v>40</v>
      </c>
      <c r="AR8" s="4">
        <f t="shared" si="2"/>
        <v>0.67500000000000004</v>
      </c>
    </row>
    <row r="9" spans="1:44" x14ac:dyDescent="0.35">
      <c r="A9" t="s">
        <v>20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>
        <f t="shared" si="0"/>
        <v>7</v>
      </c>
      <c r="AQ9">
        <f t="shared" si="1"/>
        <v>15</v>
      </c>
      <c r="AR9" s="4">
        <f t="shared" si="2"/>
        <v>0.46666666666666667</v>
      </c>
    </row>
    <row r="10" spans="1:44" x14ac:dyDescent="0.35">
      <c r="A10" t="s">
        <v>21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0</v>
      </c>
      <c r="K10" t="b">
        <v>1</v>
      </c>
      <c r="L10" t="b">
        <v>0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0</v>
      </c>
      <c r="AO10" t="b">
        <v>0</v>
      </c>
      <c r="AP10">
        <f t="shared" si="0"/>
        <v>26</v>
      </c>
      <c r="AQ10">
        <f t="shared" si="1"/>
        <v>40</v>
      </c>
      <c r="AR10" s="4">
        <f t="shared" si="2"/>
        <v>0.65</v>
      </c>
    </row>
    <row r="11" spans="1:44" x14ac:dyDescent="0.35">
      <c r="A11" t="s">
        <v>23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1</v>
      </c>
      <c r="AJ11" t="b">
        <v>1</v>
      </c>
      <c r="AK11" t="b">
        <v>1</v>
      </c>
      <c r="AL11" t="b">
        <v>0</v>
      </c>
      <c r="AM11" t="b">
        <v>1</v>
      </c>
      <c r="AN11" t="b">
        <v>1</v>
      </c>
      <c r="AO11" t="s">
        <v>112</v>
      </c>
      <c r="AP11">
        <f t="shared" si="0"/>
        <v>23</v>
      </c>
      <c r="AQ11">
        <f t="shared" si="1"/>
        <v>39</v>
      </c>
      <c r="AR11" s="4">
        <f t="shared" si="2"/>
        <v>0.58974358974358976</v>
      </c>
    </row>
    <row r="12" spans="1:44" x14ac:dyDescent="0.35">
      <c r="A12" t="s">
        <v>24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1</v>
      </c>
      <c r="AK12" t="b">
        <v>1</v>
      </c>
      <c r="AL12" t="b">
        <v>1</v>
      </c>
      <c r="AM12" t="b">
        <v>0</v>
      </c>
      <c r="AN12" t="b">
        <v>0</v>
      </c>
      <c r="AO12" t="s">
        <v>112</v>
      </c>
      <c r="AP12">
        <f t="shared" si="0"/>
        <v>22</v>
      </c>
      <c r="AQ12">
        <f t="shared" si="1"/>
        <v>39</v>
      </c>
      <c r="AR12" s="4">
        <f t="shared" si="2"/>
        <v>0.5641025641025641</v>
      </c>
    </row>
    <row r="13" spans="1:44" x14ac:dyDescent="0.35">
      <c r="A13" t="s">
        <v>28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>
        <f t="shared" si="0"/>
        <v>10</v>
      </c>
      <c r="AQ13">
        <f t="shared" si="1"/>
        <v>16</v>
      </c>
      <c r="AR13" s="4">
        <f t="shared" si="2"/>
        <v>0.625</v>
      </c>
    </row>
    <row r="14" spans="1:44" x14ac:dyDescent="0.35">
      <c r="A14" t="s">
        <v>29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  <c r="AC14" t="b">
        <v>1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>
        <f t="shared" si="0"/>
        <v>21</v>
      </c>
      <c r="AQ14">
        <f t="shared" si="1"/>
        <v>33</v>
      </c>
      <c r="AR14" s="4">
        <f t="shared" si="2"/>
        <v>0.63636363636363635</v>
      </c>
    </row>
    <row r="15" spans="1:44" x14ac:dyDescent="0.35">
      <c r="A15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1</v>
      </c>
      <c r="AO15" t="b">
        <v>1</v>
      </c>
      <c r="AP15">
        <f t="shared" si="0"/>
        <v>26</v>
      </c>
      <c r="AQ15">
        <f t="shared" si="1"/>
        <v>40</v>
      </c>
      <c r="AR15" s="4">
        <f t="shared" si="2"/>
        <v>0.65</v>
      </c>
    </row>
    <row r="16" spans="1:44" x14ac:dyDescent="0.35">
      <c r="A16" t="s">
        <v>31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0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1</v>
      </c>
      <c r="AO16" t="b">
        <v>1</v>
      </c>
      <c r="AP16">
        <f t="shared" si="0"/>
        <v>25</v>
      </c>
      <c r="AQ16">
        <f t="shared" si="1"/>
        <v>40</v>
      </c>
      <c r="AR16" s="4">
        <f t="shared" si="2"/>
        <v>0.625</v>
      </c>
    </row>
    <row r="17" spans="1:44" x14ac:dyDescent="0.35">
      <c r="A17" t="s">
        <v>32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0</v>
      </c>
      <c r="AJ17" t="b">
        <v>1</v>
      </c>
      <c r="AK17" t="b">
        <v>0</v>
      </c>
      <c r="AL17" t="b">
        <v>1</v>
      </c>
      <c r="AM17" t="b">
        <v>1</v>
      </c>
      <c r="AN17" t="b">
        <v>1</v>
      </c>
      <c r="AO17" t="b">
        <v>1</v>
      </c>
      <c r="AP17">
        <f t="shared" si="0"/>
        <v>26</v>
      </c>
      <c r="AQ17">
        <f t="shared" si="1"/>
        <v>40</v>
      </c>
      <c r="AR17" s="4">
        <f t="shared" si="2"/>
        <v>0.65</v>
      </c>
    </row>
    <row r="18" spans="1:44" x14ac:dyDescent="0.35">
      <c r="A18" t="s">
        <v>33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  <c r="AC18" t="b">
        <v>1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1</v>
      </c>
      <c r="AO18" t="b">
        <v>1</v>
      </c>
      <c r="AP18">
        <f t="shared" si="0"/>
        <v>22</v>
      </c>
      <c r="AQ18">
        <f t="shared" si="1"/>
        <v>40</v>
      </c>
      <c r="AR18" s="4">
        <f t="shared" si="2"/>
        <v>0.55000000000000004</v>
      </c>
    </row>
    <row r="19" spans="1:44" x14ac:dyDescent="0.35">
      <c r="A19" t="s">
        <v>34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0</v>
      </c>
      <c r="K19" t="b">
        <v>1</v>
      </c>
      <c r="L19" t="b">
        <v>0</v>
      </c>
      <c r="M19" t="b">
        <v>1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0</v>
      </c>
      <c r="AN19" t="b">
        <v>0</v>
      </c>
      <c r="AO19" t="b">
        <v>0</v>
      </c>
      <c r="AP19">
        <f t="shared" si="0"/>
        <v>28</v>
      </c>
      <c r="AQ19">
        <f t="shared" si="1"/>
        <v>40</v>
      </c>
      <c r="AR19" s="4">
        <f t="shared" si="2"/>
        <v>0.7</v>
      </c>
    </row>
    <row r="20" spans="1:44" x14ac:dyDescent="0.35">
      <c r="A20" t="s">
        <v>37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0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1</v>
      </c>
      <c r="S20" t="b">
        <v>1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1</v>
      </c>
      <c r="AJ20" t="b">
        <v>1</v>
      </c>
      <c r="AK20" t="b">
        <v>1</v>
      </c>
      <c r="AL20" t="b">
        <v>0</v>
      </c>
      <c r="AM20" t="b">
        <v>1</v>
      </c>
      <c r="AN20" t="b">
        <v>0</v>
      </c>
      <c r="AO20" t="b">
        <v>1</v>
      </c>
      <c r="AP20">
        <f t="shared" si="0"/>
        <v>25</v>
      </c>
      <c r="AQ20">
        <f t="shared" si="1"/>
        <v>40</v>
      </c>
      <c r="AR20" s="4">
        <f t="shared" si="2"/>
        <v>0.625</v>
      </c>
    </row>
    <row r="21" spans="1:44" x14ac:dyDescent="0.35">
      <c r="A2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1</v>
      </c>
      <c r="J21" t="b">
        <v>0</v>
      </c>
      <c r="K21" t="b">
        <v>1</v>
      </c>
      <c r="L21" t="b">
        <v>0</v>
      </c>
      <c r="M21" t="b">
        <v>0</v>
      </c>
      <c r="N21" t="b">
        <v>1</v>
      </c>
      <c r="O21" t="b">
        <v>1</v>
      </c>
      <c r="P21" t="b">
        <v>1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1</v>
      </c>
      <c r="AO21" t="b">
        <v>1</v>
      </c>
      <c r="AP21">
        <f t="shared" si="0"/>
        <v>19</v>
      </c>
      <c r="AQ21">
        <f t="shared" si="1"/>
        <v>40</v>
      </c>
      <c r="AR21" s="4">
        <f t="shared" si="2"/>
        <v>0.47499999999999998</v>
      </c>
    </row>
    <row r="22" spans="1:44" x14ac:dyDescent="0.35">
      <c r="A22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1</v>
      </c>
      <c r="J22" t="b">
        <v>0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0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  <c r="AC22" t="b">
        <v>1</v>
      </c>
      <c r="AD22" t="b">
        <v>0</v>
      </c>
      <c r="AE22" t="b">
        <v>0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0</v>
      </c>
      <c r="AN22" t="b">
        <v>0</v>
      </c>
      <c r="AO22" t="b">
        <v>1</v>
      </c>
      <c r="AP22">
        <f t="shared" si="0"/>
        <v>26</v>
      </c>
      <c r="AQ22">
        <f t="shared" si="1"/>
        <v>40</v>
      </c>
      <c r="AR22" s="4">
        <f t="shared" si="2"/>
        <v>0.65</v>
      </c>
    </row>
    <row r="23" spans="1:44" x14ac:dyDescent="0.35">
      <c r="A23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 t="b">
        <v>1</v>
      </c>
      <c r="S23" t="b">
        <v>0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1</v>
      </c>
      <c r="AO23" t="b">
        <v>1</v>
      </c>
      <c r="AP23">
        <f t="shared" si="0"/>
        <v>25</v>
      </c>
      <c r="AQ23">
        <f t="shared" si="1"/>
        <v>40</v>
      </c>
      <c r="AR23" s="4">
        <f t="shared" si="2"/>
        <v>0.625</v>
      </c>
    </row>
    <row r="24" spans="1:44" x14ac:dyDescent="0.35">
      <c r="A24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0</v>
      </c>
      <c r="T24" t="b">
        <v>0</v>
      </c>
      <c r="U24" t="b">
        <v>1</v>
      </c>
      <c r="V24" t="b">
        <v>0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0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1</v>
      </c>
      <c r="AO24" t="b">
        <v>1</v>
      </c>
      <c r="AP24">
        <f t="shared" si="0"/>
        <v>23</v>
      </c>
      <c r="AQ24">
        <f t="shared" si="1"/>
        <v>40</v>
      </c>
      <c r="AR24" s="4">
        <f t="shared" si="2"/>
        <v>0.57499999999999996</v>
      </c>
    </row>
    <row r="25" spans="1:44" x14ac:dyDescent="0.35">
      <c r="A25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 t="b">
        <v>1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0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0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1</v>
      </c>
      <c r="AO25" t="b">
        <v>1</v>
      </c>
      <c r="AP25">
        <f t="shared" si="0"/>
        <v>26</v>
      </c>
      <c r="AQ25">
        <f t="shared" si="1"/>
        <v>40</v>
      </c>
      <c r="AR25" s="4">
        <f t="shared" si="2"/>
        <v>0.65</v>
      </c>
    </row>
    <row r="26" spans="1:44" x14ac:dyDescent="0.35">
      <c r="A26" t="s">
        <v>45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s">
        <v>112</v>
      </c>
      <c r="AO26" t="s">
        <v>112</v>
      </c>
      <c r="AP26">
        <f t="shared" si="0"/>
        <v>21</v>
      </c>
      <c r="AQ26">
        <f t="shared" si="1"/>
        <v>38</v>
      </c>
      <c r="AR26" s="4">
        <f t="shared" si="2"/>
        <v>0.55263157894736847</v>
      </c>
    </row>
    <row r="27" spans="1:44" x14ac:dyDescent="0.35">
      <c r="A27" t="s">
        <v>46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0</v>
      </c>
      <c r="K27" t="b">
        <v>1</v>
      </c>
      <c r="L27" t="b">
        <v>0</v>
      </c>
      <c r="M27" t="b">
        <v>1</v>
      </c>
      <c r="N27" t="b">
        <v>1</v>
      </c>
      <c r="O27" t="b">
        <v>0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  <c r="AC27" t="b">
        <v>1</v>
      </c>
      <c r="AD27" t="b">
        <v>1</v>
      </c>
      <c r="AE27" t="b">
        <v>1</v>
      </c>
      <c r="AF27" t="b">
        <v>0</v>
      </c>
      <c r="AG27" t="b">
        <v>0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0</v>
      </c>
      <c r="AN27" t="b">
        <v>1</v>
      </c>
      <c r="AO27" t="b">
        <v>1</v>
      </c>
      <c r="AP27">
        <f t="shared" si="0"/>
        <v>31</v>
      </c>
      <c r="AQ27">
        <f t="shared" si="1"/>
        <v>40</v>
      </c>
      <c r="AR27" s="4">
        <f t="shared" si="2"/>
        <v>0.77500000000000002</v>
      </c>
    </row>
    <row r="28" spans="1:44" x14ac:dyDescent="0.35">
      <c r="A28" t="s">
        <v>47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  <c r="AC28" t="b">
        <v>1</v>
      </c>
      <c r="AD28" t="b">
        <v>1</v>
      </c>
      <c r="AE28" t="b">
        <v>1</v>
      </c>
      <c r="AF28" t="b">
        <v>0</v>
      </c>
      <c r="AG28" t="b">
        <v>0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>
        <f t="shared" si="0"/>
        <v>22</v>
      </c>
      <c r="AQ28">
        <f t="shared" si="1"/>
        <v>33</v>
      </c>
      <c r="AR28" s="4">
        <f t="shared" si="2"/>
        <v>0.66666666666666663</v>
      </c>
    </row>
    <row r="29" spans="1:44" x14ac:dyDescent="0.35">
      <c r="A29" t="s">
        <v>48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  <c r="AC29" t="b">
        <v>1</v>
      </c>
      <c r="AD29" t="b">
        <v>0</v>
      </c>
      <c r="AE29" t="b">
        <v>1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b">
        <v>1</v>
      </c>
      <c r="AO29" t="s">
        <v>112</v>
      </c>
      <c r="AP29">
        <f t="shared" si="0"/>
        <v>20</v>
      </c>
      <c r="AQ29">
        <f t="shared" si="1"/>
        <v>39</v>
      </c>
      <c r="AR29" s="4">
        <f t="shared" si="2"/>
        <v>0.51282051282051277</v>
      </c>
    </row>
    <row r="30" spans="1:44" x14ac:dyDescent="0.35">
      <c r="A30" t="s">
        <v>49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1</v>
      </c>
      <c r="I30" t="b">
        <v>1</v>
      </c>
      <c r="J30" t="b">
        <v>0</v>
      </c>
      <c r="K30" t="b">
        <v>1</v>
      </c>
      <c r="L30" t="b">
        <v>0</v>
      </c>
      <c r="M30" t="b">
        <v>0</v>
      </c>
      <c r="N30" t="b">
        <v>1</v>
      </c>
      <c r="O30" t="b">
        <v>0</v>
      </c>
      <c r="P30" t="b">
        <v>1</v>
      </c>
      <c r="Q30" t="b">
        <v>1</v>
      </c>
      <c r="R30" t="b">
        <v>1</v>
      </c>
      <c r="S30" t="b">
        <v>0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  <c r="AC30" t="b">
        <v>1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1</v>
      </c>
      <c r="AN30" t="b">
        <v>1</v>
      </c>
      <c r="AO30" t="b">
        <v>1</v>
      </c>
      <c r="AP30">
        <f t="shared" si="0"/>
        <v>23</v>
      </c>
      <c r="AQ30">
        <f t="shared" si="1"/>
        <v>40</v>
      </c>
      <c r="AR30" s="4">
        <f t="shared" si="2"/>
        <v>0.57499999999999996</v>
      </c>
    </row>
    <row r="31" spans="1:44" x14ac:dyDescent="0.35">
      <c r="A31" t="s">
        <v>50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0</v>
      </c>
      <c r="P31" t="b">
        <v>1</v>
      </c>
      <c r="Q31" t="b">
        <v>1</v>
      </c>
      <c r="R31" t="b">
        <v>0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s">
        <v>112</v>
      </c>
      <c r="AP31">
        <f t="shared" si="0"/>
        <v>25</v>
      </c>
      <c r="AQ31">
        <f t="shared" si="1"/>
        <v>39</v>
      </c>
      <c r="AR31" s="4">
        <f t="shared" si="2"/>
        <v>0.64102564102564108</v>
      </c>
    </row>
    <row r="32" spans="1:44" x14ac:dyDescent="0.35">
      <c r="A32" t="s">
        <v>51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>
        <f t="shared" si="0"/>
        <v>20</v>
      </c>
      <c r="AQ32">
        <f t="shared" si="1"/>
        <v>33</v>
      </c>
      <c r="AR32" s="4">
        <f t="shared" si="2"/>
        <v>0.60606060606060608</v>
      </c>
    </row>
    <row r="33" spans="1:44" x14ac:dyDescent="0.35">
      <c r="A33" t="s">
        <v>52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 t="b">
        <v>0</v>
      </c>
      <c r="K33" t="b">
        <v>1</v>
      </c>
      <c r="L33" t="b">
        <v>0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1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0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1</v>
      </c>
      <c r="AO33" t="b">
        <v>1</v>
      </c>
      <c r="AP33">
        <f t="shared" si="0"/>
        <v>21</v>
      </c>
      <c r="AQ33">
        <f t="shared" si="1"/>
        <v>40</v>
      </c>
      <c r="AR33" s="4">
        <f t="shared" si="2"/>
        <v>0.52500000000000002</v>
      </c>
    </row>
    <row r="34" spans="1:44" x14ac:dyDescent="0.35">
      <c r="A34" t="s">
        <v>53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1</v>
      </c>
      <c r="J34" t="b">
        <v>0</v>
      </c>
      <c r="K34" t="b">
        <v>1</v>
      </c>
      <c r="L34" t="b">
        <v>0</v>
      </c>
      <c r="M34" t="b">
        <v>0</v>
      </c>
      <c r="N34" t="b">
        <v>1</v>
      </c>
      <c r="O34" t="b">
        <v>0</v>
      </c>
      <c r="P34" t="b">
        <v>1</v>
      </c>
      <c r="Q34" t="b">
        <v>1</v>
      </c>
      <c r="R34" t="b">
        <v>1</v>
      </c>
      <c r="S34" t="b">
        <v>0</v>
      </c>
      <c r="T34" t="b">
        <v>0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0</v>
      </c>
      <c r="AO34" t="b">
        <v>0</v>
      </c>
      <c r="AP34">
        <f t="shared" ref="AP34:AP52" si="3">COUNTIF(B34:AO34,TRUE)</f>
        <v>26</v>
      </c>
      <c r="AQ34">
        <f t="shared" si="1"/>
        <v>40</v>
      </c>
      <c r="AR34" s="4">
        <f t="shared" si="2"/>
        <v>0.65</v>
      </c>
    </row>
    <row r="35" spans="1:44" x14ac:dyDescent="0.35">
      <c r="A35" t="s">
        <v>54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1</v>
      </c>
      <c r="J35" t="b">
        <v>0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P35" t="b">
        <v>1</v>
      </c>
      <c r="Q35" t="b">
        <v>1</v>
      </c>
      <c r="R35" t="b">
        <v>1</v>
      </c>
      <c r="S35" t="b">
        <v>0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>
        <f t="shared" si="3"/>
        <v>17</v>
      </c>
      <c r="AQ35">
        <f t="shared" si="1"/>
        <v>28</v>
      </c>
      <c r="AR35" s="4">
        <f t="shared" si="2"/>
        <v>0.6071428571428571</v>
      </c>
    </row>
    <row r="36" spans="1:44" x14ac:dyDescent="0.35">
      <c r="A36" t="s">
        <v>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b">
        <v>1</v>
      </c>
      <c r="L36" t="b">
        <v>0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0</v>
      </c>
      <c r="T36" t="b">
        <v>0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0</v>
      </c>
      <c r="AJ36" t="b">
        <v>1</v>
      </c>
      <c r="AK36" t="b">
        <v>0</v>
      </c>
      <c r="AL36" t="b">
        <v>1</v>
      </c>
      <c r="AM36" t="b">
        <v>1</v>
      </c>
      <c r="AN36" t="b">
        <v>0</v>
      </c>
      <c r="AO36" t="b">
        <v>1</v>
      </c>
      <c r="AP36">
        <f t="shared" si="3"/>
        <v>28</v>
      </c>
      <c r="AQ36">
        <f t="shared" si="1"/>
        <v>40</v>
      </c>
      <c r="AR36" s="4">
        <f t="shared" si="2"/>
        <v>0.7</v>
      </c>
    </row>
    <row r="37" spans="1:44" x14ac:dyDescent="0.35">
      <c r="A37" t="s">
        <v>56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1</v>
      </c>
      <c r="I37" t="b">
        <v>1</v>
      </c>
      <c r="J37" t="b">
        <v>0</v>
      </c>
      <c r="K37" t="b">
        <v>1</v>
      </c>
      <c r="L37" t="b">
        <v>0</v>
      </c>
      <c r="M37" t="b">
        <v>1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1</v>
      </c>
      <c r="AO37" t="b">
        <v>1</v>
      </c>
      <c r="AP37">
        <f t="shared" si="3"/>
        <v>26</v>
      </c>
      <c r="AQ37">
        <f t="shared" si="1"/>
        <v>40</v>
      </c>
      <c r="AR37" s="4">
        <f t="shared" si="2"/>
        <v>0.65</v>
      </c>
    </row>
    <row r="38" spans="1:44" x14ac:dyDescent="0.35">
      <c r="A38" t="s">
        <v>57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0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>
        <f t="shared" si="3"/>
        <v>18</v>
      </c>
      <c r="AQ38">
        <f t="shared" si="1"/>
        <v>29</v>
      </c>
      <c r="AR38" s="4">
        <f t="shared" si="2"/>
        <v>0.62068965517241381</v>
      </c>
    </row>
    <row r="39" spans="1:44" x14ac:dyDescent="0.35">
      <c r="A39" t="s">
        <v>58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1</v>
      </c>
      <c r="K39" t="b">
        <v>1</v>
      </c>
      <c r="L39" t="b">
        <v>0</v>
      </c>
      <c r="M39" t="b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 t="b">
        <v>1</v>
      </c>
      <c r="AP39">
        <f t="shared" si="3"/>
        <v>22</v>
      </c>
      <c r="AQ39">
        <f t="shared" si="1"/>
        <v>40</v>
      </c>
      <c r="AR39" s="4">
        <f t="shared" si="2"/>
        <v>0.55000000000000004</v>
      </c>
    </row>
    <row r="40" spans="1:44" x14ac:dyDescent="0.35">
      <c r="A40" t="s">
        <v>59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1</v>
      </c>
      <c r="J40" t="b">
        <v>0</v>
      </c>
      <c r="K40" t="b">
        <v>1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0</v>
      </c>
      <c r="T40" t="b">
        <v>0</v>
      </c>
      <c r="U40" t="b">
        <v>1</v>
      </c>
      <c r="V40" t="b">
        <v>1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1</v>
      </c>
      <c r="AC40" t="b">
        <v>0</v>
      </c>
      <c r="AD40" t="b">
        <v>1</v>
      </c>
      <c r="AE40" t="b">
        <v>1</v>
      </c>
      <c r="AF40" t="b">
        <v>1</v>
      </c>
      <c r="AG40" t="b">
        <v>1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1</v>
      </c>
      <c r="AO40" t="b">
        <v>1</v>
      </c>
      <c r="AP40">
        <f t="shared" si="3"/>
        <v>24</v>
      </c>
      <c r="AQ40">
        <f t="shared" si="1"/>
        <v>40</v>
      </c>
      <c r="AR40" s="4">
        <f t="shared" si="2"/>
        <v>0.6</v>
      </c>
    </row>
    <row r="41" spans="1:44" x14ac:dyDescent="0.35">
      <c r="A41" t="s">
        <v>60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0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1</v>
      </c>
      <c r="AN41" t="b">
        <v>1</v>
      </c>
      <c r="AO41" t="b">
        <v>1</v>
      </c>
      <c r="AP41">
        <f t="shared" si="3"/>
        <v>27</v>
      </c>
      <c r="AQ41">
        <f t="shared" si="1"/>
        <v>40</v>
      </c>
      <c r="AR41" s="4">
        <f t="shared" si="2"/>
        <v>0.67500000000000004</v>
      </c>
    </row>
    <row r="42" spans="1:44" x14ac:dyDescent="0.35">
      <c r="A42" t="s">
        <v>61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b">
        <v>1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1</v>
      </c>
      <c r="AJ42" t="b">
        <v>1</v>
      </c>
      <c r="AK42" t="b">
        <v>1</v>
      </c>
      <c r="AL42" t="b">
        <v>0</v>
      </c>
      <c r="AM42" t="b">
        <v>1</v>
      </c>
      <c r="AN42" t="b">
        <v>1</v>
      </c>
      <c r="AO42" t="s">
        <v>112</v>
      </c>
      <c r="AP42">
        <f t="shared" si="3"/>
        <v>22</v>
      </c>
      <c r="AQ42">
        <f t="shared" si="1"/>
        <v>39</v>
      </c>
      <c r="AR42" s="4">
        <f t="shared" si="2"/>
        <v>0.5641025641025641</v>
      </c>
    </row>
    <row r="43" spans="1:44" x14ac:dyDescent="0.35">
      <c r="A43" t="s">
        <v>64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0</v>
      </c>
      <c r="AD43" t="b">
        <v>1</v>
      </c>
      <c r="AE43" t="b">
        <v>1</v>
      </c>
      <c r="AF43" t="b">
        <v>1</v>
      </c>
      <c r="AG43" t="b">
        <v>0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>
        <f t="shared" si="3"/>
        <v>19</v>
      </c>
      <c r="AQ43">
        <f t="shared" si="1"/>
        <v>33</v>
      </c>
      <c r="AR43" s="4">
        <f t="shared" si="2"/>
        <v>0.5757575757575758</v>
      </c>
    </row>
    <row r="44" spans="1:44" x14ac:dyDescent="0.35">
      <c r="A44" t="s">
        <v>65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0</v>
      </c>
      <c r="K44" t="b">
        <v>1</v>
      </c>
      <c r="L44" t="b">
        <v>0</v>
      </c>
      <c r="M44" t="b">
        <v>1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0</v>
      </c>
      <c r="AN44" t="b">
        <v>1</v>
      </c>
      <c r="AO44" t="b">
        <v>1</v>
      </c>
      <c r="AP44">
        <f t="shared" si="3"/>
        <v>28</v>
      </c>
      <c r="AQ44">
        <f t="shared" si="1"/>
        <v>40</v>
      </c>
      <c r="AR44" s="4">
        <f t="shared" si="2"/>
        <v>0.7</v>
      </c>
    </row>
    <row r="45" spans="1:44" x14ac:dyDescent="0.35">
      <c r="A45" t="s">
        <v>66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0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0</v>
      </c>
      <c r="AN45" t="s">
        <v>112</v>
      </c>
      <c r="AO45" t="s">
        <v>112</v>
      </c>
      <c r="AP45">
        <f t="shared" si="3"/>
        <v>25</v>
      </c>
      <c r="AQ45">
        <f t="shared" si="1"/>
        <v>38</v>
      </c>
      <c r="AR45" s="4">
        <f t="shared" si="2"/>
        <v>0.65789473684210531</v>
      </c>
    </row>
    <row r="46" spans="1:44" x14ac:dyDescent="0.35">
      <c r="A46" t="s">
        <v>67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>
        <f t="shared" si="3"/>
        <v>21</v>
      </c>
      <c r="AQ46">
        <f t="shared" si="1"/>
        <v>32</v>
      </c>
      <c r="AR46" s="4">
        <f t="shared" si="2"/>
        <v>0.65625</v>
      </c>
    </row>
    <row r="47" spans="1:44" x14ac:dyDescent="0.35">
      <c r="A47" t="s">
        <v>68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1</v>
      </c>
      <c r="J47" t="b">
        <v>0</v>
      </c>
      <c r="K47" t="b">
        <v>1</v>
      </c>
      <c r="L47" t="b">
        <v>0</v>
      </c>
      <c r="M47" t="b">
        <v>0</v>
      </c>
      <c r="N47" t="b">
        <v>1</v>
      </c>
      <c r="O47" t="b">
        <v>0</v>
      </c>
      <c r="P47" t="b">
        <v>1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1</v>
      </c>
      <c r="AO47" t="b">
        <v>1</v>
      </c>
      <c r="AP47">
        <f t="shared" si="3"/>
        <v>17</v>
      </c>
      <c r="AQ47">
        <f t="shared" si="1"/>
        <v>40</v>
      </c>
      <c r="AR47" s="4">
        <f t="shared" si="2"/>
        <v>0.42499999999999999</v>
      </c>
    </row>
    <row r="48" spans="1:44" x14ac:dyDescent="0.35">
      <c r="A48" t="s">
        <v>70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1</v>
      </c>
      <c r="S48" t="b">
        <v>0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s">
        <v>112</v>
      </c>
      <c r="AO48" t="s">
        <v>112</v>
      </c>
      <c r="AP48">
        <f t="shared" si="3"/>
        <v>19</v>
      </c>
      <c r="AQ48">
        <f t="shared" si="1"/>
        <v>38</v>
      </c>
      <c r="AR48" s="4">
        <f t="shared" si="2"/>
        <v>0.5</v>
      </c>
    </row>
    <row r="49" spans="1:44" x14ac:dyDescent="0.35">
      <c r="A49" t="s">
        <v>71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1</v>
      </c>
      <c r="J49" t="b">
        <v>1</v>
      </c>
      <c r="K49" t="b">
        <v>1</v>
      </c>
      <c r="L49" t="b">
        <v>0</v>
      </c>
      <c r="M49" t="b">
        <v>0</v>
      </c>
      <c r="N49" t="b">
        <v>1</v>
      </c>
      <c r="O49" t="b">
        <v>1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  <c r="AC49" t="b">
        <v>0</v>
      </c>
      <c r="AD49" t="b">
        <v>1</v>
      </c>
      <c r="AE49" t="b">
        <v>1</v>
      </c>
      <c r="AF49" t="b">
        <v>1</v>
      </c>
      <c r="AG49" t="b">
        <v>0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>
        <f t="shared" si="3"/>
        <v>19</v>
      </c>
      <c r="AQ49">
        <f t="shared" si="1"/>
        <v>33</v>
      </c>
      <c r="AR49" s="4">
        <f t="shared" si="2"/>
        <v>0.5757575757575758</v>
      </c>
    </row>
    <row r="50" spans="1:44" x14ac:dyDescent="0.35">
      <c r="A50" t="s">
        <v>72</v>
      </c>
      <c r="B50" s="8" t="b">
        <f>IF(Data!B50="","",IF(Data!B$50="","",Data!B50=Data!B$50))</f>
        <v>1</v>
      </c>
      <c r="C50" s="6" t="b">
        <v>1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  <c r="L50" s="6" t="b">
        <v>1</v>
      </c>
      <c r="M50" s="6" t="b">
        <v>1</v>
      </c>
      <c r="N50" s="6" t="b">
        <v>1</v>
      </c>
      <c r="O50" s="6" t="b">
        <v>1</v>
      </c>
      <c r="P50" s="6" t="b">
        <v>1</v>
      </c>
      <c r="Q50" s="6" t="b">
        <v>1</v>
      </c>
      <c r="R50" s="6" t="b">
        <v>1</v>
      </c>
      <c r="S50" s="6" t="b">
        <v>1</v>
      </c>
      <c r="T50" s="6" t="b">
        <v>1</v>
      </c>
      <c r="U50" s="6" t="b">
        <v>1</v>
      </c>
      <c r="V50" s="6" t="b">
        <v>1</v>
      </c>
      <c r="W50" s="6" t="b">
        <v>1</v>
      </c>
      <c r="X50" s="6" t="b">
        <v>1</v>
      </c>
      <c r="Y50" s="6" t="b">
        <v>1</v>
      </c>
      <c r="Z50" s="6" t="b">
        <v>1</v>
      </c>
      <c r="AA50" s="6" t="b">
        <v>1</v>
      </c>
      <c r="AB50" s="6" t="b">
        <v>1</v>
      </c>
      <c r="AC50" s="6" t="b">
        <v>1</v>
      </c>
      <c r="AD50" s="6" t="b">
        <v>1</v>
      </c>
      <c r="AE50" s="6" t="b">
        <v>1</v>
      </c>
      <c r="AF50" s="6" t="b">
        <v>1</v>
      </c>
      <c r="AG50" s="6" t="b">
        <v>1</v>
      </c>
      <c r="AH50" s="6" t="b">
        <v>1</v>
      </c>
      <c r="AI50" s="6" t="b">
        <v>1</v>
      </c>
      <c r="AJ50" s="6" t="b">
        <v>1</v>
      </c>
      <c r="AK50" s="6" t="b">
        <v>1</v>
      </c>
      <c r="AL50" s="6" t="b">
        <v>1</v>
      </c>
      <c r="AM50" s="6" t="b">
        <v>1</v>
      </c>
      <c r="AN50" s="6" t="b">
        <v>1</v>
      </c>
      <c r="AO50" s="6" t="b">
        <v>1</v>
      </c>
      <c r="AP50">
        <f t="shared" si="3"/>
        <v>40</v>
      </c>
      <c r="AQ50">
        <f t="shared" si="1"/>
        <v>40</v>
      </c>
      <c r="AR50" s="4">
        <f t="shared" si="2"/>
        <v>1</v>
      </c>
    </row>
    <row r="51" spans="1:44" x14ac:dyDescent="0.35">
      <c r="A51" t="s">
        <v>73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1</v>
      </c>
      <c r="J51" t="b">
        <v>1</v>
      </c>
      <c r="K51" t="b">
        <v>1</v>
      </c>
      <c r="L51" t="b">
        <v>0</v>
      </c>
      <c r="M51" t="b">
        <v>1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0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1</v>
      </c>
      <c r="AO51" t="b">
        <v>1</v>
      </c>
      <c r="AP51">
        <f t="shared" si="3"/>
        <v>25</v>
      </c>
      <c r="AQ51">
        <f t="shared" si="1"/>
        <v>40</v>
      </c>
      <c r="AR51" s="4">
        <f t="shared" si="2"/>
        <v>0.625</v>
      </c>
    </row>
    <row r="52" spans="1:44" x14ac:dyDescent="0.35">
      <c r="A52" t="s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1</v>
      </c>
      <c r="S52" t="b">
        <v>0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  <c r="AC52" t="b">
        <v>1</v>
      </c>
      <c r="AD52" t="b">
        <v>1</v>
      </c>
      <c r="AE52" t="b">
        <v>1</v>
      </c>
      <c r="AF52" t="b">
        <v>1</v>
      </c>
      <c r="AG52" t="b">
        <v>0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>
        <f t="shared" si="3"/>
        <v>21</v>
      </c>
      <c r="AQ52">
        <f t="shared" si="1"/>
        <v>33</v>
      </c>
      <c r="AR52" s="4">
        <f t="shared" si="2"/>
        <v>0.63636363636363635</v>
      </c>
    </row>
  </sheetData>
  <conditionalFormatting sqref="B2:AS2 B51:AP52 AP50 B3:AP49 AQ3:AS52">
    <cfRule type="containsText" dxfId="5" priority="2" operator="containsText" text="true">
      <formula>NOT(ISERROR(SEARCH("true",B2)))</formula>
    </cfRule>
    <cfRule type="containsText" dxfId="4" priority="3" operator="containsText" text="false">
      <formula>NOT(ISERROR(SEARCH("false",B2)))</formula>
    </cfRule>
  </conditionalFormatting>
  <conditionalFormatting sqref="AR2:AR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A601-7BA7-4E4A-BC25-B0CE7B51ABBB}">
  <dimension ref="A1:AV52"/>
  <sheetViews>
    <sheetView topLeftCell="AE4" workbookViewId="0">
      <selection activeCell="AK6" sqref="AK6"/>
    </sheetView>
  </sheetViews>
  <sheetFormatPr defaultRowHeight="14.5" x14ac:dyDescent="0.35"/>
  <cols>
    <col min="46" max="46" width="9.81640625" bestFit="1" customWidth="1"/>
    <col min="47" max="47" width="12.90625" bestFit="1" customWidth="1"/>
    <col min="48" max="48" width="12.08984375" bestFit="1" customWidth="1"/>
  </cols>
  <sheetData>
    <row r="1" spans="1:48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>
        <v>1888</v>
      </c>
      <c r="AJ1">
        <v>1884</v>
      </c>
      <c r="AK1">
        <v>1880</v>
      </c>
      <c r="AL1">
        <v>1876</v>
      </c>
      <c r="AM1">
        <v>1872</v>
      </c>
      <c r="AN1">
        <v>1868</v>
      </c>
      <c r="AO1">
        <v>1864</v>
      </c>
      <c r="AP1">
        <v>1860</v>
      </c>
      <c r="AQ1">
        <v>1856</v>
      </c>
      <c r="AR1">
        <v>1852</v>
      </c>
      <c r="AS1">
        <v>1848</v>
      </c>
      <c r="AT1" t="s">
        <v>113</v>
      </c>
      <c r="AU1" t="s">
        <v>105</v>
      </c>
      <c r="AV1" t="s">
        <v>114</v>
      </c>
    </row>
    <row r="2" spans="1:48" x14ac:dyDescent="0.35">
      <c r="A2" t="s">
        <v>0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1</v>
      </c>
      <c r="AO2" t="s">
        <v>112</v>
      </c>
      <c r="AP2" t="b">
        <v>0</v>
      </c>
      <c r="AQ2" t="b">
        <v>0</v>
      </c>
      <c r="AR2" t="b">
        <v>1</v>
      </c>
      <c r="AS2" t="b">
        <v>1</v>
      </c>
      <c r="AT2">
        <f t="shared" ref="AT2:AT33" si="0">COUNTIF(B2:AS2,TRUE)</f>
        <v>14</v>
      </c>
      <c r="AU2">
        <f>$AT$51-COUNTIF(B2:AS2,"")</f>
        <v>43</v>
      </c>
      <c r="AV2" s="4">
        <f>AT2/AU2</f>
        <v>0.32558139534883723</v>
      </c>
    </row>
    <row r="3" spans="1:48" x14ac:dyDescent="0.35">
      <c r="A3" t="s">
        <v>8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 t="b">
        <v>0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>
        <f t="shared" si="0"/>
        <v>7</v>
      </c>
      <c r="AU3">
        <f t="shared" ref="AU3:AU52" si="1">$AT$51-COUNTIF(B3:AS3,"")</f>
        <v>16</v>
      </c>
      <c r="AV3" s="4">
        <f t="shared" ref="AV3:AV52" si="2">AT3/AU3</f>
        <v>0.4375</v>
      </c>
    </row>
    <row r="4" spans="1:48" x14ac:dyDescent="0.35">
      <c r="A4" t="s">
        <v>9</v>
      </c>
      <c r="B4" t="b">
        <v>1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1</v>
      </c>
      <c r="L4" t="b">
        <v>1</v>
      </c>
      <c r="M4" t="b">
        <v>0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1</v>
      </c>
      <c r="W4" t="b">
        <v>1</v>
      </c>
      <c r="X4" t="b">
        <v>1</v>
      </c>
      <c r="Y4" t="b">
        <v>1</v>
      </c>
      <c r="Z4" t="b">
        <v>0</v>
      </c>
      <c r="AA4" t="b">
        <v>1</v>
      </c>
      <c r="AB4" t="b">
        <v>0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>
        <f t="shared" si="0"/>
        <v>17</v>
      </c>
      <c r="AU4">
        <f t="shared" si="1"/>
        <v>28</v>
      </c>
      <c r="AV4" s="4">
        <f t="shared" si="2"/>
        <v>0.6071428571428571</v>
      </c>
    </row>
    <row r="5" spans="1:48" x14ac:dyDescent="0.35">
      <c r="A5" t="s">
        <v>10</v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1</v>
      </c>
      <c r="AO5" t="s">
        <v>112</v>
      </c>
      <c r="AP5" t="b">
        <v>0</v>
      </c>
      <c r="AQ5" t="b">
        <v>0</v>
      </c>
      <c r="AR5" t="b">
        <v>1</v>
      </c>
      <c r="AS5" t="b">
        <v>1</v>
      </c>
      <c r="AT5">
        <f t="shared" si="0"/>
        <v>18</v>
      </c>
      <c r="AU5">
        <f t="shared" si="1"/>
        <v>43</v>
      </c>
      <c r="AV5" s="4">
        <f t="shared" si="2"/>
        <v>0.41860465116279072</v>
      </c>
    </row>
    <row r="6" spans="1:48" x14ac:dyDescent="0.35">
      <c r="A6" t="s">
        <v>11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b">
        <v>1</v>
      </c>
      <c r="AB6" t="b">
        <v>0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0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0</v>
      </c>
      <c r="AR6" t="b">
        <v>1</v>
      </c>
      <c r="AS6" t="s">
        <v>112</v>
      </c>
      <c r="AT6">
        <f t="shared" si="0"/>
        <v>34</v>
      </c>
      <c r="AU6">
        <f t="shared" si="1"/>
        <v>43</v>
      </c>
      <c r="AV6" s="4">
        <f t="shared" si="2"/>
        <v>0.79069767441860461</v>
      </c>
    </row>
    <row r="7" spans="1:48" x14ac:dyDescent="0.35">
      <c r="A7" t="s">
        <v>13</v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1</v>
      </c>
      <c r="Y7" t="b">
        <v>1</v>
      </c>
      <c r="Z7" t="b">
        <v>0</v>
      </c>
      <c r="AA7" t="b">
        <v>1</v>
      </c>
      <c r="AB7" t="b">
        <v>0</v>
      </c>
      <c r="AC7" t="b">
        <v>1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1</v>
      </c>
      <c r="AJ7" t="b">
        <v>1</v>
      </c>
      <c r="AK7" t="b">
        <v>1</v>
      </c>
      <c r="AL7" t="b">
        <v>1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>
        <f t="shared" si="0"/>
        <v>24</v>
      </c>
      <c r="AU7">
        <f t="shared" si="1"/>
        <v>37</v>
      </c>
      <c r="AV7" s="4">
        <f t="shared" si="2"/>
        <v>0.64864864864864868</v>
      </c>
    </row>
    <row r="8" spans="1:48" x14ac:dyDescent="0.35">
      <c r="A8" t="s">
        <v>15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  <c r="X8" t="b">
        <v>0</v>
      </c>
      <c r="Y8" t="b">
        <v>1</v>
      </c>
      <c r="Z8" t="b">
        <v>0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0</v>
      </c>
      <c r="AT8">
        <f t="shared" si="0"/>
        <v>31</v>
      </c>
      <c r="AU8">
        <f t="shared" si="1"/>
        <v>44</v>
      </c>
      <c r="AV8" s="4">
        <f t="shared" si="2"/>
        <v>0.70454545454545459</v>
      </c>
    </row>
    <row r="9" spans="1:48" x14ac:dyDescent="0.35">
      <c r="A9" t="s">
        <v>20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>
        <f t="shared" si="0"/>
        <v>10</v>
      </c>
      <c r="AU9">
        <f t="shared" si="1"/>
        <v>15</v>
      </c>
      <c r="AV9" s="4">
        <f t="shared" si="2"/>
        <v>0.66666666666666663</v>
      </c>
    </row>
    <row r="10" spans="1:48" x14ac:dyDescent="0.35">
      <c r="A10" t="s">
        <v>21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 t="b">
        <v>1</v>
      </c>
      <c r="W10" t="b">
        <v>1</v>
      </c>
      <c r="X10" t="b">
        <v>0</v>
      </c>
      <c r="Y10" t="b">
        <v>1</v>
      </c>
      <c r="Z10" t="b">
        <v>0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>
        <f t="shared" si="0"/>
        <v>28</v>
      </c>
      <c r="AU10">
        <f t="shared" si="1"/>
        <v>44</v>
      </c>
      <c r="AV10" s="4">
        <f t="shared" si="2"/>
        <v>0.63636363636363635</v>
      </c>
    </row>
    <row r="11" spans="1:48" x14ac:dyDescent="0.35">
      <c r="A11" t="s">
        <v>23</v>
      </c>
      <c r="B11" t="b">
        <v>0</v>
      </c>
      <c r="C11" t="b">
        <v>1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1</v>
      </c>
      <c r="AM11" t="b">
        <v>1</v>
      </c>
      <c r="AN11" t="b">
        <v>1</v>
      </c>
      <c r="AO11" t="s">
        <v>112</v>
      </c>
      <c r="AP11" t="b">
        <v>0</v>
      </c>
      <c r="AQ11" t="b">
        <v>0</v>
      </c>
      <c r="AR11" t="b">
        <v>1</v>
      </c>
      <c r="AS11" t="b">
        <v>0</v>
      </c>
      <c r="AT11">
        <f t="shared" si="0"/>
        <v>24</v>
      </c>
      <c r="AU11">
        <f t="shared" si="1"/>
        <v>43</v>
      </c>
      <c r="AV11" s="4">
        <f t="shared" si="2"/>
        <v>0.55813953488372092</v>
      </c>
    </row>
    <row r="12" spans="1:48" x14ac:dyDescent="0.35">
      <c r="A12" t="s">
        <v>24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s">
        <v>112</v>
      </c>
      <c r="AP12" t="b">
        <v>0</v>
      </c>
      <c r="AQ12" t="b">
        <v>0</v>
      </c>
      <c r="AR12" t="b">
        <v>1</v>
      </c>
      <c r="AS12" t="b">
        <v>0</v>
      </c>
      <c r="AT12">
        <f t="shared" si="0"/>
        <v>12</v>
      </c>
      <c r="AU12">
        <f t="shared" si="1"/>
        <v>43</v>
      </c>
      <c r="AV12" s="4">
        <f t="shared" si="2"/>
        <v>0.27906976744186046</v>
      </c>
    </row>
    <row r="13" spans="1:48" x14ac:dyDescent="0.35">
      <c r="A13" t="s">
        <v>28</v>
      </c>
      <c r="B13" t="b">
        <v>1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>
        <f t="shared" si="0"/>
        <v>12</v>
      </c>
      <c r="AU13">
        <f t="shared" si="1"/>
        <v>16</v>
      </c>
      <c r="AV13" s="4">
        <f t="shared" si="2"/>
        <v>0.75</v>
      </c>
    </row>
    <row r="14" spans="1:48" x14ac:dyDescent="0.35">
      <c r="A14" t="s">
        <v>29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1</v>
      </c>
      <c r="W14" t="b">
        <v>1</v>
      </c>
      <c r="X14" t="b">
        <v>1</v>
      </c>
      <c r="Y14" t="b">
        <v>1</v>
      </c>
      <c r="Z14" t="b">
        <v>0</v>
      </c>
      <c r="AA14" t="b">
        <v>1</v>
      </c>
      <c r="AB14" t="b">
        <v>0</v>
      </c>
      <c r="AC14" t="b">
        <v>1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>
        <f t="shared" si="0"/>
        <v>18</v>
      </c>
      <c r="AU14">
        <f t="shared" si="1"/>
        <v>33</v>
      </c>
      <c r="AV14" s="4">
        <f t="shared" si="2"/>
        <v>0.54545454545454541</v>
      </c>
    </row>
    <row r="15" spans="1:48" x14ac:dyDescent="0.35">
      <c r="A15" t="s">
        <v>30</v>
      </c>
      <c r="B15" t="b">
        <v>0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1</v>
      </c>
      <c r="X15" t="b">
        <v>1</v>
      </c>
      <c r="Y15" t="b">
        <v>1</v>
      </c>
      <c r="Z15" t="b">
        <v>0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>
        <f t="shared" si="0"/>
        <v>39</v>
      </c>
      <c r="AU15">
        <f t="shared" si="1"/>
        <v>44</v>
      </c>
      <c r="AV15" s="4">
        <f t="shared" si="2"/>
        <v>0.88636363636363635</v>
      </c>
    </row>
    <row r="16" spans="1:48" x14ac:dyDescent="0.35">
      <c r="A16" t="s">
        <v>31</v>
      </c>
      <c r="B16" t="b">
        <v>1</v>
      </c>
      <c r="C16" t="b">
        <v>0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b">
        <v>1</v>
      </c>
      <c r="L16" t="b">
        <v>1</v>
      </c>
      <c r="M16" t="b">
        <v>0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1</v>
      </c>
      <c r="W16" t="b">
        <v>1</v>
      </c>
      <c r="X16" t="b">
        <v>1</v>
      </c>
      <c r="Y16" t="b">
        <v>1</v>
      </c>
      <c r="Z16" t="b">
        <v>0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0</v>
      </c>
      <c r="AR16" t="b">
        <v>1</v>
      </c>
      <c r="AS16" t="b">
        <v>1</v>
      </c>
      <c r="AT16">
        <f t="shared" si="0"/>
        <v>37</v>
      </c>
      <c r="AU16">
        <f t="shared" si="1"/>
        <v>44</v>
      </c>
      <c r="AV16" s="4">
        <f t="shared" si="2"/>
        <v>0.84090909090909094</v>
      </c>
    </row>
    <row r="17" spans="1:48" x14ac:dyDescent="0.35">
      <c r="A17" t="s">
        <v>32</v>
      </c>
      <c r="B17" t="b">
        <v>0</v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1</v>
      </c>
      <c r="V17" t="b">
        <v>0</v>
      </c>
      <c r="W17" t="b">
        <v>1</v>
      </c>
      <c r="X17" t="b">
        <v>1</v>
      </c>
      <c r="Y17" t="b">
        <v>1</v>
      </c>
      <c r="Z17" t="b">
        <v>0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0</v>
      </c>
      <c r="AK17" t="b">
        <v>1</v>
      </c>
      <c r="AL17" t="b">
        <v>0</v>
      </c>
      <c r="AM17" t="b">
        <v>1</v>
      </c>
      <c r="AN17" t="b">
        <v>1</v>
      </c>
      <c r="AO17" t="b">
        <v>1</v>
      </c>
      <c r="AP17" t="b">
        <v>1</v>
      </c>
      <c r="AQ17" t="b">
        <v>0</v>
      </c>
      <c r="AR17" t="b">
        <v>1</v>
      </c>
      <c r="AS17" t="b">
        <v>1</v>
      </c>
      <c r="AT17">
        <f t="shared" si="0"/>
        <v>30</v>
      </c>
      <c r="AU17">
        <f t="shared" si="1"/>
        <v>44</v>
      </c>
      <c r="AV17" s="4">
        <f t="shared" si="2"/>
        <v>0.68181818181818177</v>
      </c>
    </row>
    <row r="18" spans="1:48" x14ac:dyDescent="0.35">
      <c r="A18" t="s">
        <v>33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1</v>
      </c>
      <c r="V18" t="b">
        <v>0</v>
      </c>
      <c r="W18" t="b">
        <v>1</v>
      </c>
      <c r="X18" t="b">
        <v>1</v>
      </c>
      <c r="Y18" t="b">
        <v>1</v>
      </c>
      <c r="Z18" t="b">
        <v>0</v>
      </c>
      <c r="AA18" t="b">
        <v>1</v>
      </c>
      <c r="AB18" t="b">
        <v>0</v>
      </c>
      <c r="AC18" t="b">
        <v>1</v>
      </c>
      <c r="AD18" t="b">
        <v>1</v>
      </c>
      <c r="AE18" t="b">
        <v>1</v>
      </c>
      <c r="AF18" t="b">
        <v>1</v>
      </c>
      <c r="AG18" t="b">
        <v>0</v>
      </c>
      <c r="AH18" t="b">
        <v>0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s">
        <v>112</v>
      </c>
      <c r="AQ18" t="s">
        <v>112</v>
      </c>
      <c r="AR18" t="s">
        <v>112</v>
      </c>
      <c r="AS18" t="s">
        <v>112</v>
      </c>
      <c r="AT18">
        <f t="shared" si="0"/>
        <v>25</v>
      </c>
      <c r="AU18">
        <f t="shared" si="1"/>
        <v>40</v>
      </c>
      <c r="AV18" s="4">
        <f t="shared" si="2"/>
        <v>0.625</v>
      </c>
    </row>
    <row r="19" spans="1:48" x14ac:dyDescent="0.35">
      <c r="A19" t="s">
        <v>34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0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1</v>
      </c>
      <c r="U19" t="b">
        <v>0</v>
      </c>
      <c r="V19" t="b">
        <v>1</v>
      </c>
      <c r="W19" t="b">
        <v>1</v>
      </c>
      <c r="X19" t="b">
        <v>1</v>
      </c>
      <c r="Y19" t="b">
        <v>1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>
        <f t="shared" si="0"/>
        <v>19</v>
      </c>
      <c r="AU19">
        <f t="shared" si="1"/>
        <v>44</v>
      </c>
      <c r="AV19" s="4">
        <f t="shared" si="2"/>
        <v>0.43181818181818182</v>
      </c>
    </row>
    <row r="20" spans="1:48" x14ac:dyDescent="0.35">
      <c r="A20" t="s">
        <v>37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1</v>
      </c>
      <c r="AM20" t="b">
        <v>1</v>
      </c>
      <c r="AN20" t="b">
        <v>0</v>
      </c>
      <c r="AO20" t="b">
        <v>1</v>
      </c>
      <c r="AP20" t="b">
        <v>0</v>
      </c>
      <c r="AQ20" t="b">
        <v>0</v>
      </c>
      <c r="AR20" t="b">
        <v>1</v>
      </c>
      <c r="AS20" t="b">
        <v>0</v>
      </c>
      <c r="AT20">
        <f t="shared" si="0"/>
        <v>17</v>
      </c>
      <c r="AU20">
        <f t="shared" si="1"/>
        <v>44</v>
      </c>
      <c r="AV20" s="4">
        <f t="shared" si="2"/>
        <v>0.38636363636363635</v>
      </c>
    </row>
    <row r="21" spans="1:48" x14ac:dyDescent="0.35">
      <c r="A21" t="s">
        <v>38</v>
      </c>
      <c r="B21" t="b">
        <v>1</v>
      </c>
      <c r="C21" t="b">
        <v>0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b">
        <v>1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0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>
        <f t="shared" si="0"/>
        <v>34</v>
      </c>
      <c r="AU21">
        <f t="shared" si="1"/>
        <v>44</v>
      </c>
      <c r="AV21" s="4">
        <f t="shared" si="2"/>
        <v>0.77272727272727271</v>
      </c>
    </row>
    <row r="22" spans="1:48" x14ac:dyDescent="0.35">
      <c r="A22" t="s">
        <v>39</v>
      </c>
      <c r="B22" t="b">
        <v>1</v>
      </c>
      <c r="C22" t="b">
        <v>0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1</v>
      </c>
      <c r="L22" t="b">
        <v>0</v>
      </c>
      <c r="M22" t="b">
        <v>1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0</v>
      </c>
      <c r="U22" t="b">
        <v>0</v>
      </c>
      <c r="V22" t="b">
        <v>1</v>
      </c>
      <c r="W22" t="b">
        <v>1</v>
      </c>
      <c r="X22" t="b">
        <v>1</v>
      </c>
      <c r="Y22" t="b">
        <v>1</v>
      </c>
      <c r="Z22" t="b">
        <v>0</v>
      </c>
      <c r="AA22" t="b">
        <v>1</v>
      </c>
      <c r="AB22" t="b">
        <v>0</v>
      </c>
      <c r="AC22" t="b">
        <v>1</v>
      </c>
      <c r="AD22" t="b">
        <v>0</v>
      </c>
      <c r="AE22" t="b">
        <v>0</v>
      </c>
      <c r="AF22" t="b">
        <v>1</v>
      </c>
      <c r="AG22" t="b">
        <v>1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1</v>
      </c>
      <c r="AS22" t="b">
        <v>0</v>
      </c>
      <c r="AT22">
        <f t="shared" si="0"/>
        <v>24</v>
      </c>
      <c r="AU22">
        <f t="shared" si="1"/>
        <v>44</v>
      </c>
      <c r="AV22" s="4">
        <f t="shared" si="2"/>
        <v>0.54545454545454541</v>
      </c>
    </row>
    <row r="23" spans="1:48" x14ac:dyDescent="0.35">
      <c r="A23" t="s">
        <v>41</v>
      </c>
      <c r="B23" t="b">
        <v>1</v>
      </c>
      <c r="C23" t="b">
        <v>0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0</v>
      </c>
      <c r="V23" t="b">
        <v>1</v>
      </c>
      <c r="W23" t="b">
        <v>1</v>
      </c>
      <c r="X23" t="b">
        <v>1</v>
      </c>
      <c r="Y23" t="b">
        <v>0</v>
      </c>
      <c r="Z23" t="b">
        <v>0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0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0</v>
      </c>
      <c r="AS23" t="b">
        <v>0</v>
      </c>
      <c r="AT23">
        <f t="shared" si="0"/>
        <v>34</v>
      </c>
      <c r="AU23">
        <f t="shared" si="1"/>
        <v>44</v>
      </c>
      <c r="AV23" s="4">
        <f t="shared" si="2"/>
        <v>0.77272727272727271</v>
      </c>
    </row>
    <row r="24" spans="1:48" x14ac:dyDescent="0.35">
      <c r="A24" t="s">
        <v>43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1</v>
      </c>
      <c r="X24" t="b">
        <v>1</v>
      </c>
      <c r="Y24" t="b">
        <v>1</v>
      </c>
      <c r="Z24" t="b">
        <v>0</v>
      </c>
      <c r="AA24" t="b">
        <v>1</v>
      </c>
      <c r="AB24" t="b">
        <v>1</v>
      </c>
      <c r="AC24" t="b">
        <v>0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>
        <f t="shared" si="0"/>
        <v>34</v>
      </c>
      <c r="AU24">
        <f t="shared" si="1"/>
        <v>44</v>
      </c>
      <c r="AV24" s="4">
        <f t="shared" si="2"/>
        <v>0.77272727272727271</v>
      </c>
    </row>
    <row r="25" spans="1:48" x14ac:dyDescent="0.35">
      <c r="A25" t="s">
        <v>44</v>
      </c>
      <c r="B25" t="b">
        <v>1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1</v>
      </c>
      <c r="U25" t="b">
        <v>0</v>
      </c>
      <c r="V25" t="b">
        <v>1</v>
      </c>
      <c r="W25" t="b">
        <v>1</v>
      </c>
      <c r="X25" t="b">
        <v>1</v>
      </c>
      <c r="Y25" t="b">
        <v>1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s">
        <v>112</v>
      </c>
      <c r="AR25" t="s">
        <v>112</v>
      </c>
      <c r="AS25" t="s">
        <v>112</v>
      </c>
      <c r="AT25">
        <f t="shared" si="0"/>
        <v>32</v>
      </c>
      <c r="AU25">
        <f t="shared" si="1"/>
        <v>41</v>
      </c>
      <c r="AV25" s="4">
        <f t="shared" si="2"/>
        <v>0.78048780487804881</v>
      </c>
    </row>
    <row r="26" spans="1:48" x14ac:dyDescent="0.35">
      <c r="A26" t="s">
        <v>45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s">
        <v>112</v>
      </c>
      <c r="AO26" t="s">
        <v>112</v>
      </c>
      <c r="AP26" t="b">
        <v>0</v>
      </c>
      <c r="AQ26" t="b">
        <v>0</v>
      </c>
      <c r="AR26" t="b">
        <v>1</v>
      </c>
      <c r="AS26" t="b">
        <v>1</v>
      </c>
      <c r="AT26">
        <f t="shared" si="0"/>
        <v>13</v>
      </c>
      <c r="AU26">
        <f t="shared" si="1"/>
        <v>42</v>
      </c>
      <c r="AV26" s="4">
        <f t="shared" si="2"/>
        <v>0.30952380952380953</v>
      </c>
    </row>
    <row r="27" spans="1:48" x14ac:dyDescent="0.35">
      <c r="A27" t="s">
        <v>46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0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0</v>
      </c>
      <c r="V27" t="b">
        <v>1</v>
      </c>
      <c r="W27" t="b">
        <v>1</v>
      </c>
      <c r="X27" t="b">
        <v>1</v>
      </c>
      <c r="Y27" t="b">
        <v>1</v>
      </c>
      <c r="Z27" t="b">
        <v>0</v>
      </c>
      <c r="AA27" t="b">
        <v>1</v>
      </c>
      <c r="AB27" t="b">
        <v>0</v>
      </c>
      <c r="AC27" t="b">
        <v>1</v>
      </c>
      <c r="AD27" t="b">
        <v>1</v>
      </c>
      <c r="AE27" t="b">
        <v>1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1</v>
      </c>
      <c r="AP27" t="b">
        <v>0</v>
      </c>
      <c r="AQ27" t="b">
        <v>0</v>
      </c>
      <c r="AR27" t="b">
        <v>1</v>
      </c>
      <c r="AS27" t="b">
        <v>1</v>
      </c>
      <c r="AT27">
        <f t="shared" si="0"/>
        <v>24</v>
      </c>
      <c r="AU27">
        <f t="shared" si="1"/>
        <v>44</v>
      </c>
      <c r="AV27" s="4">
        <f t="shared" si="2"/>
        <v>0.54545454545454541</v>
      </c>
    </row>
    <row r="28" spans="1:48" x14ac:dyDescent="0.35">
      <c r="A28" t="s">
        <v>47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0</v>
      </c>
      <c r="V28" t="b">
        <v>1</v>
      </c>
      <c r="W28" t="b">
        <v>1</v>
      </c>
      <c r="X28" t="b">
        <v>1</v>
      </c>
      <c r="Y28" t="b">
        <v>1</v>
      </c>
      <c r="Z28" t="b">
        <v>0</v>
      </c>
      <c r="AA28" t="b">
        <v>1</v>
      </c>
      <c r="AB28" t="b">
        <v>0</v>
      </c>
      <c r="AC28" t="b">
        <v>1</v>
      </c>
      <c r="AD28" t="b">
        <v>1</v>
      </c>
      <c r="AE28" t="b">
        <v>1</v>
      </c>
      <c r="AF28" t="b">
        <v>0</v>
      </c>
      <c r="AG28" t="b">
        <v>0</v>
      </c>
      <c r="AH28" t="b">
        <v>0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>
        <f t="shared" si="0"/>
        <v>19</v>
      </c>
      <c r="AU28">
        <f t="shared" si="1"/>
        <v>33</v>
      </c>
      <c r="AV28" s="4">
        <f t="shared" si="2"/>
        <v>0.5757575757575758</v>
      </c>
    </row>
    <row r="29" spans="1:48" x14ac:dyDescent="0.35">
      <c r="A29" t="s">
        <v>48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0</v>
      </c>
      <c r="U29" t="b">
        <v>1</v>
      </c>
      <c r="V29" t="b">
        <v>0</v>
      </c>
      <c r="W29" t="b">
        <v>1</v>
      </c>
      <c r="X29" t="b">
        <v>1</v>
      </c>
      <c r="Y29" t="b">
        <v>1</v>
      </c>
      <c r="Z29" t="b">
        <v>0</v>
      </c>
      <c r="AA29" t="b">
        <v>1</v>
      </c>
      <c r="AB29" t="b">
        <v>0</v>
      </c>
      <c r="AC29" t="b">
        <v>1</v>
      </c>
      <c r="AD29" t="b">
        <v>0</v>
      </c>
      <c r="AE29" t="b">
        <v>1</v>
      </c>
      <c r="AF29" t="b">
        <v>1</v>
      </c>
      <c r="AG29" t="b">
        <v>0</v>
      </c>
      <c r="AH29" t="b">
        <v>0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>
        <f t="shared" si="0"/>
        <v>23</v>
      </c>
      <c r="AU29">
        <f t="shared" si="1"/>
        <v>39</v>
      </c>
      <c r="AV29" s="4">
        <f t="shared" si="2"/>
        <v>0.58974358974358976</v>
      </c>
    </row>
    <row r="30" spans="1:48" x14ac:dyDescent="0.35">
      <c r="A30" t="s">
        <v>49</v>
      </c>
      <c r="B30" t="b">
        <v>1</v>
      </c>
      <c r="C30" t="b">
        <v>0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1</v>
      </c>
      <c r="U30" t="b">
        <v>0</v>
      </c>
      <c r="V30" t="b">
        <v>1</v>
      </c>
      <c r="W30" t="b">
        <v>1</v>
      </c>
      <c r="X30" t="b">
        <v>1</v>
      </c>
      <c r="Y30" t="b">
        <v>1</v>
      </c>
      <c r="Z30" t="b">
        <v>0</v>
      </c>
      <c r="AA30" t="b">
        <v>1</v>
      </c>
      <c r="AB30" t="b">
        <v>0</v>
      </c>
      <c r="AC30" t="b">
        <v>1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1</v>
      </c>
      <c r="AJ30" t="b">
        <v>1</v>
      </c>
      <c r="AK30" t="b">
        <v>0</v>
      </c>
      <c r="AL30" t="b">
        <v>1</v>
      </c>
      <c r="AM30" t="b">
        <v>1</v>
      </c>
      <c r="AN30" t="b">
        <v>1</v>
      </c>
      <c r="AO30" t="b">
        <v>1</v>
      </c>
      <c r="AP30" t="s">
        <v>112</v>
      </c>
      <c r="AQ30" t="s">
        <v>112</v>
      </c>
      <c r="AR30" t="s">
        <v>112</v>
      </c>
      <c r="AS30" t="s">
        <v>112</v>
      </c>
      <c r="AT30">
        <f t="shared" si="0"/>
        <v>26</v>
      </c>
      <c r="AU30">
        <f t="shared" si="1"/>
        <v>40</v>
      </c>
      <c r="AV30" s="4">
        <f t="shared" si="2"/>
        <v>0.65</v>
      </c>
    </row>
    <row r="31" spans="1:48" x14ac:dyDescent="0.35">
      <c r="A31" t="s">
        <v>50</v>
      </c>
      <c r="B31" t="b">
        <v>0</v>
      </c>
      <c r="C31" t="b">
        <v>1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1</v>
      </c>
      <c r="AO31" t="s">
        <v>112</v>
      </c>
      <c r="AP31" t="b">
        <v>0</v>
      </c>
      <c r="AQ31" t="b">
        <v>0</v>
      </c>
      <c r="AR31" t="b">
        <v>1</v>
      </c>
      <c r="AS31" t="b">
        <v>0</v>
      </c>
      <c r="AT31">
        <f t="shared" si="0"/>
        <v>18</v>
      </c>
      <c r="AU31">
        <f t="shared" si="1"/>
        <v>43</v>
      </c>
      <c r="AV31" s="4">
        <f t="shared" si="2"/>
        <v>0.41860465116279072</v>
      </c>
    </row>
    <row r="32" spans="1:48" x14ac:dyDescent="0.35">
      <c r="A32" t="s">
        <v>51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0</v>
      </c>
      <c r="U32" t="b">
        <v>1</v>
      </c>
      <c r="V32" t="b">
        <v>0</v>
      </c>
      <c r="W32" t="b">
        <v>1</v>
      </c>
      <c r="X32" t="b">
        <v>1</v>
      </c>
      <c r="Y32" t="b">
        <v>1</v>
      </c>
      <c r="Z32" t="b">
        <v>0</v>
      </c>
      <c r="AA32" t="b">
        <v>1</v>
      </c>
      <c r="AB32" t="b">
        <v>0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>
        <f t="shared" si="0"/>
        <v>19</v>
      </c>
      <c r="AU32">
        <f t="shared" si="1"/>
        <v>33</v>
      </c>
      <c r="AV32" s="4">
        <f t="shared" si="2"/>
        <v>0.5757575757575758</v>
      </c>
    </row>
    <row r="33" spans="1:48" x14ac:dyDescent="0.35">
      <c r="A33" t="s">
        <v>52</v>
      </c>
      <c r="B33" t="b">
        <v>1</v>
      </c>
      <c r="C33" t="b">
        <v>0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1</v>
      </c>
      <c r="J33" t="b">
        <v>0</v>
      </c>
      <c r="K33" t="b">
        <v>1</v>
      </c>
      <c r="L33" t="b">
        <v>1</v>
      </c>
      <c r="M33" t="b">
        <v>0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1</v>
      </c>
      <c r="W33" t="b">
        <v>1</v>
      </c>
      <c r="X33" t="b">
        <v>0</v>
      </c>
      <c r="Y33" t="b">
        <v>1</v>
      </c>
      <c r="Z33" t="b">
        <v>0</v>
      </c>
      <c r="AA33" t="b">
        <v>1</v>
      </c>
      <c r="AB33" t="b">
        <v>0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0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>
        <f t="shared" si="0"/>
        <v>34</v>
      </c>
      <c r="AU33">
        <f t="shared" si="1"/>
        <v>44</v>
      </c>
      <c r="AV33" s="4">
        <f t="shared" si="2"/>
        <v>0.77272727272727271</v>
      </c>
    </row>
    <row r="34" spans="1:48" x14ac:dyDescent="0.35">
      <c r="A34" t="s">
        <v>53</v>
      </c>
      <c r="B34" t="b">
        <v>1</v>
      </c>
      <c r="C34" t="b">
        <v>0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1</v>
      </c>
      <c r="W34" t="b">
        <v>1</v>
      </c>
      <c r="X34" t="b">
        <v>1</v>
      </c>
      <c r="Y34" t="b">
        <v>1</v>
      </c>
      <c r="Z34" t="b">
        <v>0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1</v>
      </c>
      <c r="AS34" t="b">
        <v>0</v>
      </c>
      <c r="AT34">
        <f t="shared" ref="AT34:AT52" si="3">COUNTIF(B34:AS34,TRUE)</f>
        <v>29</v>
      </c>
      <c r="AU34">
        <f t="shared" si="1"/>
        <v>44</v>
      </c>
      <c r="AV34" s="4">
        <f t="shared" si="2"/>
        <v>0.65909090909090906</v>
      </c>
    </row>
    <row r="35" spans="1:48" x14ac:dyDescent="0.35">
      <c r="A35" t="s">
        <v>54</v>
      </c>
      <c r="B35" t="b">
        <v>1</v>
      </c>
      <c r="C35" t="b">
        <v>0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0</v>
      </c>
      <c r="K35" t="b">
        <v>1</v>
      </c>
      <c r="L35" t="b">
        <v>1</v>
      </c>
      <c r="M35" t="b">
        <v>0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1</v>
      </c>
      <c r="U35" t="b">
        <v>0</v>
      </c>
      <c r="V35" t="b">
        <v>1</v>
      </c>
      <c r="W35" t="b">
        <v>1</v>
      </c>
      <c r="X35" t="b">
        <v>1</v>
      </c>
      <c r="Y35" t="b">
        <v>1</v>
      </c>
      <c r="Z35" t="b">
        <v>0</v>
      </c>
      <c r="AA35" t="b">
        <v>1</v>
      </c>
      <c r="AB35" t="b">
        <v>0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>
        <f t="shared" si="3"/>
        <v>20</v>
      </c>
      <c r="AU35">
        <f t="shared" si="1"/>
        <v>28</v>
      </c>
      <c r="AV35" s="4">
        <f t="shared" si="2"/>
        <v>0.7142857142857143</v>
      </c>
    </row>
    <row r="36" spans="1:48" x14ac:dyDescent="0.35">
      <c r="A36" t="s">
        <v>55</v>
      </c>
      <c r="B36" t="b">
        <v>1</v>
      </c>
      <c r="C36" t="b">
        <v>0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0</v>
      </c>
      <c r="U36" t="b">
        <v>0</v>
      </c>
      <c r="V36" t="b">
        <v>1</v>
      </c>
      <c r="W36" t="b">
        <v>1</v>
      </c>
      <c r="X36" t="b">
        <v>1</v>
      </c>
      <c r="Y36" t="b">
        <v>1</v>
      </c>
      <c r="Z36" t="b">
        <v>0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0</v>
      </c>
      <c r="AK36" t="b">
        <v>1</v>
      </c>
      <c r="AL36" t="b">
        <v>0</v>
      </c>
      <c r="AM36" t="b">
        <v>1</v>
      </c>
      <c r="AN36" t="b">
        <v>0</v>
      </c>
      <c r="AO36" t="b">
        <v>1</v>
      </c>
      <c r="AP36" t="b">
        <v>1</v>
      </c>
      <c r="AQ36" t="b">
        <v>1</v>
      </c>
      <c r="AR36" t="b">
        <v>1</v>
      </c>
      <c r="AS36" t="b">
        <v>0</v>
      </c>
      <c r="AT36">
        <f t="shared" si="3"/>
        <v>34</v>
      </c>
      <c r="AU36">
        <f t="shared" si="1"/>
        <v>44</v>
      </c>
      <c r="AV36" s="4">
        <f t="shared" si="2"/>
        <v>0.77272727272727271</v>
      </c>
    </row>
    <row r="37" spans="1:48" x14ac:dyDescent="0.35">
      <c r="A37" t="s">
        <v>56</v>
      </c>
      <c r="B37" t="b">
        <v>0</v>
      </c>
      <c r="C37" t="b">
        <v>1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0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0</v>
      </c>
      <c r="AA37" t="b">
        <v>1</v>
      </c>
      <c r="AB37" t="b">
        <v>0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0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>
        <f t="shared" si="3"/>
        <v>37</v>
      </c>
      <c r="AU37">
        <f t="shared" si="1"/>
        <v>44</v>
      </c>
      <c r="AV37" s="4">
        <f t="shared" si="2"/>
        <v>0.84090909090909094</v>
      </c>
    </row>
    <row r="38" spans="1:48" x14ac:dyDescent="0.35">
      <c r="A38" t="s">
        <v>57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1</v>
      </c>
      <c r="M38" t="b">
        <v>0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0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0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>
        <f t="shared" si="3"/>
        <v>16</v>
      </c>
      <c r="AU38">
        <f t="shared" si="1"/>
        <v>29</v>
      </c>
      <c r="AV38" s="4">
        <f t="shared" si="2"/>
        <v>0.55172413793103448</v>
      </c>
    </row>
    <row r="39" spans="1:48" x14ac:dyDescent="0.35">
      <c r="A39" t="s">
        <v>58</v>
      </c>
      <c r="B39" t="b">
        <v>1</v>
      </c>
      <c r="C39" t="b">
        <v>0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  <c r="V39" t="b">
        <v>1</v>
      </c>
      <c r="W39" t="b">
        <v>1</v>
      </c>
      <c r="X39" t="b">
        <v>1</v>
      </c>
      <c r="Y39" t="b">
        <v>1</v>
      </c>
      <c r="Z39" t="b">
        <v>0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0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0</v>
      </c>
      <c r="AO39" t="b">
        <v>1</v>
      </c>
      <c r="AP39" t="b">
        <v>1</v>
      </c>
      <c r="AQ39" t="s">
        <v>112</v>
      </c>
      <c r="AR39" t="s">
        <v>112</v>
      </c>
      <c r="AS39" t="s">
        <v>112</v>
      </c>
      <c r="AT39">
        <f t="shared" si="3"/>
        <v>34</v>
      </c>
      <c r="AU39">
        <f t="shared" si="1"/>
        <v>41</v>
      </c>
      <c r="AV39" s="4">
        <f t="shared" si="2"/>
        <v>0.82926829268292679</v>
      </c>
    </row>
    <row r="40" spans="1:48" x14ac:dyDescent="0.35">
      <c r="A40" t="s">
        <v>59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1</v>
      </c>
      <c r="W40" t="b">
        <v>1</v>
      </c>
      <c r="X40" t="b">
        <v>0</v>
      </c>
      <c r="Y40" t="b">
        <v>1</v>
      </c>
      <c r="Z40" t="b">
        <v>0</v>
      </c>
      <c r="AA40" t="b">
        <v>1</v>
      </c>
      <c r="AB40" t="b">
        <v>1</v>
      </c>
      <c r="AC40" t="b">
        <v>0</v>
      </c>
      <c r="AD40" t="b">
        <v>1</v>
      </c>
      <c r="AE40" t="b">
        <v>1</v>
      </c>
      <c r="AF40" t="b">
        <v>1</v>
      </c>
      <c r="AG40" t="b">
        <v>1</v>
      </c>
      <c r="AH40" t="b">
        <v>0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0</v>
      </c>
      <c r="AR40" t="b">
        <v>1</v>
      </c>
      <c r="AS40" t="b">
        <v>0</v>
      </c>
      <c r="AT40">
        <f t="shared" si="3"/>
        <v>33</v>
      </c>
      <c r="AU40">
        <f t="shared" si="1"/>
        <v>44</v>
      </c>
      <c r="AV40" s="4">
        <f t="shared" si="2"/>
        <v>0.75</v>
      </c>
    </row>
    <row r="41" spans="1:48" x14ac:dyDescent="0.35">
      <c r="A41" t="s">
        <v>60</v>
      </c>
      <c r="B41" t="b">
        <v>1</v>
      </c>
      <c r="C41" t="b">
        <v>0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0</v>
      </c>
      <c r="M41" t="b">
        <v>1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1</v>
      </c>
      <c r="U41" t="b">
        <v>0</v>
      </c>
      <c r="V41" t="b">
        <v>1</v>
      </c>
      <c r="W41" t="b">
        <v>1</v>
      </c>
      <c r="X41" t="b">
        <v>1</v>
      </c>
      <c r="Y41" t="b">
        <v>0</v>
      </c>
      <c r="Z41" t="b">
        <v>0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0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0</v>
      </c>
      <c r="AT41">
        <f t="shared" si="3"/>
        <v>35</v>
      </c>
      <c r="AU41">
        <f t="shared" si="1"/>
        <v>44</v>
      </c>
      <c r="AV41" s="4">
        <f t="shared" si="2"/>
        <v>0.79545454545454541</v>
      </c>
    </row>
    <row r="42" spans="1:48" x14ac:dyDescent="0.35">
      <c r="A42" t="s">
        <v>61</v>
      </c>
      <c r="B42" t="b">
        <v>0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1</v>
      </c>
      <c r="AM42" t="b">
        <v>1</v>
      </c>
      <c r="AN42" t="b">
        <v>1</v>
      </c>
      <c r="AO42" t="s">
        <v>112</v>
      </c>
      <c r="AP42" t="b">
        <v>0</v>
      </c>
      <c r="AQ42" t="b">
        <v>0</v>
      </c>
      <c r="AR42" t="b">
        <v>1</v>
      </c>
      <c r="AS42" t="b">
        <v>1</v>
      </c>
      <c r="AT42">
        <f t="shared" si="3"/>
        <v>16</v>
      </c>
      <c r="AU42">
        <f t="shared" si="1"/>
        <v>43</v>
      </c>
      <c r="AV42" s="4">
        <f t="shared" si="2"/>
        <v>0.37209302325581395</v>
      </c>
    </row>
    <row r="43" spans="1:48" x14ac:dyDescent="0.35">
      <c r="A43" t="s">
        <v>64</v>
      </c>
      <c r="B43" t="b">
        <v>0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1</v>
      </c>
      <c r="M43" t="b">
        <v>0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1</v>
      </c>
      <c r="V43" t="b">
        <v>0</v>
      </c>
      <c r="W43" t="b">
        <v>1</v>
      </c>
      <c r="X43" t="b">
        <v>1</v>
      </c>
      <c r="Y43" t="b">
        <v>1</v>
      </c>
      <c r="Z43" t="b">
        <v>0</v>
      </c>
      <c r="AA43" t="b">
        <v>1</v>
      </c>
      <c r="AB43" t="b">
        <v>1</v>
      </c>
      <c r="AC43" t="b">
        <v>0</v>
      </c>
      <c r="AD43" t="b">
        <v>1</v>
      </c>
      <c r="AE43" t="b">
        <v>1</v>
      </c>
      <c r="AF43" t="b">
        <v>1</v>
      </c>
      <c r="AG43" t="b">
        <v>0</v>
      </c>
      <c r="AH43" t="b">
        <v>0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>
        <f t="shared" si="3"/>
        <v>18</v>
      </c>
      <c r="AU43">
        <f t="shared" si="1"/>
        <v>33</v>
      </c>
      <c r="AV43" s="4">
        <f t="shared" si="2"/>
        <v>0.54545454545454541</v>
      </c>
    </row>
    <row r="44" spans="1:48" x14ac:dyDescent="0.35">
      <c r="A44" t="s">
        <v>65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0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0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1</v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>
        <f t="shared" si="3"/>
        <v>22</v>
      </c>
      <c r="AU44">
        <f t="shared" si="1"/>
        <v>44</v>
      </c>
      <c r="AV44" s="4">
        <f t="shared" si="2"/>
        <v>0.5</v>
      </c>
    </row>
    <row r="45" spans="1:48" x14ac:dyDescent="0.35">
      <c r="A45" t="s">
        <v>66</v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s">
        <v>112</v>
      </c>
      <c r="AO45" t="s">
        <v>112</v>
      </c>
      <c r="AP45" t="b">
        <v>0</v>
      </c>
      <c r="AQ45" t="b">
        <v>0</v>
      </c>
      <c r="AR45" t="b">
        <v>1</v>
      </c>
      <c r="AS45" t="b">
        <v>1</v>
      </c>
      <c r="AT45">
        <f t="shared" si="3"/>
        <v>17</v>
      </c>
      <c r="AU45">
        <f t="shared" si="1"/>
        <v>42</v>
      </c>
      <c r="AV45" s="4">
        <f t="shared" si="2"/>
        <v>0.40476190476190477</v>
      </c>
    </row>
    <row r="46" spans="1:48" x14ac:dyDescent="0.35">
      <c r="A46" t="s">
        <v>67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0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1</v>
      </c>
      <c r="X46" t="b">
        <v>1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s">
        <v>112</v>
      </c>
      <c r="AI46" t="s">
        <v>112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>
        <f t="shared" si="3"/>
        <v>18</v>
      </c>
      <c r="AU46">
        <f t="shared" si="1"/>
        <v>32</v>
      </c>
      <c r="AV46" s="4">
        <f t="shared" si="2"/>
        <v>0.5625</v>
      </c>
    </row>
    <row r="47" spans="1:48" x14ac:dyDescent="0.35">
      <c r="A47" t="s">
        <v>68</v>
      </c>
      <c r="B47" t="b">
        <v>1</v>
      </c>
      <c r="C47" t="b">
        <v>0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1</v>
      </c>
      <c r="M47" t="b">
        <v>0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0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0</v>
      </c>
      <c r="AS47" t="b">
        <v>0</v>
      </c>
      <c r="AT47">
        <f t="shared" si="3"/>
        <v>32</v>
      </c>
      <c r="AU47">
        <f t="shared" si="1"/>
        <v>44</v>
      </c>
      <c r="AV47" s="4">
        <f t="shared" si="2"/>
        <v>0.72727272727272729</v>
      </c>
    </row>
    <row r="48" spans="1:48" x14ac:dyDescent="0.35">
      <c r="A48" t="s">
        <v>70</v>
      </c>
      <c r="B48" t="b">
        <v>1</v>
      </c>
      <c r="C48" t="b">
        <v>0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1</v>
      </c>
      <c r="M48" t="b">
        <v>0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0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s">
        <v>112</v>
      </c>
      <c r="AO48" t="s">
        <v>112</v>
      </c>
      <c r="AP48" t="b">
        <v>0</v>
      </c>
      <c r="AQ48" t="b">
        <v>0</v>
      </c>
      <c r="AR48" t="b">
        <v>1</v>
      </c>
      <c r="AS48" t="b">
        <v>1</v>
      </c>
      <c r="AT48">
        <f t="shared" si="3"/>
        <v>21</v>
      </c>
      <c r="AU48">
        <f t="shared" si="1"/>
        <v>42</v>
      </c>
      <c r="AV48" s="4">
        <f t="shared" si="2"/>
        <v>0.5</v>
      </c>
    </row>
    <row r="49" spans="1:48" x14ac:dyDescent="0.35">
      <c r="A49" t="s">
        <v>71</v>
      </c>
      <c r="B49" t="b">
        <v>1</v>
      </c>
      <c r="C49" t="b">
        <v>0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0</v>
      </c>
      <c r="V49" t="b">
        <v>1</v>
      </c>
      <c r="W49" t="b">
        <v>1</v>
      </c>
      <c r="X49" t="b">
        <v>1</v>
      </c>
      <c r="Y49" t="b">
        <v>1</v>
      </c>
      <c r="Z49" t="b">
        <v>0</v>
      </c>
      <c r="AA49" t="b">
        <v>1</v>
      </c>
      <c r="AB49" t="b">
        <v>0</v>
      </c>
      <c r="AC49" t="b">
        <v>0</v>
      </c>
      <c r="AD49" t="b">
        <v>1</v>
      </c>
      <c r="AE49" t="b">
        <v>1</v>
      </c>
      <c r="AF49" t="b">
        <v>1</v>
      </c>
      <c r="AG49" t="b">
        <v>0</v>
      </c>
      <c r="AH49" t="b">
        <v>0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>
        <f t="shared" si="3"/>
        <v>24</v>
      </c>
      <c r="AU49">
        <f t="shared" si="1"/>
        <v>33</v>
      </c>
      <c r="AV49" s="4">
        <f t="shared" si="2"/>
        <v>0.72727272727272729</v>
      </c>
    </row>
    <row r="50" spans="1:48" x14ac:dyDescent="0.35">
      <c r="A50" t="s">
        <v>72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 t="b">
        <v>1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1</v>
      </c>
      <c r="U50" t="b">
        <v>0</v>
      </c>
      <c r="V50" t="b">
        <v>1</v>
      </c>
      <c r="W50" t="b">
        <v>1</v>
      </c>
      <c r="X50" t="b">
        <v>1</v>
      </c>
      <c r="Y50" t="b">
        <v>1</v>
      </c>
      <c r="Z50" t="b">
        <v>0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1</v>
      </c>
      <c r="AO50" t="b">
        <v>1</v>
      </c>
      <c r="AP50" t="s">
        <v>112</v>
      </c>
      <c r="AQ50" t="s">
        <v>112</v>
      </c>
      <c r="AR50" t="s">
        <v>112</v>
      </c>
      <c r="AS50" t="s">
        <v>112</v>
      </c>
      <c r="AT50">
        <f t="shared" si="3"/>
        <v>25</v>
      </c>
      <c r="AU50">
        <f t="shared" si="1"/>
        <v>40</v>
      </c>
      <c r="AV50" s="4">
        <f t="shared" si="2"/>
        <v>0.625</v>
      </c>
    </row>
    <row r="51" spans="1:48" x14ac:dyDescent="0.35">
      <c r="A51" t="s">
        <v>73</v>
      </c>
      <c r="B51" s="8" t="b">
        <f>IF(Data!B51="","",IF(Data!B$51="","",Data!B51=Data!B$51))</f>
        <v>1</v>
      </c>
      <c r="C51" s="6" t="b">
        <v>1</v>
      </c>
      <c r="D51" s="6" t="b">
        <v>1</v>
      </c>
      <c r="E51" s="6" t="b">
        <v>1</v>
      </c>
      <c r="F51" s="6" t="b">
        <v>1</v>
      </c>
      <c r="G51" s="6" t="b">
        <v>1</v>
      </c>
      <c r="H51" s="6" t="b">
        <v>1</v>
      </c>
      <c r="I51" s="6" t="b">
        <v>1</v>
      </c>
      <c r="J51" s="6" t="b">
        <v>1</v>
      </c>
      <c r="K51" s="6" t="b">
        <v>1</v>
      </c>
      <c r="L51" s="6" t="b">
        <v>1</v>
      </c>
      <c r="M51" s="6" t="b">
        <v>1</v>
      </c>
      <c r="N51" s="6" t="b">
        <v>1</v>
      </c>
      <c r="O51" s="6" t="b">
        <v>1</v>
      </c>
      <c r="P51" s="6" t="b">
        <v>1</v>
      </c>
      <c r="Q51" s="6" t="b">
        <v>1</v>
      </c>
      <c r="R51" s="6" t="b">
        <v>1</v>
      </c>
      <c r="S51" s="6" t="b">
        <v>1</v>
      </c>
      <c r="T51" s="6" t="b">
        <v>1</v>
      </c>
      <c r="U51" s="6" t="b">
        <v>1</v>
      </c>
      <c r="V51" s="6" t="b">
        <v>1</v>
      </c>
      <c r="W51" s="6" t="b">
        <v>1</v>
      </c>
      <c r="X51" s="6" t="b">
        <v>1</v>
      </c>
      <c r="Y51" s="6" t="b">
        <v>1</v>
      </c>
      <c r="Z51" s="6" t="b">
        <v>1</v>
      </c>
      <c r="AA51" s="6" t="b">
        <v>1</v>
      </c>
      <c r="AB51" s="6" t="b">
        <v>1</v>
      </c>
      <c r="AC51" s="6" t="b">
        <v>1</v>
      </c>
      <c r="AD51" s="6" t="b">
        <v>1</v>
      </c>
      <c r="AE51" s="6" t="b">
        <v>1</v>
      </c>
      <c r="AF51" s="6" t="b">
        <v>1</v>
      </c>
      <c r="AG51" s="6" t="b">
        <v>1</v>
      </c>
      <c r="AH51" s="6" t="b">
        <v>1</v>
      </c>
      <c r="AI51" s="6" t="b">
        <v>1</v>
      </c>
      <c r="AJ51" s="6" t="b">
        <v>1</v>
      </c>
      <c r="AK51" s="6" t="b">
        <v>1</v>
      </c>
      <c r="AL51" s="6" t="b">
        <v>1</v>
      </c>
      <c r="AM51" s="6" t="b">
        <v>1</v>
      </c>
      <c r="AN51" s="6" t="b">
        <v>1</v>
      </c>
      <c r="AO51" s="6" t="b">
        <v>1</v>
      </c>
      <c r="AP51" s="6" t="b">
        <v>1</v>
      </c>
      <c r="AQ51" s="6" t="b">
        <v>1</v>
      </c>
      <c r="AR51" s="6" t="b">
        <v>1</v>
      </c>
      <c r="AS51" s="6" t="b">
        <v>1</v>
      </c>
      <c r="AT51">
        <f t="shared" si="3"/>
        <v>44</v>
      </c>
      <c r="AU51">
        <f t="shared" si="1"/>
        <v>44</v>
      </c>
      <c r="AV51" s="4">
        <f t="shared" si="2"/>
        <v>1</v>
      </c>
    </row>
    <row r="52" spans="1:48" x14ac:dyDescent="0.35">
      <c r="A52" t="s">
        <v>75</v>
      </c>
      <c r="B52" t="b">
        <v>0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1</v>
      </c>
      <c r="M52" t="b">
        <v>0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0</v>
      </c>
      <c r="AA52" t="b">
        <v>1</v>
      </c>
      <c r="AB52" t="b">
        <v>0</v>
      </c>
      <c r="AC52" t="b">
        <v>1</v>
      </c>
      <c r="AD52" t="b">
        <v>1</v>
      </c>
      <c r="AE52" t="b">
        <v>1</v>
      </c>
      <c r="AF52" t="b">
        <v>1</v>
      </c>
      <c r="AG52" t="b">
        <v>0</v>
      </c>
      <c r="AH52" t="b">
        <v>0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>
        <f t="shared" si="3"/>
        <v>20</v>
      </c>
      <c r="AU52">
        <f t="shared" si="1"/>
        <v>33</v>
      </c>
      <c r="AV52" s="4">
        <f t="shared" si="2"/>
        <v>0.60606060606060608</v>
      </c>
    </row>
  </sheetData>
  <conditionalFormatting sqref="AT51 B2:AW2 B52:AT52 B3:AT50 AU3:AW52">
    <cfRule type="containsText" dxfId="3" priority="2" operator="containsText" text="true">
      <formula>NOT(ISERROR(SEARCH("true",B2)))</formula>
    </cfRule>
    <cfRule type="containsText" dxfId="2" priority="3" operator="containsText" text="false">
      <formula>NOT(ISERROR(SEARCH("false",B2)))</formula>
    </cfRule>
  </conditionalFormatting>
  <conditionalFormatting sqref="AV2:AV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7697-1301-4185-902F-1FD5744C25C0}">
  <dimension ref="A1:AK52"/>
  <sheetViews>
    <sheetView topLeftCell="T10" workbookViewId="0">
      <selection activeCell="AK6" sqref="AK6"/>
    </sheetView>
  </sheetViews>
  <sheetFormatPr defaultRowHeight="14.5" x14ac:dyDescent="0.35"/>
  <cols>
    <col min="35" max="35" width="9.81640625" bestFit="1" customWidth="1"/>
    <col min="36" max="36" width="12.90625" bestFit="1" customWidth="1"/>
    <col min="37" max="37" width="12.08984375" bestFit="1" customWidth="1"/>
  </cols>
  <sheetData>
    <row r="1" spans="1:37" x14ac:dyDescent="0.35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  <c r="H1">
        <v>1996</v>
      </c>
      <c r="I1">
        <v>1992</v>
      </c>
      <c r="J1">
        <v>1988</v>
      </c>
      <c r="K1">
        <v>1984</v>
      </c>
      <c r="L1">
        <v>1980</v>
      </c>
      <c r="M1">
        <v>1976</v>
      </c>
      <c r="N1">
        <v>1972</v>
      </c>
      <c r="O1">
        <v>1968</v>
      </c>
      <c r="P1">
        <v>1964</v>
      </c>
      <c r="Q1">
        <v>1960</v>
      </c>
      <c r="R1">
        <v>1956</v>
      </c>
      <c r="S1">
        <v>1952</v>
      </c>
      <c r="T1">
        <v>1948</v>
      </c>
      <c r="U1">
        <v>1944</v>
      </c>
      <c r="V1">
        <v>1940</v>
      </c>
      <c r="W1">
        <v>1936</v>
      </c>
      <c r="X1">
        <v>1932</v>
      </c>
      <c r="Y1">
        <v>1928</v>
      </c>
      <c r="Z1">
        <v>1924</v>
      </c>
      <c r="AA1">
        <v>1920</v>
      </c>
      <c r="AB1">
        <v>1916</v>
      </c>
      <c r="AC1">
        <v>1912</v>
      </c>
      <c r="AD1">
        <v>1908</v>
      </c>
      <c r="AE1">
        <v>1904</v>
      </c>
      <c r="AF1">
        <v>1900</v>
      </c>
      <c r="AG1">
        <v>1896</v>
      </c>
      <c r="AH1">
        <v>1892</v>
      </c>
      <c r="AI1" t="s">
        <v>113</v>
      </c>
      <c r="AJ1" t="s">
        <v>105</v>
      </c>
      <c r="AK1" t="s">
        <v>114</v>
      </c>
    </row>
    <row r="2" spans="1:37" x14ac:dyDescent="0.35">
      <c r="A2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>
        <f t="shared" ref="AI2:AI33" si="0">COUNTIF(B2:AH2,TRUE)</f>
        <v>18</v>
      </c>
      <c r="AJ2">
        <f>$AI$52-COUNTIF(B2:AH2,"")</f>
        <v>33</v>
      </c>
      <c r="AK2" s="4">
        <f>AI2/AJ2</f>
        <v>0.54545454545454541</v>
      </c>
    </row>
    <row r="3" spans="1:37" x14ac:dyDescent="0.35">
      <c r="A3" t="s">
        <v>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>
        <f t="shared" si="0"/>
        <v>16</v>
      </c>
      <c r="AJ3">
        <f t="shared" ref="AJ3:AJ52" si="1">$AI$52-COUNTIF(B3:AH3,"")</f>
        <v>16</v>
      </c>
      <c r="AK3" s="4">
        <f t="shared" ref="AK3:AK52" si="2">AI3/AJ3</f>
        <v>1</v>
      </c>
    </row>
    <row r="4" spans="1:37" x14ac:dyDescent="0.35">
      <c r="A4" t="s">
        <v>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>
        <f t="shared" si="0"/>
        <v>24</v>
      </c>
      <c r="AJ4">
        <f t="shared" si="1"/>
        <v>28</v>
      </c>
      <c r="AK4" s="4">
        <f t="shared" si="2"/>
        <v>0.8571428571428571</v>
      </c>
    </row>
    <row r="5" spans="1:37" x14ac:dyDescent="0.35">
      <c r="A5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1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>
        <f t="shared" si="0"/>
        <v>18</v>
      </c>
      <c r="AJ5">
        <f t="shared" si="1"/>
        <v>33</v>
      </c>
      <c r="AK5" s="4">
        <f t="shared" si="2"/>
        <v>0.54545454545454541</v>
      </c>
    </row>
    <row r="6" spans="1:37" x14ac:dyDescent="0.3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1</v>
      </c>
      <c r="AE6" t="b">
        <v>1</v>
      </c>
      <c r="AF6" t="b">
        <v>1</v>
      </c>
      <c r="AG6" t="b">
        <v>0</v>
      </c>
      <c r="AH6" t="b">
        <v>0</v>
      </c>
      <c r="AI6">
        <f t="shared" si="0"/>
        <v>21</v>
      </c>
      <c r="AJ6">
        <f t="shared" si="1"/>
        <v>33</v>
      </c>
      <c r="AK6" s="4">
        <f t="shared" si="2"/>
        <v>0.63636363636363635</v>
      </c>
    </row>
    <row r="7" spans="1:37" x14ac:dyDescent="0.35">
      <c r="A7" t="s">
        <v>13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0</v>
      </c>
      <c r="AE7" t="b">
        <v>1</v>
      </c>
      <c r="AF7" t="b">
        <v>0</v>
      </c>
      <c r="AG7" t="b">
        <v>1</v>
      </c>
      <c r="AH7" t="b">
        <v>0</v>
      </c>
      <c r="AI7">
        <f t="shared" si="0"/>
        <v>24</v>
      </c>
      <c r="AJ7">
        <f t="shared" si="1"/>
        <v>33</v>
      </c>
      <c r="AK7" s="4">
        <f t="shared" si="2"/>
        <v>0.72727272727272729</v>
      </c>
    </row>
    <row r="8" spans="1:37" x14ac:dyDescent="0.35">
      <c r="A8" t="s">
        <v>15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0</v>
      </c>
      <c r="AC8" t="b">
        <v>1</v>
      </c>
      <c r="AD8" t="b">
        <v>1</v>
      </c>
      <c r="AE8" t="b">
        <v>1</v>
      </c>
      <c r="AF8" t="b">
        <v>1</v>
      </c>
      <c r="AG8" t="b">
        <v>0</v>
      </c>
      <c r="AH8" t="b">
        <v>0</v>
      </c>
      <c r="AI8">
        <f t="shared" si="0"/>
        <v>17</v>
      </c>
      <c r="AJ8">
        <f t="shared" si="1"/>
        <v>33</v>
      </c>
      <c r="AK8" s="4">
        <f t="shared" si="2"/>
        <v>0.51515151515151514</v>
      </c>
    </row>
    <row r="9" spans="1:37" x14ac:dyDescent="0.35">
      <c r="A9" t="s">
        <v>20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>
        <f t="shared" si="0"/>
        <v>1</v>
      </c>
      <c r="AJ9">
        <f t="shared" si="1"/>
        <v>15</v>
      </c>
      <c r="AK9" s="4">
        <f t="shared" si="2"/>
        <v>6.6666666666666666E-2</v>
      </c>
    </row>
    <row r="10" spans="1:37" x14ac:dyDescent="0.35">
      <c r="A10" t="s">
        <v>21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0</v>
      </c>
      <c r="AC10" t="b">
        <v>1</v>
      </c>
      <c r="AD10" t="b">
        <v>1</v>
      </c>
      <c r="AE10" t="b">
        <v>1</v>
      </c>
      <c r="AF10" t="b">
        <v>1</v>
      </c>
      <c r="AG10" t="b">
        <v>0</v>
      </c>
      <c r="AH10" t="b">
        <v>0</v>
      </c>
      <c r="AI10">
        <f t="shared" si="0"/>
        <v>17</v>
      </c>
      <c r="AJ10">
        <f t="shared" si="1"/>
        <v>33</v>
      </c>
      <c r="AK10" s="4">
        <f t="shared" si="2"/>
        <v>0.51515151515151514</v>
      </c>
    </row>
    <row r="11" spans="1:37" x14ac:dyDescent="0.35">
      <c r="A11" t="s">
        <v>23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1</v>
      </c>
      <c r="AC11" t="b">
        <v>1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>
        <f t="shared" si="0"/>
        <v>22</v>
      </c>
      <c r="AJ11">
        <f t="shared" si="1"/>
        <v>33</v>
      </c>
      <c r="AK11" s="4">
        <f t="shared" si="2"/>
        <v>0.66666666666666663</v>
      </c>
    </row>
    <row r="12" spans="1:37" x14ac:dyDescent="0.35">
      <c r="A12" t="s">
        <v>24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0</v>
      </c>
      <c r="AE12" t="b">
        <v>0</v>
      </c>
      <c r="AF12" t="b">
        <v>0</v>
      </c>
      <c r="AG12" t="b">
        <v>1</v>
      </c>
      <c r="AH12" t="b">
        <v>1</v>
      </c>
      <c r="AI12">
        <f t="shared" si="0"/>
        <v>17</v>
      </c>
      <c r="AJ12">
        <f t="shared" si="1"/>
        <v>33</v>
      </c>
      <c r="AK12" s="4">
        <f t="shared" si="2"/>
        <v>0.51515151515151514</v>
      </c>
    </row>
    <row r="13" spans="1:37" x14ac:dyDescent="0.35">
      <c r="A13" t="s">
        <v>28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>
        <f t="shared" si="0"/>
        <v>3</v>
      </c>
      <c r="AJ13">
        <f t="shared" si="1"/>
        <v>16</v>
      </c>
      <c r="AK13" s="4">
        <f t="shared" si="2"/>
        <v>0.1875</v>
      </c>
    </row>
    <row r="14" spans="1:37" x14ac:dyDescent="0.35">
      <c r="A14" t="s">
        <v>29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0</v>
      </c>
      <c r="AG14" t="b">
        <v>1</v>
      </c>
      <c r="AH14" t="b">
        <v>0</v>
      </c>
      <c r="AI14">
        <f t="shared" si="0"/>
        <v>30</v>
      </c>
      <c r="AJ14">
        <f t="shared" si="1"/>
        <v>33</v>
      </c>
      <c r="AK14" s="4">
        <f t="shared" si="2"/>
        <v>0.90909090909090906</v>
      </c>
    </row>
    <row r="15" spans="1:37" x14ac:dyDescent="0.35">
      <c r="A15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1</v>
      </c>
      <c r="AD15" t="b">
        <v>1</v>
      </c>
      <c r="AE15" t="b">
        <v>1</v>
      </c>
      <c r="AF15" t="b">
        <v>1</v>
      </c>
      <c r="AG15" t="b">
        <v>0</v>
      </c>
      <c r="AH15" t="b">
        <v>0</v>
      </c>
      <c r="AI15">
        <f t="shared" si="0"/>
        <v>23</v>
      </c>
      <c r="AJ15">
        <f t="shared" si="1"/>
        <v>33</v>
      </c>
      <c r="AK15" s="4">
        <f t="shared" si="2"/>
        <v>0.69696969696969702</v>
      </c>
    </row>
    <row r="16" spans="1:37" x14ac:dyDescent="0.35">
      <c r="A16" t="s">
        <v>31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1</v>
      </c>
      <c r="AD16" t="b">
        <v>1</v>
      </c>
      <c r="AE16" t="b">
        <v>1</v>
      </c>
      <c r="AF16" t="b">
        <v>1</v>
      </c>
      <c r="AG16" t="b">
        <v>0</v>
      </c>
      <c r="AH16" t="b">
        <v>0</v>
      </c>
      <c r="AI16">
        <f t="shared" si="0"/>
        <v>20</v>
      </c>
      <c r="AJ16">
        <f t="shared" si="1"/>
        <v>33</v>
      </c>
      <c r="AK16" s="4">
        <f t="shared" si="2"/>
        <v>0.60606060606060608</v>
      </c>
    </row>
    <row r="17" spans="1:37" x14ac:dyDescent="0.35">
      <c r="A17" t="s">
        <v>32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1</v>
      </c>
      <c r="V17" t="b">
        <v>0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  <c r="AC17" t="b">
        <v>1</v>
      </c>
      <c r="AD17" t="b">
        <v>1</v>
      </c>
      <c r="AE17" t="b">
        <v>1</v>
      </c>
      <c r="AF17" t="b">
        <v>1</v>
      </c>
      <c r="AG17" t="b">
        <v>0</v>
      </c>
      <c r="AH17" t="b">
        <v>0</v>
      </c>
      <c r="AI17">
        <f t="shared" si="0"/>
        <v>27</v>
      </c>
      <c r="AJ17">
        <f t="shared" si="1"/>
        <v>33</v>
      </c>
      <c r="AK17" s="4">
        <f t="shared" si="2"/>
        <v>0.81818181818181823</v>
      </c>
    </row>
    <row r="18" spans="1:37" x14ac:dyDescent="0.35">
      <c r="A18" t="s">
        <v>33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1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0</v>
      </c>
      <c r="AI18">
        <f t="shared" si="0"/>
        <v>30</v>
      </c>
      <c r="AJ18">
        <f t="shared" si="1"/>
        <v>33</v>
      </c>
      <c r="AK18" s="4">
        <f t="shared" si="2"/>
        <v>0.90909090909090906</v>
      </c>
    </row>
    <row r="19" spans="1:37" x14ac:dyDescent="0.35">
      <c r="A19" t="s">
        <v>34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1</v>
      </c>
      <c r="U19" t="b">
        <v>0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1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>
        <f t="shared" si="0"/>
        <v>22</v>
      </c>
      <c r="AJ19">
        <f t="shared" si="1"/>
        <v>33</v>
      </c>
      <c r="AK19" s="4">
        <f t="shared" si="2"/>
        <v>0.66666666666666663</v>
      </c>
    </row>
    <row r="20" spans="1:37" x14ac:dyDescent="0.35">
      <c r="A20" t="s">
        <v>37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>
        <f t="shared" si="0"/>
        <v>17</v>
      </c>
      <c r="AJ20">
        <f t="shared" si="1"/>
        <v>33</v>
      </c>
      <c r="AK20" s="4">
        <f t="shared" si="2"/>
        <v>0.51515151515151514</v>
      </c>
    </row>
    <row r="21" spans="1:37" x14ac:dyDescent="0.35">
      <c r="A2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0</v>
      </c>
      <c r="AC21" t="b">
        <v>1</v>
      </c>
      <c r="AD21" t="b">
        <v>1</v>
      </c>
      <c r="AE21" t="b">
        <v>1</v>
      </c>
      <c r="AF21" t="b">
        <v>1</v>
      </c>
      <c r="AG21" t="b">
        <v>0</v>
      </c>
      <c r="AH21" t="b">
        <v>1</v>
      </c>
      <c r="AI21">
        <f t="shared" si="0"/>
        <v>18</v>
      </c>
      <c r="AJ21">
        <f t="shared" si="1"/>
        <v>33</v>
      </c>
      <c r="AK21" s="4">
        <f t="shared" si="2"/>
        <v>0.54545454545454541</v>
      </c>
    </row>
    <row r="22" spans="1:37" x14ac:dyDescent="0.35">
      <c r="A22" t="s">
        <v>39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0</v>
      </c>
      <c r="U22" t="b">
        <v>0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>
        <f t="shared" si="0"/>
        <v>15</v>
      </c>
      <c r="AJ22">
        <f t="shared" si="1"/>
        <v>33</v>
      </c>
      <c r="AK22" s="4">
        <f t="shared" si="2"/>
        <v>0.45454545454545453</v>
      </c>
    </row>
    <row r="23" spans="1:37" x14ac:dyDescent="0.35">
      <c r="A23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0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t="b">
        <v>1</v>
      </c>
      <c r="AB23" t="b">
        <v>0</v>
      </c>
      <c r="AC23" t="b">
        <v>1</v>
      </c>
      <c r="AD23" t="b">
        <v>1</v>
      </c>
      <c r="AE23" t="b">
        <v>1</v>
      </c>
      <c r="AF23" t="b">
        <v>1</v>
      </c>
      <c r="AG23" t="b">
        <v>0</v>
      </c>
      <c r="AH23" t="b">
        <v>1</v>
      </c>
      <c r="AI23">
        <f t="shared" si="0"/>
        <v>16</v>
      </c>
      <c r="AJ23">
        <f t="shared" si="1"/>
        <v>33</v>
      </c>
      <c r="AK23" s="4">
        <f t="shared" si="2"/>
        <v>0.48484848484848486</v>
      </c>
    </row>
    <row r="24" spans="1:37" x14ac:dyDescent="0.35">
      <c r="A24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  <c r="AC24" t="b">
        <v>0</v>
      </c>
      <c r="AD24" t="b">
        <v>1</v>
      </c>
      <c r="AE24" t="b">
        <v>1</v>
      </c>
      <c r="AF24" t="b">
        <v>1</v>
      </c>
      <c r="AG24" t="b">
        <v>0</v>
      </c>
      <c r="AH24" t="b">
        <v>1</v>
      </c>
      <c r="AI24">
        <f t="shared" si="0"/>
        <v>18</v>
      </c>
      <c r="AJ24">
        <f t="shared" si="1"/>
        <v>33</v>
      </c>
      <c r="AK24" s="4">
        <f t="shared" si="2"/>
        <v>0.54545454545454541</v>
      </c>
    </row>
    <row r="25" spans="1:37" x14ac:dyDescent="0.35">
      <c r="A25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1</v>
      </c>
      <c r="U25" t="b">
        <v>0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  <c r="AC25" t="b">
        <v>0</v>
      </c>
      <c r="AD25" t="b">
        <v>1</v>
      </c>
      <c r="AE25" t="b">
        <v>1</v>
      </c>
      <c r="AF25" t="b">
        <v>1</v>
      </c>
      <c r="AG25" t="b">
        <v>0</v>
      </c>
      <c r="AH25" t="b">
        <v>1</v>
      </c>
      <c r="AI25">
        <f t="shared" si="0"/>
        <v>15</v>
      </c>
      <c r="AJ25">
        <f t="shared" si="1"/>
        <v>33</v>
      </c>
      <c r="AK25" s="4">
        <f t="shared" si="2"/>
        <v>0.45454545454545453</v>
      </c>
    </row>
    <row r="26" spans="1:37" x14ac:dyDescent="0.35">
      <c r="A26" t="s">
        <v>45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>
        <f t="shared" si="0"/>
        <v>18</v>
      </c>
      <c r="AJ26">
        <f t="shared" si="1"/>
        <v>33</v>
      </c>
      <c r="AK26" s="4">
        <f t="shared" si="2"/>
        <v>0.54545454545454541</v>
      </c>
    </row>
    <row r="27" spans="1:37" x14ac:dyDescent="0.35">
      <c r="A27" t="s">
        <v>46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1</v>
      </c>
      <c r="T27" t="b">
        <v>1</v>
      </c>
      <c r="U27" t="b">
        <v>0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0</v>
      </c>
      <c r="AG27" t="b">
        <v>1</v>
      </c>
      <c r="AH27" t="b">
        <v>0</v>
      </c>
      <c r="AI27">
        <f t="shared" si="0"/>
        <v>25</v>
      </c>
      <c r="AJ27">
        <f t="shared" si="1"/>
        <v>33</v>
      </c>
      <c r="AK27" s="4">
        <f t="shared" si="2"/>
        <v>0.75757575757575757</v>
      </c>
    </row>
    <row r="28" spans="1:37" x14ac:dyDescent="0.35">
      <c r="A28" t="s">
        <v>47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0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0</v>
      </c>
      <c r="AG28" t="b">
        <v>1</v>
      </c>
      <c r="AH28" t="b">
        <v>1</v>
      </c>
      <c r="AI28">
        <f t="shared" si="0"/>
        <v>30</v>
      </c>
      <c r="AJ28">
        <f t="shared" si="1"/>
        <v>33</v>
      </c>
      <c r="AK28" s="4">
        <f t="shared" si="2"/>
        <v>0.90909090909090906</v>
      </c>
    </row>
    <row r="29" spans="1:37" x14ac:dyDescent="0.35">
      <c r="A29" t="s">
        <v>48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0</v>
      </c>
      <c r="U29" t="b">
        <v>1</v>
      </c>
      <c r="V29" t="b">
        <v>0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0</v>
      </c>
      <c r="AE29" t="b">
        <v>1</v>
      </c>
      <c r="AF29" t="b">
        <v>1</v>
      </c>
      <c r="AG29" t="b">
        <v>1</v>
      </c>
      <c r="AH29" t="b">
        <v>1</v>
      </c>
      <c r="AI29">
        <f t="shared" si="0"/>
        <v>30</v>
      </c>
      <c r="AJ29">
        <f t="shared" si="1"/>
        <v>33</v>
      </c>
      <c r="AK29" s="4">
        <f t="shared" si="2"/>
        <v>0.90909090909090906</v>
      </c>
    </row>
    <row r="30" spans="1:37" x14ac:dyDescent="0.35">
      <c r="A30" t="s">
        <v>49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1</v>
      </c>
      <c r="T30" t="b">
        <v>1</v>
      </c>
      <c r="U30" t="b">
        <v>0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0</v>
      </c>
      <c r="AE30" t="b">
        <v>1</v>
      </c>
      <c r="AF30" t="b">
        <v>0</v>
      </c>
      <c r="AG30" t="b">
        <v>1</v>
      </c>
      <c r="AH30" t="b">
        <v>0</v>
      </c>
      <c r="AI30">
        <f t="shared" si="0"/>
        <v>22</v>
      </c>
      <c r="AJ30">
        <f t="shared" si="1"/>
        <v>33</v>
      </c>
      <c r="AK30" s="4">
        <f t="shared" si="2"/>
        <v>0.66666666666666663</v>
      </c>
    </row>
    <row r="31" spans="1:37" x14ac:dyDescent="0.35">
      <c r="A31" t="s">
        <v>50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1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>
        <f t="shared" si="0"/>
        <v>21</v>
      </c>
      <c r="AJ31">
        <f t="shared" si="1"/>
        <v>33</v>
      </c>
      <c r="AK31" s="4">
        <f t="shared" si="2"/>
        <v>0.63636363636363635</v>
      </c>
    </row>
    <row r="32" spans="1:37" x14ac:dyDescent="0.35">
      <c r="A32" t="s">
        <v>51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0</v>
      </c>
      <c r="U32" t="b">
        <v>1</v>
      </c>
      <c r="V32" t="b">
        <v>0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0</v>
      </c>
      <c r="AH32" t="b">
        <v>0</v>
      </c>
      <c r="AI32">
        <f t="shared" si="0"/>
        <v>29</v>
      </c>
      <c r="AJ32">
        <f t="shared" si="1"/>
        <v>33</v>
      </c>
      <c r="AK32" s="4">
        <f t="shared" si="2"/>
        <v>0.87878787878787878</v>
      </c>
    </row>
    <row r="33" spans="1:37" x14ac:dyDescent="0.35">
      <c r="A33" t="s">
        <v>52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1</v>
      </c>
      <c r="W33" t="b">
        <v>1</v>
      </c>
      <c r="X33" t="b">
        <v>0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0</v>
      </c>
      <c r="AH33" t="b">
        <v>1</v>
      </c>
      <c r="AI33">
        <f t="shared" si="0"/>
        <v>22</v>
      </c>
      <c r="AJ33">
        <f t="shared" si="1"/>
        <v>33</v>
      </c>
      <c r="AK33" s="4">
        <f t="shared" si="2"/>
        <v>0.66666666666666663</v>
      </c>
    </row>
    <row r="34" spans="1:37" x14ac:dyDescent="0.35">
      <c r="A34" t="s">
        <v>53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  <c r="AC34" t="b">
        <v>1</v>
      </c>
      <c r="AD34" t="b">
        <v>1</v>
      </c>
      <c r="AE34" t="b">
        <v>1</v>
      </c>
      <c r="AF34" t="b">
        <v>1</v>
      </c>
      <c r="AG34" t="b">
        <v>0</v>
      </c>
      <c r="AH34" t="b">
        <v>0</v>
      </c>
      <c r="AI34">
        <f t="shared" ref="AI34:AI52" si="3">COUNTIF(B34:AH34,TRUE)</f>
        <v>19</v>
      </c>
      <c r="AJ34">
        <f t="shared" si="1"/>
        <v>33</v>
      </c>
      <c r="AK34" s="4">
        <f t="shared" si="2"/>
        <v>0.5757575757575758</v>
      </c>
    </row>
    <row r="35" spans="1:37" x14ac:dyDescent="0.35">
      <c r="A35" t="s">
        <v>54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1</v>
      </c>
      <c r="U35" t="b">
        <v>0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>
        <f t="shared" si="3"/>
        <v>19</v>
      </c>
      <c r="AJ35">
        <f t="shared" si="1"/>
        <v>28</v>
      </c>
      <c r="AK35" s="4">
        <f t="shared" si="2"/>
        <v>0.6785714285714286</v>
      </c>
    </row>
    <row r="36" spans="1:37" x14ac:dyDescent="0.35">
      <c r="A36" t="s">
        <v>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0</v>
      </c>
      <c r="U36" t="b">
        <v>0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  <c r="AC36" t="b">
        <v>1</v>
      </c>
      <c r="AD36" t="b">
        <v>1</v>
      </c>
      <c r="AE36" t="b">
        <v>1</v>
      </c>
      <c r="AF36" t="b">
        <v>1</v>
      </c>
      <c r="AG36" t="b">
        <v>0</v>
      </c>
      <c r="AH36" t="b">
        <v>0</v>
      </c>
      <c r="AI36">
        <f t="shared" si="3"/>
        <v>16</v>
      </c>
      <c r="AJ36">
        <f t="shared" si="1"/>
        <v>33</v>
      </c>
      <c r="AK36" s="4">
        <f t="shared" si="2"/>
        <v>0.48484848484848486</v>
      </c>
    </row>
    <row r="37" spans="1:37" x14ac:dyDescent="0.35">
      <c r="A37" t="s">
        <v>56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0</v>
      </c>
      <c r="AH37" t="b">
        <v>1</v>
      </c>
      <c r="AI37">
        <f t="shared" si="3"/>
        <v>27</v>
      </c>
      <c r="AJ37">
        <f t="shared" si="1"/>
        <v>33</v>
      </c>
      <c r="AK37" s="4">
        <f t="shared" si="2"/>
        <v>0.81818181818181823</v>
      </c>
    </row>
    <row r="38" spans="1:37" x14ac:dyDescent="0.35">
      <c r="A38" t="s">
        <v>57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0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1</v>
      </c>
      <c r="AC38" t="b">
        <v>1</v>
      </c>
      <c r="AD38" t="b">
        <v>0</v>
      </c>
      <c r="AE38" t="s">
        <v>112</v>
      </c>
      <c r="AF38" t="s">
        <v>112</v>
      </c>
      <c r="AG38" t="s">
        <v>112</v>
      </c>
      <c r="AH38" t="s">
        <v>112</v>
      </c>
      <c r="AI38">
        <f t="shared" si="3"/>
        <v>26</v>
      </c>
      <c r="AJ38">
        <f t="shared" si="1"/>
        <v>29</v>
      </c>
      <c r="AK38" s="4">
        <f t="shared" si="2"/>
        <v>0.89655172413793105</v>
      </c>
    </row>
    <row r="39" spans="1:37" x14ac:dyDescent="0.35">
      <c r="A39" t="s">
        <v>58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1</v>
      </c>
      <c r="AD39" t="b">
        <v>1</v>
      </c>
      <c r="AE39" t="b">
        <v>1</v>
      </c>
      <c r="AF39" t="b">
        <v>1</v>
      </c>
      <c r="AG39" t="b">
        <v>0</v>
      </c>
      <c r="AH39" t="b">
        <v>1</v>
      </c>
      <c r="AI39">
        <f t="shared" si="3"/>
        <v>20</v>
      </c>
      <c r="AJ39">
        <f t="shared" si="1"/>
        <v>33</v>
      </c>
      <c r="AK39" s="4">
        <f t="shared" si="2"/>
        <v>0.60606060606060608</v>
      </c>
    </row>
    <row r="40" spans="1:37" x14ac:dyDescent="0.35">
      <c r="A40" t="s">
        <v>59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1</v>
      </c>
      <c r="W40" t="b">
        <v>1</v>
      </c>
      <c r="X40" t="b">
        <v>0</v>
      </c>
      <c r="Y40" t="b">
        <v>1</v>
      </c>
      <c r="Z40" t="b">
        <v>1</v>
      </c>
      <c r="AA40" t="b">
        <v>1</v>
      </c>
      <c r="AB40" t="b">
        <v>0</v>
      </c>
      <c r="AC40" t="b">
        <v>0</v>
      </c>
      <c r="AD40" t="b">
        <v>1</v>
      </c>
      <c r="AE40" t="b">
        <v>1</v>
      </c>
      <c r="AF40" t="b">
        <v>1</v>
      </c>
      <c r="AG40" t="b">
        <v>0</v>
      </c>
      <c r="AH40" t="b">
        <v>1</v>
      </c>
      <c r="AI40">
        <f t="shared" si="3"/>
        <v>17</v>
      </c>
      <c r="AJ40">
        <f t="shared" si="1"/>
        <v>33</v>
      </c>
      <c r="AK40" s="4">
        <f t="shared" si="2"/>
        <v>0.51515151515151514</v>
      </c>
    </row>
    <row r="41" spans="1:37" x14ac:dyDescent="0.35">
      <c r="A41" t="s">
        <v>60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1</v>
      </c>
      <c r="U41" t="b">
        <v>0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1</v>
      </c>
      <c r="AD41" t="b">
        <v>1</v>
      </c>
      <c r="AE41" t="b">
        <v>1</v>
      </c>
      <c r="AF41" t="b">
        <v>1</v>
      </c>
      <c r="AG41" t="b">
        <v>0</v>
      </c>
      <c r="AH41" t="b">
        <v>1</v>
      </c>
      <c r="AI41">
        <f t="shared" si="3"/>
        <v>16</v>
      </c>
      <c r="AJ41">
        <f t="shared" si="1"/>
        <v>33</v>
      </c>
      <c r="AK41" s="4">
        <f t="shared" si="2"/>
        <v>0.48484848484848486</v>
      </c>
    </row>
    <row r="42" spans="1:37" x14ac:dyDescent="0.35">
      <c r="A42" t="s">
        <v>61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1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>
        <f t="shared" si="3"/>
        <v>19</v>
      </c>
      <c r="AJ42">
        <f t="shared" si="1"/>
        <v>33</v>
      </c>
      <c r="AK42" s="4">
        <f t="shared" si="2"/>
        <v>0.5757575757575758</v>
      </c>
    </row>
    <row r="43" spans="1:37" x14ac:dyDescent="0.35">
      <c r="A43" t="s">
        <v>64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1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  <c r="AC43" t="b">
        <v>0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>
        <f t="shared" si="3"/>
        <v>29</v>
      </c>
      <c r="AJ43">
        <f t="shared" si="1"/>
        <v>33</v>
      </c>
      <c r="AK43" s="4">
        <f t="shared" si="2"/>
        <v>0.87878787878787878</v>
      </c>
    </row>
    <row r="44" spans="1:37" x14ac:dyDescent="0.35">
      <c r="A44" t="s">
        <v>65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0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>
        <f t="shared" si="3"/>
        <v>24</v>
      </c>
      <c r="AJ44">
        <f t="shared" si="1"/>
        <v>33</v>
      </c>
      <c r="AK44" s="4">
        <f t="shared" si="2"/>
        <v>0.72727272727272729</v>
      </c>
    </row>
    <row r="45" spans="1:37" x14ac:dyDescent="0.35">
      <c r="A45" t="s">
        <v>66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1</v>
      </c>
      <c r="AC45" t="b">
        <v>1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>
        <f t="shared" si="3"/>
        <v>23</v>
      </c>
      <c r="AJ45">
        <f t="shared" si="1"/>
        <v>33</v>
      </c>
      <c r="AK45" s="4">
        <f t="shared" si="2"/>
        <v>0.69696969696969702</v>
      </c>
    </row>
    <row r="46" spans="1:37" x14ac:dyDescent="0.35">
      <c r="A46" t="s">
        <v>67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1</v>
      </c>
      <c r="AE46" t="b">
        <v>1</v>
      </c>
      <c r="AF46" t="b">
        <v>1</v>
      </c>
      <c r="AG46" t="b">
        <v>1</v>
      </c>
      <c r="AH46" t="s">
        <v>112</v>
      </c>
      <c r="AI46">
        <f t="shared" si="3"/>
        <v>30</v>
      </c>
      <c r="AJ46">
        <f t="shared" si="1"/>
        <v>32</v>
      </c>
      <c r="AK46" s="4">
        <f t="shared" si="2"/>
        <v>0.9375</v>
      </c>
    </row>
    <row r="47" spans="1:37" x14ac:dyDescent="0.35">
      <c r="A47" t="s">
        <v>68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b">
        <v>1</v>
      </c>
      <c r="AF47" t="b">
        <v>1</v>
      </c>
      <c r="AG47" t="b">
        <v>0</v>
      </c>
      <c r="AH47" t="b">
        <v>1</v>
      </c>
      <c r="AI47">
        <f t="shared" si="3"/>
        <v>18</v>
      </c>
      <c r="AJ47">
        <f t="shared" si="1"/>
        <v>33</v>
      </c>
      <c r="AK47" s="4">
        <f t="shared" si="2"/>
        <v>0.54545454545454541</v>
      </c>
    </row>
    <row r="48" spans="1:37" x14ac:dyDescent="0.35">
      <c r="A48" t="s">
        <v>70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0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1</v>
      </c>
      <c r="AC48" t="b">
        <v>1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>
        <f t="shared" si="3"/>
        <v>22</v>
      </c>
      <c r="AJ48">
        <f t="shared" si="1"/>
        <v>33</v>
      </c>
      <c r="AK48" s="4">
        <f t="shared" si="2"/>
        <v>0.66666666666666663</v>
      </c>
    </row>
    <row r="49" spans="1:37" x14ac:dyDescent="0.35">
      <c r="A49" t="s">
        <v>71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0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0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>
        <f t="shared" si="3"/>
        <v>21</v>
      </c>
      <c r="AJ49">
        <f t="shared" si="1"/>
        <v>33</v>
      </c>
      <c r="AK49" s="4">
        <f t="shared" si="2"/>
        <v>0.63636363636363635</v>
      </c>
    </row>
    <row r="50" spans="1:37" x14ac:dyDescent="0.35">
      <c r="A50" t="s">
        <v>72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1</v>
      </c>
      <c r="U50" t="b">
        <v>0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  <c r="AC50" t="b">
        <v>1</v>
      </c>
      <c r="AD50" t="b">
        <v>1</v>
      </c>
      <c r="AE50" t="b">
        <v>1</v>
      </c>
      <c r="AF50" t="b">
        <v>1</v>
      </c>
      <c r="AG50" t="b">
        <v>0</v>
      </c>
      <c r="AH50" t="b">
        <v>0</v>
      </c>
      <c r="AI50">
        <f t="shared" si="3"/>
        <v>21</v>
      </c>
      <c r="AJ50">
        <f t="shared" si="1"/>
        <v>33</v>
      </c>
      <c r="AK50" s="4">
        <f t="shared" si="2"/>
        <v>0.63636363636363635</v>
      </c>
    </row>
    <row r="51" spans="1:37" x14ac:dyDescent="0.35">
      <c r="A51" t="s">
        <v>73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 t="b">
        <v>1</v>
      </c>
      <c r="AE51" t="b">
        <v>1</v>
      </c>
      <c r="AF51" t="b">
        <v>1</v>
      </c>
      <c r="AG51" t="b">
        <v>0</v>
      </c>
      <c r="AH51" t="b">
        <v>0</v>
      </c>
      <c r="AI51">
        <f t="shared" si="3"/>
        <v>20</v>
      </c>
      <c r="AJ51">
        <f t="shared" si="1"/>
        <v>33</v>
      </c>
      <c r="AK51" s="4">
        <f t="shared" si="2"/>
        <v>0.60606060606060608</v>
      </c>
    </row>
    <row r="52" spans="1:37" x14ac:dyDescent="0.35">
      <c r="A52" t="s">
        <v>75</v>
      </c>
      <c r="B52" s="8" t="b">
        <f>IF(Data!B52="","",IF(Data!B$52="","",Data!B52=Data!B$52))</f>
        <v>1</v>
      </c>
      <c r="C52" s="6" t="b">
        <v>1</v>
      </c>
      <c r="D52" s="6" t="b">
        <v>1</v>
      </c>
      <c r="E52" s="6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  <c r="L52" s="6" t="b">
        <v>1</v>
      </c>
      <c r="M52" s="6" t="b">
        <v>1</v>
      </c>
      <c r="N52" s="6" t="b">
        <v>1</v>
      </c>
      <c r="O52" s="6" t="b">
        <v>1</v>
      </c>
      <c r="P52" s="6" t="b">
        <v>1</v>
      </c>
      <c r="Q52" s="6" t="b">
        <v>1</v>
      </c>
      <c r="R52" s="6" t="b">
        <v>1</v>
      </c>
      <c r="S52" s="6" t="b">
        <v>1</v>
      </c>
      <c r="T52" s="6" t="b">
        <v>1</v>
      </c>
      <c r="U52" s="6" t="b">
        <v>1</v>
      </c>
      <c r="V52" s="6" t="b">
        <v>1</v>
      </c>
      <c r="W52" s="6" t="b">
        <v>1</v>
      </c>
      <c r="X52" s="6" t="b">
        <v>1</v>
      </c>
      <c r="Y52" s="6" t="b">
        <v>1</v>
      </c>
      <c r="Z52" s="6" t="b">
        <v>1</v>
      </c>
      <c r="AA52" s="6" t="b">
        <v>1</v>
      </c>
      <c r="AB52" s="6" t="b">
        <v>1</v>
      </c>
      <c r="AC52" s="6" t="b">
        <v>1</v>
      </c>
      <c r="AD52" s="6" t="b">
        <v>1</v>
      </c>
      <c r="AE52" s="6" t="b">
        <v>1</v>
      </c>
      <c r="AF52" s="6" t="b">
        <v>1</v>
      </c>
      <c r="AG52" s="6" t="b">
        <v>1</v>
      </c>
      <c r="AH52" s="6" t="b">
        <v>1</v>
      </c>
      <c r="AI52">
        <f t="shared" si="3"/>
        <v>33</v>
      </c>
      <c r="AJ52">
        <f t="shared" si="1"/>
        <v>33</v>
      </c>
      <c r="AK52" s="4">
        <f t="shared" si="2"/>
        <v>1</v>
      </c>
    </row>
  </sheetData>
  <conditionalFormatting sqref="B2:AL2 AI52 B3:AI51 AJ3:AL52">
    <cfRule type="containsText" dxfId="1" priority="2" operator="containsText" text="true">
      <formula>NOT(ISERROR(SEARCH("true",B2)))</formula>
    </cfRule>
    <cfRule type="containsText" dxfId="0" priority="3" operator="containsText" text="false">
      <formula>NOT(ISERROR(SEARCH("false",B2)))</formula>
    </cfRule>
  </conditionalFormatting>
  <conditionalFormatting sqref="AK2:AK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Data (for R)</vt:lpstr>
      <vt:lpstr>Data</vt:lpstr>
      <vt:lpstr>Data2</vt:lpstr>
      <vt:lpstr>Party Stats</vt:lpstr>
      <vt:lpstr>State Analysis</vt:lpstr>
      <vt:lpstr>Sheet1</vt:lpstr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Florida</vt:lpstr>
      <vt:lpstr>Georgia</vt:lpstr>
      <vt:lpstr>Hawaii</vt:lpstr>
      <vt:lpstr>Idaho</vt:lpstr>
      <vt:lpstr>Iowa</vt:lpstr>
      <vt:lpstr>Illinois</vt:lpstr>
      <vt:lpstr>Indiana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North Carolina</vt:lpstr>
      <vt:lpstr>North Dakota</vt:lpstr>
      <vt:lpstr>New Hampshire</vt:lpstr>
      <vt:lpstr>New Jersey</vt:lpstr>
      <vt:lpstr>New Mexico</vt:lpstr>
      <vt:lpstr>New York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 </cp:lastModifiedBy>
  <dcterms:created xsi:type="dcterms:W3CDTF">2020-11-30T16:39:12Z</dcterms:created>
  <dcterms:modified xsi:type="dcterms:W3CDTF">2021-10-26T21:20:36Z</dcterms:modified>
</cp:coreProperties>
</file>