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mkelly\Dropbox\Publications\Paper 6 - dMFA and blending model\THIS IS THE DMFA FILE\"/>
    </mc:Choice>
  </mc:AlternateContent>
  <bookViews>
    <workbookView xWindow="0" yWindow="465" windowWidth="28800" windowHeight="15855"/>
  </bookViews>
  <sheets>
    <sheet name="Input" sheetId="1" r:id="rId1"/>
    <sheet name="Sheet5" sheetId="17" r:id="rId2"/>
    <sheet name="Sheet4" sheetId="16" r:id="rId3"/>
    <sheet name="Sheet3" sheetId="15" r:id="rId4"/>
    <sheet name="true_cPc" sheetId="13" r:id="rId5"/>
    <sheet name="Sheet1" sheetId="11" r:id="rId6"/>
    <sheet name="Comp check - other scrap" sheetId="8" r:id="rId7"/>
    <sheet name="Sheet2" sheetId="9" r:id="rId8"/>
    <sheet name="alloy_comp" sheetId="7" r:id="rId9"/>
    <sheet name="Alloy_dist2" sheetId="14" r:id="rId10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Input!$FG$3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R133" i="1" l="1"/>
  <c r="JT136" i="1"/>
  <c r="JT137" i="1"/>
  <c r="JT138" i="1"/>
  <c r="JT139" i="1"/>
  <c r="JT140" i="1"/>
  <c r="JT141" i="1"/>
  <c r="JT142" i="1"/>
  <c r="JT143" i="1"/>
  <c r="JT144" i="1"/>
  <c r="JT145" i="1"/>
  <c r="JT146" i="1"/>
  <c r="JT147" i="1"/>
  <c r="JT148" i="1"/>
  <c r="JT149" i="1"/>
  <c r="JT150" i="1"/>
  <c r="JT151" i="1"/>
  <c r="JT152" i="1"/>
  <c r="JT153" i="1"/>
  <c r="JT154" i="1"/>
  <c r="JT155" i="1"/>
  <c r="JT156" i="1"/>
  <c r="JT157" i="1"/>
  <c r="JT158" i="1"/>
  <c r="JT159" i="1"/>
  <c r="JT160" i="1"/>
  <c r="JT161" i="1"/>
  <c r="JT162" i="1"/>
  <c r="JT163" i="1"/>
  <c r="JT164" i="1"/>
  <c r="JT165" i="1"/>
  <c r="JT166" i="1"/>
  <c r="JT167" i="1"/>
  <c r="JT168" i="1"/>
  <c r="JT169" i="1"/>
  <c r="JT170" i="1"/>
  <c r="JT171" i="1"/>
  <c r="JT172" i="1"/>
  <c r="JT173" i="1"/>
  <c r="JT174" i="1"/>
  <c r="JT175" i="1"/>
  <c r="JT135" i="1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C13" i="17"/>
  <c r="C14" i="17"/>
  <c r="C15" i="17"/>
  <c r="C16" i="17"/>
  <c r="C17" i="17"/>
  <c r="C18" i="17"/>
  <c r="C19" i="17"/>
  <c r="C12" i="17"/>
  <c r="JS136" i="1"/>
  <c r="JS137" i="1"/>
  <c r="JS138" i="1"/>
  <c r="JS139" i="1"/>
  <c r="JS140" i="1"/>
  <c r="JS141" i="1"/>
  <c r="JS142" i="1"/>
  <c r="JS143" i="1"/>
  <c r="JS144" i="1"/>
  <c r="JS145" i="1"/>
  <c r="JS146" i="1"/>
  <c r="JS147" i="1"/>
  <c r="JS148" i="1"/>
  <c r="JS149" i="1"/>
  <c r="JS150" i="1"/>
  <c r="JS151" i="1"/>
  <c r="JS152" i="1"/>
  <c r="JS153" i="1"/>
  <c r="JS154" i="1"/>
  <c r="JS155" i="1"/>
  <c r="JS156" i="1"/>
  <c r="JS157" i="1"/>
  <c r="JS158" i="1"/>
  <c r="JS159" i="1"/>
  <c r="JS160" i="1"/>
  <c r="JS161" i="1"/>
  <c r="JS162" i="1"/>
  <c r="JS163" i="1"/>
  <c r="JS164" i="1"/>
  <c r="JS165" i="1"/>
  <c r="JS166" i="1"/>
  <c r="JS167" i="1"/>
  <c r="JS168" i="1"/>
  <c r="JS169" i="1"/>
  <c r="JS170" i="1"/>
  <c r="JS171" i="1"/>
  <c r="JS172" i="1"/>
  <c r="JS173" i="1"/>
  <c r="JS174" i="1"/>
  <c r="JS175" i="1"/>
  <c r="JS176" i="1"/>
  <c r="JS177" i="1"/>
  <c r="JS178" i="1"/>
  <c r="JS179" i="1"/>
  <c r="JS180" i="1"/>
  <c r="JS181" i="1"/>
  <c r="JS182" i="1"/>
  <c r="JS183" i="1"/>
  <c r="JS184" i="1"/>
  <c r="JS185" i="1"/>
  <c r="JS186" i="1"/>
  <c r="JS187" i="1"/>
  <c r="JS188" i="1"/>
  <c r="JS189" i="1"/>
  <c r="JS190" i="1"/>
  <c r="JS191" i="1"/>
  <c r="JS192" i="1"/>
  <c r="JS193" i="1"/>
  <c r="JS194" i="1"/>
  <c r="JS195" i="1"/>
  <c r="JS135" i="1"/>
  <c r="JU133" i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4" i="16"/>
  <c r="JR132" i="1"/>
  <c r="S296" i="8"/>
  <c r="S275" i="8"/>
  <c r="L275" i="8"/>
  <c r="M275" i="8"/>
  <c r="N275" i="8"/>
  <c r="O275" i="8"/>
  <c r="P275" i="8"/>
  <c r="Q275" i="8"/>
  <c r="R275" i="8"/>
  <c r="U275" i="8"/>
  <c r="S289" i="8"/>
  <c r="L289" i="8"/>
  <c r="P293" i="8"/>
  <c r="AG272" i="8"/>
  <c r="L296" i="8"/>
  <c r="M289" i="8"/>
  <c r="M296" i="8"/>
  <c r="N289" i="8"/>
  <c r="N296" i="8"/>
  <c r="O289" i="8"/>
  <c r="O296" i="8"/>
  <c r="P289" i="8"/>
  <c r="P296" i="8"/>
  <c r="Q289" i="8"/>
  <c r="Q296" i="8"/>
  <c r="R289" i="8"/>
  <c r="R296" i="8"/>
  <c r="L277" i="8"/>
  <c r="S277" i="8"/>
  <c r="L293" i="8"/>
  <c r="L276" i="8"/>
  <c r="L251" i="8"/>
  <c r="S293" i="8"/>
  <c r="M282" i="8"/>
  <c r="T277" i="8"/>
  <c r="Q277" i="8"/>
  <c r="S276" i="8"/>
  <c r="M293" i="8"/>
  <c r="Q293" i="8"/>
  <c r="T292" i="8"/>
  <c r="JX136" i="1"/>
  <c r="JX137" i="1"/>
  <c r="JX138" i="1"/>
  <c r="JX139" i="1"/>
  <c r="JX140" i="1"/>
  <c r="JX141" i="1"/>
  <c r="JX142" i="1"/>
  <c r="JX143" i="1"/>
  <c r="JX144" i="1"/>
  <c r="JX145" i="1"/>
  <c r="JX146" i="1"/>
  <c r="JX147" i="1"/>
  <c r="JX148" i="1"/>
  <c r="JX149" i="1"/>
  <c r="JX150" i="1"/>
  <c r="JX151" i="1"/>
  <c r="JX152" i="1"/>
  <c r="JX153" i="1"/>
  <c r="JX154" i="1"/>
  <c r="JX155" i="1"/>
  <c r="JX156" i="1"/>
  <c r="JX157" i="1"/>
  <c r="JX158" i="1"/>
  <c r="JX159" i="1"/>
  <c r="JX160" i="1"/>
  <c r="JX161" i="1"/>
  <c r="JX162" i="1"/>
  <c r="JX163" i="1"/>
  <c r="JX164" i="1"/>
  <c r="JX165" i="1"/>
  <c r="JX166" i="1"/>
  <c r="JX167" i="1"/>
  <c r="JX168" i="1"/>
  <c r="JX169" i="1"/>
  <c r="JX170" i="1"/>
  <c r="JX171" i="1"/>
  <c r="JX172" i="1"/>
  <c r="JX173" i="1"/>
  <c r="JX174" i="1"/>
  <c r="JX175" i="1"/>
  <c r="JX176" i="1"/>
  <c r="JX177" i="1"/>
  <c r="JX178" i="1"/>
  <c r="JX179" i="1"/>
  <c r="JX180" i="1"/>
  <c r="JX181" i="1"/>
  <c r="JX182" i="1"/>
  <c r="JX183" i="1"/>
  <c r="JX184" i="1"/>
  <c r="JX185" i="1"/>
  <c r="JX186" i="1"/>
  <c r="JX187" i="1"/>
  <c r="JX188" i="1"/>
  <c r="JX189" i="1"/>
  <c r="JX190" i="1"/>
  <c r="JX191" i="1"/>
  <c r="JX192" i="1"/>
  <c r="JX193" i="1"/>
  <c r="JX194" i="1"/>
  <c r="JX195" i="1"/>
  <c r="JX196" i="1"/>
  <c r="JX197" i="1"/>
  <c r="JX198" i="1"/>
  <c r="JX199" i="1"/>
  <c r="JX200" i="1"/>
  <c r="JX201" i="1"/>
  <c r="JX202" i="1"/>
  <c r="JX203" i="1"/>
  <c r="JX204" i="1"/>
  <c r="JX205" i="1"/>
  <c r="JX206" i="1"/>
  <c r="JX207" i="1"/>
  <c r="JX208" i="1"/>
  <c r="JX209" i="1"/>
  <c r="JX210" i="1"/>
  <c r="JX211" i="1"/>
  <c r="JX212" i="1"/>
  <c r="JX213" i="1"/>
  <c r="JX214" i="1"/>
  <c r="JX215" i="1"/>
  <c r="JX135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FW121" i="1"/>
  <c r="T251" i="8"/>
  <c r="T286" i="8"/>
  <c r="S251" i="8"/>
  <c r="S286" i="8"/>
  <c r="R251" i="8"/>
  <c r="R286" i="8"/>
  <c r="Q251" i="8"/>
  <c r="Q286" i="8"/>
  <c r="P251" i="8"/>
  <c r="P286" i="8"/>
  <c r="O251" i="8"/>
  <c r="O286" i="8"/>
  <c r="N251" i="8"/>
  <c r="N286" i="8"/>
  <c r="M251" i="8"/>
  <c r="M286" i="8"/>
  <c r="L286" i="8"/>
  <c r="T285" i="8"/>
  <c r="S285" i="8"/>
  <c r="R285" i="8"/>
  <c r="Q285" i="8"/>
  <c r="P285" i="8"/>
  <c r="O285" i="8"/>
  <c r="N285" i="8"/>
  <c r="M285" i="8"/>
  <c r="L285" i="8"/>
  <c r="T284" i="8"/>
  <c r="S284" i="8"/>
  <c r="R284" i="8"/>
  <c r="Q284" i="8"/>
  <c r="P284" i="8"/>
  <c r="O284" i="8"/>
  <c r="N284" i="8"/>
  <c r="M284" i="8"/>
  <c r="L284" i="8"/>
  <c r="T283" i="8"/>
  <c r="S283" i="8"/>
  <c r="R283" i="8"/>
  <c r="Q283" i="8"/>
  <c r="P283" i="8"/>
  <c r="O283" i="8"/>
  <c r="N283" i="8"/>
  <c r="M283" i="8"/>
  <c r="L283" i="8"/>
  <c r="T282" i="8"/>
  <c r="S282" i="8"/>
  <c r="R282" i="8"/>
  <c r="Q282" i="8"/>
  <c r="P282" i="8"/>
  <c r="O282" i="8"/>
  <c r="N282" i="8"/>
  <c r="L282" i="8"/>
  <c r="T281" i="8"/>
  <c r="S281" i="8"/>
  <c r="R281" i="8"/>
  <c r="Q281" i="8"/>
  <c r="P281" i="8"/>
  <c r="O281" i="8"/>
  <c r="N281" i="8"/>
  <c r="M281" i="8"/>
  <c r="L281" i="8"/>
  <c r="T280" i="8"/>
  <c r="S280" i="8"/>
  <c r="R280" i="8"/>
  <c r="Q280" i="8"/>
  <c r="P280" i="8"/>
  <c r="O280" i="8"/>
  <c r="N280" i="8"/>
  <c r="M280" i="8"/>
  <c r="L280" i="8"/>
  <c r="T279" i="8"/>
  <c r="S279" i="8"/>
  <c r="R279" i="8"/>
  <c r="Q279" i="8"/>
  <c r="P279" i="8"/>
  <c r="O279" i="8"/>
  <c r="N279" i="8"/>
  <c r="M279" i="8"/>
  <c r="L279" i="8"/>
  <c r="T278" i="8"/>
  <c r="S278" i="8"/>
  <c r="R278" i="8"/>
  <c r="Q278" i="8"/>
  <c r="P278" i="8"/>
  <c r="O278" i="8"/>
  <c r="N278" i="8"/>
  <c r="M278" i="8"/>
  <c r="L278" i="8"/>
  <c r="R277" i="8"/>
  <c r="P277" i="8"/>
  <c r="O277" i="8"/>
  <c r="N277" i="8"/>
  <c r="M277" i="8"/>
  <c r="R276" i="8"/>
  <c r="Q276" i="8"/>
  <c r="P276" i="8"/>
  <c r="O276" i="8"/>
  <c r="N276" i="8"/>
  <c r="M276" i="8"/>
  <c r="T275" i="8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ET121" i="1"/>
  <c r="AD30" i="14"/>
  <c r="AD29" i="14"/>
  <c r="AD28" i="14"/>
  <c r="AD27" i="14"/>
  <c r="AD26" i="14"/>
  <c r="AD25" i="14"/>
  <c r="AD24" i="14"/>
  <c r="AD23" i="14"/>
  <c r="AD22" i="14"/>
  <c r="AD21" i="14"/>
  <c r="AD20" i="14"/>
  <c r="AD19" i="14"/>
  <c r="AD18" i="14"/>
  <c r="AD17" i="14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O22" i="9"/>
  <c r="O21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02" i="9"/>
  <c r="LD41" i="1"/>
  <c r="LD40" i="1"/>
  <c r="LD39" i="1"/>
  <c r="LD38" i="1"/>
  <c r="LD37" i="1"/>
  <c r="LD36" i="1"/>
  <c r="LD35" i="1"/>
  <c r="LD34" i="1"/>
  <c r="LD33" i="1"/>
  <c r="LD32" i="1"/>
  <c r="LD30" i="1"/>
  <c r="LD28" i="1"/>
  <c r="LD27" i="1"/>
  <c r="LD26" i="1"/>
  <c r="LD25" i="1"/>
  <c r="LD24" i="1"/>
  <c r="LD23" i="1"/>
  <c r="LD22" i="1"/>
  <c r="LD21" i="1"/>
  <c r="LD20" i="1"/>
  <c r="LD19" i="1"/>
  <c r="LD18" i="1"/>
  <c r="LD17" i="1"/>
  <c r="LD16" i="1"/>
  <c r="LD15" i="1"/>
  <c r="L252" i="8"/>
  <c r="L253" i="8"/>
  <c r="N293" i="8"/>
  <c r="O293" i="8"/>
  <c r="R293" i="8"/>
  <c r="GW163" i="1"/>
  <c r="GT162" i="1"/>
  <c r="M252" i="8"/>
  <c r="S252" i="8"/>
  <c r="R252" i="8"/>
  <c r="Q252" i="8"/>
  <c r="P252" i="8"/>
  <c r="O252" i="8"/>
  <c r="N252" i="8"/>
  <c r="M253" i="8"/>
  <c r="N253" i="8"/>
  <c r="O253" i="8"/>
  <c r="P253" i="8"/>
  <c r="Q253" i="8"/>
  <c r="R253" i="8"/>
  <c r="S253" i="8"/>
  <c r="T253" i="8"/>
  <c r="M254" i="8"/>
  <c r="N254" i="8"/>
  <c r="O254" i="8"/>
  <c r="P254" i="8"/>
  <c r="Q254" i="8"/>
  <c r="R254" i="8"/>
  <c r="S254" i="8"/>
  <c r="T254" i="8"/>
  <c r="M255" i="8"/>
  <c r="N255" i="8"/>
  <c r="O255" i="8"/>
  <c r="P255" i="8"/>
  <c r="Q255" i="8"/>
  <c r="R255" i="8"/>
  <c r="S255" i="8"/>
  <c r="T255" i="8"/>
  <c r="M256" i="8"/>
  <c r="N256" i="8"/>
  <c r="O256" i="8"/>
  <c r="P256" i="8"/>
  <c r="Q256" i="8"/>
  <c r="R256" i="8"/>
  <c r="S256" i="8"/>
  <c r="T256" i="8"/>
  <c r="M257" i="8"/>
  <c r="N257" i="8"/>
  <c r="O257" i="8"/>
  <c r="P257" i="8"/>
  <c r="Q257" i="8"/>
  <c r="R257" i="8"/>
  <c r="S257" i="8"/>
  <c r="T257" i="8"/>
  <c r="M258" i="8"/>
  <c r="N258" i="8"/>
  <c r="O258" i="8"/>
  <c r="P258" i="8"/>
  <c r="Q258" i="8"/>
  <c r="R258" i="8"/>
  <c r="S258" i="8"/>
  <c r="T258" i="8"/>
  <c r="M259" i="8"/>
  <c r="N259" i="8"/>
  <c r="O259" i="8"/>
  <c r="P259" i="8"/>
  <c r="Q259" i="8"/>
  <c r="R259" i="8"/>
  <c r="S259" i="8"/>
  <c r="T259" i="8"/>
  <c r="M260" i="8"/>
  <c r="N260" i="8"/>
  <c r="O260" i="8"/>
  <c r="P260" i="8"/>
  <c r="Q260" i="8"/>
  <c r="R260" i="8"/>
  <c r="S260" i="8"/>
  <c r="T260" i="8"/>
  <c r="M261" i="8"/>
  <c r="N261" i="8"/>
  <c r="O261" i="8"/>
  <c r="P261" i="8"/>
  <c r="Q261" i="8"/>
  <c r="R261" i="8"/>
  <c r="S261" i="8"/>
  <c r="T261" i="8"/>
  <c r="M262" i="8"/>
  <c r="N262" i="8"/>
  <c r="O262" i="8"/>
  <c r="P262" i="8"/>
  <c r="Q262" i="8"/>
  <c r="R262" i="8"/>
  <c r="S262" i="8"/>
  <c r="T262" i="8"/>
  <c r="L262" i="8"/>
  <c r="L261" i="8"/>
  <c r="L254" i="8"/>
  <c r="L255" i="8"/>
  <c r="L256" i="8"/>
  <c r="L257" i="8"/>
  <c r="L258" i="8"/>
  <c r="L259" i="8"/>
  <c r="L260" i="8"/>
  <c r="L219" i="8"/>
  <c r="M219" i="8"/>
  <c r="N219" i="8"/>
  <c r="O219" i="8"/>
  <c r="P219" i="8"/>
  <c r="M220" i="8"/>
  <c r="M224" i="8"/>
  <c r="Q219" i="8"/>
  <c r="L222" i="8"/>
  <c r="W208" i="8"/>
  <c r="W211" i="8"/>
  <c r="I219" i="8"/>
  <c r="S220" i="8"/>
  <c r="GW144" i="1"/>
  <c r="GT144" i="1"/>
  <c r="GS144" i="1"/>
  <c r="GR144" i="1"/>
  <c r="GP144" i="1"/>
  <c r="GM144" i="1"/>
  <c r="GL144" i="1"/>
  <c r="GK144" i="1"/>
  <c r="GJ144" i="1"/>
  <c r="GI144" i="1"/>
  <c r="GH144" i="1"/>
  <c r="GG144" i="1"/>
  <c r="GF144" i="1"/>
  <c r="GE144" i="1"/>
  <c r="GD144" i="1"/>
  <c r="GC144" i="1"/>
  <c r="GB144" i="1"/>
  <c r="GA144" i="1"/>
  <c r="FZ144" i="1"/>
  <c r="FY144" i="1"/>
  <c r="FX144" i="1"/>
  <c r="FW144" i="1"/>
  <c r="GV143" i="1"/>
  <c r="GU143" i="1"/>
  <c r="GQ143" i="1"/>
  <c r="GO143" i="1"/>
  <c r="GN143" i="1"/>
  <c r="GM143" i="1"/>
  <c r="GL143" i="1"/>
  <c r="GK143" i="1"/>
  <c r="GJ143" i="1"/>
  <c r="GI143" i="1"/>
  <c r="GH143" i="1"/>
  <c r="GG143" i="1"/>
  <c r="GF143" i="1"/>
  <c r="GE143" i="1"/>
  <c r="GD143" i="1"/>
  <c r="GC143" i="1"/>
  <c r="GB143" i="1"/>
  <c r="GA143" i="1"/>
  <c r="FZ143" i="1"/>
  <c r="FY143" i="1"/>
  <c r="FX143" i="1"/>
  <c r="FW143" i="1"/>
  <c r="GW142" i="1"/>
  <c r="GV142" i="1"/>
  <c r="GU142" i="1"/>
  <c r="GT142" i="1"/>
  <c r="GS142" i="1"/>
  <c r="GR142" i="1"/>
  <c r="GQ142" i="1"/>
  <c r="GP142" i="1"/>
  <c r="GO142" i="1"/>
  <c r="GN142" i="1"/>
  <c r="GL142" i="1"/>
  <c r="GK142" i="1"/>
  <c r="GJ142" i="1"/>
  <c r="GI142" i="1"/>
  <c r="GH142" i="1"/>
  <c r="GG142" i="1"/>
  <c r="GF142" i="1"/>
  <c r="GE142" i="1"/>
  <c r="GD142" i="1"/>
  <c r="GC142" i="1"/>
  <c r="GB142" i="1"/>
  <c r="GA142" i="1"/>
  <c r="FZ142" i="1"/>
  <c r="FY142" i="1"/>
  <c r="FX142" i="1"/>
  <c r="FW142" i="1"/>
  <c r="GW141" i="1"/>
  <c r="GV141" i="1"/>
  <c r="GU141" i="1"/>
  <c r="GT141" i="1"/>
  <c r="GS141" i="1"/>
  <c r="GR141" i="1"/>
  <c r="GQ141" i="1"/>
  <c r="GP141" i="1"/>
  <c r="GO141" i="1"/>
  <c r="GN141" i="1"/>
  <c r="GM141" i="1"/>
  <c r="GC141" i="1"/>
  <c r="GB141" i="1"/>
  <c r="GA141" i="1"/>
  <c r="FZ141" i="1"/>
  <c r="FY141" i="1"/>
  <c r="FX141" i="1"/>
  <c r="FW141" i="1"/>
  <c r="GW140" i="1"/>
  <c r="GV140" i="1"/>
  <c r="GU140" i="1"/>
  <c r="GT140" i="1"/>
  <c r="GS140" i="1"/>
  <c r="GR140" i="1"/>
  <c r="GQ140" i="1"/>
  <c r="GP140" i="1"/>
  <c r="GO140" i="1"/>
  <c r="GN140" i="1"/>
  <c r="GM140" i="1"/>
  <c r="GL140" i="1"/>
  <c r="GK140" i="1"/>
  <c r="GJ140" i="1"/>
  <c r="GI140" i="1"/>
  <c r="GH140" i="1"/>
  <c r="GG140" i="1"/>
  <c r="GF140" i="1"/>
  <c r="GE140" i="1"/>
  <c r="GD140" i="1"/>
  <c r="FZ140" i="1"/>
  <c r="FY140" i="1"/>
  <c r="FX140" i="1"/>
  <c r="FW140" i="1"/>
  <c r="GW139" i="1"/>
  <c r="GV139" i="1"/>
  <c r="GU139" i="1"/>
  <c r="GT139" i="1"/>
  <c r="GS139" i="1"/>
  <c r="GR139" i="1"/>
  <c r="GQ139" i="1"/>
  <c r="GP139" i="1"/>
  <c r="GO139" i="1"/>
  <c r="GN139" i="1"/>
  <c r="GM139" i="1"/>
  <c r="GL139" i="1"/>
  <c r="GK139" i="1"/>
  <c r="GJ139" i="1"/>
  <c r="GI139" i="1"/>
  <c r="GH139" i="1"/>
  <c r="GG139" i="1"/>
  <c r="GF139" i="1"/>
  <c r="GE139" i="1"/>
  <c r="GD139" i="1"/>
  <c r="GC139" i="1"/>
  <c r="GB139" i="1"/>
  <c r="GA139" i="1"/>
  <c r="FY139" i="1"/>
  <c r="FX139" i="1"/>
  <c r="FW139" i="1"/>
  <c r="GW138" i="1"/>
  <c r="GV138" i="1"/>
  <c r="GU138" i="1"/>
  <c r="GT138" i="1"/>
  <c r="GS138" i="1"/>
  <c r="GR138" i="1"/>
  <c r="GQ138" i="1"/>
  <c r="GP138" i="1"/>
  <c r="GO138" i="1"/>
  <c r="GN138" i="1"/>
  <c r="GM138" i="1"/>
  <c r="GL138" i="1"/>
  <c r="GK138" i="1"/>
  <c r="GJ138" i="1"/>
  <c r="GI138" i="1"/>
  <c r="GH138" i="1"/>
  <c r="GG138" i="1"/>
  <c r="GF138" i="1"/>
  <c r="GE138" i="1"/>
  <c r="GD138" i="1"/>
  <c r="GC138" i="1"/>
  <c r="GB138" i="1"/>
  <c r="GA138" i="1"/>
  <c r="FZ138" i="1"/>
  <c r="FW138" i="1"/>
  <c r="GW137" i="1"/>
  <c r="GV137" i="1"/>
  <c r="GU137" i="1"/>
  <c r="GT137" i="1"/>
  <c r="GS137" i="1"/>
  <c r="GR137" i="1"/>
  <c r="GQ137" i="1"/>
  <c r="GP137" i="1"/>
  <c r="GO137" i="1"/>
  <c r="GN137" i="1"/>
  <c r="GM137" i="1"/>
  <c r="GL137" i="1"/>
  <c r="GK137" i="1"/>
  <c r="GJ137" i="1"/>
  <c r="GI137" i="1"/>
  <c r="GH137" i="1"/>
  <c r="GG137" i="1"/>
  <c r="GF137" i="1"/>
  <c r="GE137" i="1"/>
  <c r="GD137" i="1"/>
  <c r="GC137" i="1"/>
  <c r="GB137" i="1"/>
  <c r="GA137" i="1"/>
  <c r="FZ137" i="1"/>
  <c r="FY137" i="1"/>
  <c r="FX137" i="1"/>
  <c r="M231" i="8"/>
  <c r="N231" i="8"/>
  <c r="L226" i="8"/>
  <c r="M226" i="8"/>
  <c r="N226" i="8"/>
  <c r="O226" i="8"/>
  <c r="P226" i="8"/>
  <c r="Q226" i="8"/>
  <c r="L227" i="8"/>
  <c r="M227" i="8"/>
  <c r="N227" i="8"/>
  <c r="O227" i="8"/>
  <c r="P227" i="8"/>
  <c r="Q227" i="8"/>
  <c r="L228" i="8"/>
  <c r="M228" i="8"/>
  <c r="N228" i="8"/>
  <c r="O228" i="8"/>
  <c r="P228" i="8"/>
  <c r="Q228" i="8"/>
  <c r="L229" i="8"/>
  <c r="M229" i="8"/>
  <c r="N229" i="8"/>
  <c r="O229" i="8"/>
  <c r="P229" i="8"/>
  <c r="Q229" i="8"/>
  <c r="L230" i="8"/>
  <c r="M230" i="8"/>
  <c r="N230" i="8"/>
  <c r="O230" i="8"/>
  <c r="P230" i="8"/>
  <c r="Q230" i="8"/>
  <c r="L231" i="8"/>
  <c r="O231" i="8"/>
  <c r="P231" i="8"/>
  <c r="Q231" i="8"/>
  <c r="L232" i="8"/>
  <c r="M232" i="8"/>
  <c r="N232" i="8"/>
  <c r="O232" i="8"/>
  <c r="P232" i="8"/>
  <c r="Q232" i="8"/>
  <c r="L233" i="8"/>
  <c r="M233" i="8"/>
  <c r="N233" i="8"/>
  <c r="O233" i="8"/>
  <c r="P233" i="8"/>
  <c r="Q233" i="8"/>
  <c r="L234" i="8"/>
  <c r="M234" i="8"/>
  <c r="N234" i="8"/>
  <c r="O234" i="8"/>
  <c r="P234" i="8"/>
  <c r="Q234" i="8"/>
  <c r="L235" i="8"/>
  <c r="M235" i="8"/>
  <c r="N235" i="8"/>
  <c r="O235" i="8"/>
  <c r="P235" i="8"/>
  <c r="Q235" i="8"/>
  <c r="J210" i="8"/>
  <c r="J211" i="8"/>
  <c r="J212" i="8"/>
  <c r="J213" i="8"/>
  <c r="J214" i="8"/>
  <c r="J215" i="8"/>
  <c r="J216" i="8"/>
  <c r="J217" i="8"/>
  <c r="J218" i="8"/>
  <c r="J209" i="8"/>
  <c r="P202" i="8"/>
  <c r="I223" i="8"/>
  <c r="P1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EQ15" i="1"/>
  <c r="EQ16" i="1"/>
  <c r="EQ18" i="1"/>
  <c r="EQ19" i="1"/>
  <c r="EQ20" i="1"/>
  <c r="EQ21" i="1"/>
  <c r="EQ22" i="1"/>
  <c r="EQ23" i="1"/>
  <c r="EQ24" i="1"/>
  <c r="EQ25" i="1"/>
  <c r="EQ26" i="1"/>
  <c r="EQ27" i="1"/>
  <c r="EQ28" i="1"/>
  <c r="EQ17" i="1"/>
</calcChain>
</file>

<file path=xl/sharedStrings.xml><?xml version="1.0" encoding="utf-8"?>
<sst xmlns="http://schemas.openxmlformats.org/spreadsheetml/2006/main" count="1261" uniqueCount="300">
  <si>
    <t>Automotive Al cycle</t>
  </si>
  <si>
    <t>Units</t>
  </si>
  <si>
    <t>Source</t>
  </si>
  <si>
    <t>Notes</t>
  </si>
  <si>
    <t>cap</t>
  </si>
  <si>
    <t>S1</t>
  </si>
  <si>
    <t>S2</t>
  </si>
  <si>
    <t>S3</t>
  </si>
  <si>
    <t>S4</t>
  </si>
  <si>
    <t>S5</t>
  </si>
  <si>
    <t>Symbol</t>
  </si>
  <si>
    <t>P</t>
  </si>
  <si>
    <t>Population (low)</t>
  </si>
  <si>
    <t>Population (medium)</t>
  </si>
  <si>
    <t>Population (high)</t>
  </si>
  <si>
    <t>CpC (high)</t>
  </si>
  <si>
    <t>UN</t>
  </si>
  <si>
    <t>Car/1000capita</t>
  </si>
  <si>
    <t>Al content (G1: Full BIW and Partial BIW)</t>
  </si>
  <si>
    <t>Al content (G2: Closures)</t>
  </si>
  <si>
    <t>Al content (G3:  bumpers and crash boxes)</t>
  </si>
  <si>
    <t>Al content (G5:Heat exchangers)</t>
  </si>
  <si>
    <t>Al content (G9: Wheels )</t>
  </si>
  <si>
    <t>Al content (G10:Transmission and Driveline)</t>
  </si>
  <si>
    <t>Al content (G11:Brake components)</t>
  </si>
  <si>
    <t>Al content (G12:All other Engine components)</t>
  </si>
  <si>
    <t>Al content (G13:All other Steering Components)</t>
  </si>
  <si>
    <t>Al content (G14:All other Interior and Exterior Components)</t>
  </si>
  <si>
    <t>Alloy classes</t>
  </si>
  <si>
    <t>Semi products</t>
  </si>
  <si>
    <t>ELV index</t>
  </si>
  <si>
    <t>Dismantled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</si>
  <si>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</si>
  <si>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</si>
  <si>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</si>
  <si>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</si>
  <si>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</si>
  <si>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</si>
  <si>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</si>
  <si>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</si>
  <si>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</si>
  <si>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</si>
  <si>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</si>
  <si>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</si>
  <si>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</si>
  <si>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</si>
  <si>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ELV Index</t>
  </si>
  <si>
    <t>Lifetime</t>
  </si>
  <si>
    <t>Shredder yield</t>
  </si>
  <si>
    <t>Remelting loss</t>
  </si>
  <si>
    <t>%</t>
  </si>
  <si>
    <t>EAA</t>
  </si>
  <si>
    <t>Constant Parameters:</t>
  </si>
  <si>
    <t>Parameters:</t>
  </si>
  <si>
    <t>Standard deviation</t>
  </si>
  <si>
    <t>http://www.iar.rwth-aachen.de/www/upload/Publikationen/download/bis1999/v07_sfb525.pdf</t>
  </si>
  <si>
    <t>Car segmentaion</t>
  </si>
  <si>
    <t xml:space="preserve">% </t>
  </si>
  <si>
    <t>ACEA</t>
  </si>
  <si>
    <t>Data are available for 2000-2012 from IHS and projection for 2017. Please see the sheet called source for global segments</t>
  </si>
  <si>
    <t>ELV1</t>
  </si>
  <si>
    <t>ELV2</t>
  </si>
  <si>
    <t>ELV3</t>
  </si>
  <si>
    <t>DUMMY</t>
  </si>
  <si>
    <t>?</t>
  </si>
  <si>
    <t>years</t>
  </si>
  <si>
    <t>[1, 2]</t>
  </si>
  <si>
    <t>Scenario</t>
  </si>
  <si>
    <t>Manufacturing yield</t>
  </si>
  <si>
    <t>Collection rate</t>
  </si>
  <si>
    <t>Possibly dism.</t>
  </si>
  <si>
    <t>Shredded</t>
  </si>
  <si>
    <t>1070A</t>
  </si>
  <si>
    <t>3003</t>
  </si>
  <si>
    <t>3103</t>
  </si>
  <si>
    <t>4043</t>
  </si>
  <si>
    <t>5005A</t>
  </si>
  <si>
    <t>5754</t>
  </si>
  <si>
    <t>6008</t>
  </si>
  <si>
    <t>6014</t>
  </si>
  <si>
    <t>6016</t>
  </si>
  <si>
    <t>6061</t>
  </si>
  <si>
    <t>6063</t>
  </si>
  <si>
    <t>6082</t>
  </si>
  <si>
    <t>6111</t>
  </si>
  <si>
    <t>6181A</t>
  </si>
  <si>
    <t>301</t>
  </si>
  <si>
    <t>319</t>
  </si>
  <si>
    <t>356</t>
  </si>
  <si>
    <t>383</t>
  </si>
  <si>
    <t>A356.0</t>
  </si>
  <si>
    <t>A357.0</t>
  </si>
  <si>
    <t>A360.0</t>
  </si>
  <si>
    <t>B380.0</t>
  </si>
  <si>
    <t>B390.0</t>
  </si>
  <si>
    <t>SUM</t>
  </si>
  <si>
    <t>Group vs alloy</t>
  </si>
  <si>
    <t>New 1070A</t>
  </si>
  <si>
    <t>New 3003</t>
  </si>
  <si>
    <t>New 3103</t>
  </si>
  <si>
    <t>New 4043</t>
  </si>
  <si>
    <t>New 5005A</t>
  </si>
  <si>
    <t>New 5182</t>
  </si>
  <si>
    <t>New 5754</t>
  </si>
  <si>
    <t>New 6008</t>
  </si>
  <si>
    <t>New 6014</t>
  </si>
  <si>
    <t>New 6016</t>
  </si>
  <si>
    <t>New 6060</t>
  </si>
  <si>
    <t>New 6061</t>
  </si>
  <si>
    <t>New 6063</t>
  </si>
  <si>
    <t>New 6082</t>
  </si>
  <si>
    <t>New 6111</t>
  </si>
  <si>
    <t>New 6181A</t>
  </si>
  <si>
    <t>New 7020</t>
  </si>
  <si>
    <t>New 301</t>
  </si>
  <si>
    <t>New 319</t>
  </si>
  <si>
    <t>New 356</t>
  </si>
  <si>
    <t>New 383</t>
  </si>
  <si>
    <t>New A356.0</t>
  </si>
  <si>
    <t>New A357.0</t>
  </si>
  <si>
    <t>New A360.0</t>
  </si>
  <si>
    <t>New B380.0</t>
  </si>
  <si>
    <t>New B390.0</t>
  </si>
  <si>
    <t>New Silafont</t>
  </si>
  <si>
    <t>Old 1070A</t>
  </si>
  <si>
    <t>Old 3003</t>
  </si>
  <si>
    <t>Old 3103</t>
  </si>
  <si>
    <t>Old 4043</t>
  </si>
  <si>
    <t>Old 5005A</t>
  </si>
  <si>
    <t>Old 5182</t>
  </si>
  <si>
    <t>Old 5754</t>
  </si>
  <si>
    <t>Old 6008</t>
  </si>
  <si>
    <t>Old 6014</t>
  </si>
  <si>
    <t>Old 6016</t>
  </si>
  <si>
    <t>Old 6060</t>
  </si>
  <si>
    <t>Old 6061</t>
  </si>
  <si>
    <t>Old 6063</t>
  </si>
  <si>
    <t>Old 6082</t>
  </si>
  <si>
    <t>Old 6111</t>
  </si>
  <si>
    <t>Old 6181A</t>
  </si>
  <si>
    <t>Old 7020</t>
  </si>
  <si>
    <t>Old 301</t>
  </si>
  <si>
    <t>Old 319</t>
  </si>
  <si>
    <t>Old 356</t>
  </si>
  <si>
    <t>Old 383</t>
  </si>
  <si>
    <t>Old A356.0</t>
  </si>
  <si>
    <t>Old A357.0</t>
  </si>
  <si>
    <t>Old A360.0</t>
  </si>
  <si>
    <t>Old B380.0</t>
  </si>
  <si>
    <t>Old B390.0</t>
  </si>
  <si>
    <t>Old Silafont</t>
  </si>
  <si>
    <t>Old 1xxx</t>
  </si>
  <si>
    <t>Old 3xxx</t>
  </si>
  <si>
    <t>Old 4xxx</t>
  </si>
  <si>
    <t>Old 5xxx</t>
  </si>
  <si>
    <t>Old 6xxx</t>
  </si>
  <si>
    <t>Old 7xxx</t>
  </si>
  <si>
    <t>Old cast</t>
  </si>
  <si>
    <t>New G2</t>
  </si>
  <si>
    <t>New G3</t>
  </si>
  <si>
    <t>New G4</t>
  </si>
  <si>
    <t>New G5</t>
  </si>
  <si>
    <t>New G6</t>
  </si>
  <si>
    <t>New G7</t>
  </si>
  <si>
    <t>New G8</t>
  </si>
  <si>
    <t>New G9</t>
  </si>
  <si>
    <t>New G10</t>
  </si>
  <si>
    <t>New G11</t>
  </si>
  <si>
    <t>New G12</t>
  </si>
  <si>
    <t>New G13</t>
  </si>
  <si>
    <t>New G14</t>
  </si>
  <si>
    <t>Old G1</t>
  </si>
  <si>
    <t>Old G2</t>
  </si>
  <si>
    <t>Old G3</t>
  </si>
  <si>
    <t>Old G4</t>
  </si>
  <si>
    <t>Old G5</t>
  </si>
  <si>
    <t>Old G6</t>
  </si>
  <si>
    <t>Old G7</t>
  </si>
  <si>
    <t>Old G8</t>
  </si>
  <si>
    <t>Old G9</t>
  </si>
  <si>
    <t>Old G10</t>
  </si>
  <si>
    <t>Old G11</t>
  </si>
  <si>
    <t>Old G12</t>
  </si>
  <si>
    <t>Old G13</t>
  </si>
  <si>
    <t>Old G14</t>
  </si>
  <si>
    <t>New mixed</t>
  </si>
  <si>
    <t>Old wrought</t>
  </si>
  <si>
    <t>Hand sorting (cast/wrought)</t>
  </si>
  <si>
    <t>Laser sorting (alloy groups)</t>
  </si>
  <si>
    <t>DUMMY: 100% to correct bin</t>
  </si>
  <si>
    <t>Scrap type versus alloy</t>
  </si>
  <si>
    <t>Manufacturing scrap sorting (components)</t>
  </si>
  <si>
    <t>Scrap type versus group</t>
  </si>
  <si>
    <t>Optimization costs</t>
  </si>
  <si>
    <t>Al</t>
  </si>
  <si>
    <t>Fe</t>
  </si>
  <si>
    <t>Si</t>
  </si>
  <si>
    <t>Cu</t>
  </si>
  <si>
    <t>Mn</t>
  </si>
  <si>
    <t>Mg</t>
  </si>
  <si>
    <t>Cr</t>
  </si>
  <si>
    <t>Ni</t>
  </si>
  <si>
    <t>Zn</t>
  </si>
  <si>
    <t>Ti</t>
  </si>
  <si>
    <t>Primary metal compositions</t>
  </si>
  <si>
    <t>[3]</t>
  </si>
  <si>
    <t>Closures</t>
  </si>
  <si>
    <t>Remelting yield</t>
  </si>
  <si>
    <t>Yield</t>
  </si>
  <si>
    <t>All assumed equal to 1- remelting loss (see remelting loss for source)</t>
  </si>
  <si>
    <t>Shredder cont.</t>
  </si>
  <si>
    <t>Silafont36</t>
  </si>
  <si>
    <t>sum</t>
  </si>
  <si>
    <t>Sorting indeces</t>
  </si>
  <si>
    <t>Hand</t>
  </si>
  <si>
    <t>Laser</t>
  </si>
  <si>
    <t>Z1</t>
  </si>
  <si>
    <t>Z2</t>
  </si>
  <si>
    <t>Z3</t>
  </si>
  <si>
    <t>Shredder cont. In dismantled parts</t>
  </si>
  <si>
    <t>Demagging</t>
  </si>
  <si>
    <t>UN 2013 (2012 update) [4]</t>
  </si>
  <si>
    <t>SCENARIO</t>
  </si>
  <si>
    <t>Alloys produced with recycled material</t>
  </si>
  <si>
    <t>Calibration</t>
  </si>
  <si>
    <t>Old cast low Cu</t>
  </si>
  <si>
    <t>Old cast high Cu</t>
  </si>
  <si>
    <t>Al content (G4: Engine Blocks</t>
  </si>
  <si>
    <t>Al content (G6: Cylinder heads)</t>
  </si>
  <si>
    <t>Al content (G7: Suspension)</t>
  </si>
  <si>
    <t>Al content (G8: Nothing</t>
  </si>
  <si>
    <t>RR Study</t>
  </si>
  <si>
    <t>Al content (G8: Steering</t>
  </si>
  <si>
    <t>Body</t>
  </si>
  <si>
    <t>Bumpers</t>
  </si>
  <si>
    <t>Engine Blocks</t>
  </si>
  <si>
    <t>Heat Exchangers</t>
  </si>
  <si>
    <t>Cylinder Heads</t>
  </si>
  <si>
    <t>Suspension</t>
  </si>
  <si>
    <t>Steering</t>
  </si>
  <si>
    <t>Wheels</t>
  </si>
  <si>
    <t>Transmission/Driveline</t>
  </si>
  <si>
    <t>Brake Components</t>
  </si>
  <si>
    <t>Other Engine</t>
  </si>
  <si>
    <t>Nothing</t>
  </si>
  <si>
    <t>Other Components</t>
  </si>
  <si>
    <t>5454</t>
  </si>
  <si>
    <t>6022</t>
  </si>
  <si>
    <t>7004</t>
  </si>
  <si>
    <t>.98</t>
  </si>
  <si>
    <t>380</t>
  </si>
  <si>
    <t>390</t>
  </si>
  <si>
    <t>Amount of Autoshred that is sorted</t>
  </si>
  <si>
    <t>Twitch % in Zorba + 2Small</t>
  </si>
  <si>
    <t>None</t>
  </si>
  <si>
    <t>Low</t>
  </si>
  <si>
    <t>Med</t>
  </si>
  <si>
    <t>High</t>
  </si>
  <si>
    <t>OLD MIXED</t>
  </si>
  <si>
    <t>Old</t>
  </si>
  <si>
    <t>Amund</t>
  </si>
  <si>
    <t>Sean</t>
  </si>
  <si>
    <t>G1- Nothing</t>
  </si>
  <si>
    <t>Al content (G13: Body</t>
  </si>
  <si>
    <t>Actual</t>
  </si>
  <si>
    <t>MODEL</t>
  </si>
  <si>
    <t>ACTUAL</t>
  </si>
  <si>
    <t>~1%</t>
  </si>
  <si>
    <t>~8%</t>
  </si>
  <si>
    <t>~26%</t>
  </si>
  <si>
    <t>~5%</t>
  </si>
  <si>
    <t>~24%</t>
  </si>
  <si>
    <t>&lt;&lt;&lt;1%</t>
  </si>
  <si>
    <t>&lt;&lt;1%</t>
  </si>
  <si>
    <t>Alloy Amount Calibration</t>
  </si>
  <si>
    <t>Shredder Input Calibration</t>
  </si>
  <si>
    <t>Trial 1</t>
  </si>
  <si>
    <t>Trial 2</t>
  </si>
  <si>
    <t>Mid alloy specifications for other scrap</t>
  </si>
  <si>
    <t>Trial 3</t>
  </si>
  <si>
    <t>Trial 4</t>
  </si>
  <si>
    <t>Year</t>
  </si>
  <si>
    <t>Export</t>
  </si>
  <si>
    <t>Sorted</t>
  </si>
  <si>
    <t>CpC (baseline)</t>
  </si>
  <si>
    <t>Transmission</t>
  </si>
  <si>
    <t>Brake Comp.</t>
  </si>
  <si>
    <t>All other</t>
  </si>
  <si>
    <t>308</t>
  </si>
  <si>
    <t>6005</t>
  </si>
  <si>
    <t>Twitch</t>
  </si>
  <si>
    <t>Zorba</t>
  </si>
  <si>
    <t xml:space="preserve"> </t>
  </si>
  <si>
    <t>LIBS Rate</t>
  </si>
  <si>
    <t>Size-limited</t>
  </si>
  <si>
    <t>Size-limted</t>
  </si>
  <si>
    <t>Calibrated 1</t>
  </si>
  <si>
    <t>Calibrated Old</t>
  </si>
  <si>
    <t>Without Other Scrap</t>
  </si>
  <si>
    <t>XRF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</si>
</sst>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0.0E+00"/>
    <numFmt numFmtId="165" formatCode="[$$-409]#,##0"/>
    <numFmt numFmtId="166" formatCode="#\,##0"/>
    <numFmt numFmtId="167" formatCode="General_);[Red]\-General_)"/>
    <numFmt numFmtId="168" formatCode="0.0"/>
    <numFmt numFmtId="169" formatCode="0.0\ %"/>
    <numFmt numFmtId="170" formatCode="0.000"/>
    <numFmt numFmtId="171" formatCode="0.0%"/>
    <numFmt numFmtId="172" formatCode="0.0000%"/>
    <numFmt numFmtId="173" formatCode="0.0000"/>
  </numFmts>
  <fonts count="26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6"/>
      <color indexed="12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5.5"/>
      <name val="Times New Roman"/>
      <family val="1"/>
    </font>
    <font>
      <sz val="5.5"/>
      <color theme="1"/>
      <name val="Timw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0">
    <xf numFmtId="0" fontId="0" fillId="0" borderId="0"/>
    <xf numFmtId="43" fontId="3" fillId="0" borderId="0" applyFont="0" applyFill="0" applyBorder="0" applyAlignment="0" applyProtection="0"/>
    <xf numFmtId="165" fontId="4" fillId="0" borderId="0" applyNumberFormat="0" applyFill="0" applyBorder="0" applyAlignment="0" applyProtection="0">
      <alignment vertical="top"/>
      <protection locked="0"/>
    </xf>
    <xf numFmtId="165" fontId="4" fillId="0" borderId="0" applyNumberFormat="0" applyFill="0" applyBorder="0" applyAlignment="0" applyProtection="0">
      <alignment vertical="top"/>
      <protection locked="0"/>
    </xf>
    <xf numFmtId="165" fontId="4" fillId="0" borderId="0" applyNumberFormat="0" applyFill="0" applyBorder="0" applyAlignment="0" applyProtection="0">
      <alignment vertical="top"/>
      <protection locked="0"/>
    </xf>
    <xf numFmtId="165" fontId="4" fillId="0" borderId="0" applyNumberFormat="0" applyFill="0" applyBorder="0" applyAlignment="0" applyProtection="0">
      <alignment vertical="top"/>
      <protection locked="0"/>
    </xf>
    <xf numFmtId="165" fontId="4" fillId="0" borderId="0" applyNumberFormat="0" applyFill="0" applyBorder="0" applyAlignment="0" applyProtection="0">
      <alignment vertical="top"/>
      <protection locked="0"/>
    </xf>
    <xf numFmtId="166" fontId="4" fillId="0" borderId="0" applyNumberFormat="0" applyFill="0" applyBorder="0" applyAlignment="0" applyProtection="0">
      <alignment vertical="top"/>
      <protection locked="0"/>
    </xf>
    <xf numFmtId="167" fontId="4" fillId="0" borderId="0" applyNumberFormat="0" applyFill="0" applyBorder="0" applyAlignment="0" applyProtection="0">
      <alignment vertical="top"/>
      <protection locked="0"/>
    </xf>
    <xf numFmtId="167" fontId="4" fillId="0" borderId="0" applyNumberFormat="0" applyFill="0" applyBorder="0" applyAlignment="0" applyProtection="0">
      <alignment vertical="top"/>
      <protection locked="0"/>
    </xf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2" fillId="0" borderId="0"/>
    <xf numFmtId="165" fontId="3" fillId="0" borderId="0"/>
    <xf numFmtId="0" fontId="5" fillId="2" borderId="1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9" fontId="2" fillId="0" borderId="0" applyFont="0" applyFill="0" applyBorder="0" applyAlignment="0" applyProtection="0"/>
    <xf numFmtId="0" fontId="8" fillId="0" borderId="2">
      <alignment horizontal="center"/>
    </xf>
    <xf numFmtId="1" fontId="9" fillId="0" borderId="2"/>
    <xf numFmtId="0" fontId="10" fillId="0" borderId="0"/>
    <xf numFmtId="0" fontId="13" fillId="0" borderId="0" applyNumberFormat="0" applyFill="0" applyBorder="0" applyAlignment="0" applyProtection="0"/>
    <xf numFmtId="0" fontId="19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8" fontId="0" fillId="0" borderId="0" xfId="0" applyNumberFormat="1"/>
    <xf numFmtId="0" fontId="7" fillId="6" borderId="0" xfId="0" applyFont="1" applyFill="1"/>
    <xf numFmtId="164" fontId="7" fillId="6" borderId="0" xfId="0" applyNumberFormat="1" applyFont="1" applyFill="1"/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5" borderId="0" xfId="0" applyFont="1" applyFill="1"/>
    <xf numFmtId="0" fontId="7" fillId="0" borderId="0" xfId="0" applyFont="1" applyAlignment="1">
      <alignment vertical="center" wrapText="1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7" fillId="12" borderId="0" xfId="0" applyFont="1" applyFill="1"/>
    <xf numFmtId="9" fontId="0" fillId="0" borderId="0" xfId="26" applyFont="1"/>
    <xf numFmtId="0" fontId="0" fillId="0" borderId="0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13" fillId="0" borderId="0" xfId="30"/>
    <xf numFmtId="0" fontId="11" fillId="0" borderId="0" xfId="0" applyFont="1"/>
    <xf numFmtId="9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24" applyFill="1" applyBorder="1" applyAlignment="1">
      <alignment horizontal="center"/>
    </xf>
    <xf numFmtId="0" fontId="3" fillId="0" borderId="0" xfId="10" applyNumberFormat="1" applyFont="1" applyFill="1" applyAlignment="1">
      <alignment horizontal="center"/>
    </xf>
    <xf numFmtId="0" fontId="12" fillId="0" borderId="0" xfId="24" applyFont="1" applyFill="1" applyBorder="1" applyAlignment="1"/>
    <xf numFmtId="0" fontId="0" fillId="0" borderId="0" xfId="0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0" fillId="0" borderId="0" xfId="24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3" xfId="0" applyBorder="1"/>
    <xf numFmtId="0" fontId="0" fillId="0" borderId="7" xfId="0" applyBorder="1"/>
    <xf numFmtId="0" fontId="0" fillId="0" borderId="7" xfId="24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165" fontId="3" fillId="0" borderId="3" xfId="1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7" xfId="0" applyNumberFormat="1" applyBorder="1" applyAlignment="1">
      <alignment horizontal="right"/>
    </xf>
    <xf numFmtId="9" fontId="0" fillId="0" borderId="3" xfId="0" applyNumberFormat="1" applyFill="1" applyBorder="1" applyAlignment="1">
      <alignment horizontal="center"/>
    </xf>
    <xf numFmtId="9" fontId="0" fillId="0" borderId="3" xfId="25" applyNumberFormat="1" applyFon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0" fillId="0" borderId="9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0" fontId="0" fillId="0" borderId="12" xfId="0" applyBorder="1"/>
    <xf numFmtId="0" fontId="0" fillId="0" borderId="6" xfId="0" applyBorder="1"/>
    <xf numFmtId="169" fontId="0" fillId="0" borderId="11" xfId="26" applyNumberFormat="1" applyFont="1" applyBorder="1"/>
    <xf numFmtId="0" fontId="12" fillId="0" borderId="11" xfId="0" quotePrefix="1" applyFont="1" applyBorder="1"/>
    <xf numFmtId="0" fontId="12" fillId="0" borderId="11" xfId="0" quotePrefix="1" applyFont="1" applyBorder="1" applyAlignment="1">
      <alignment horizontal="left"/>
    </xf>
    <xf numFmtId="0" fontId="12" fillId="0" borderId="12" xfId="0" applyFont="1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9" fontId="0" fillId="0" borderId="13" xfId="0" applyNumberFormat="1" applyBorder="1"/>
    <xf numFmtId="0" fontId="12" fillId="0" borderId="5" xfId="0" applyFont="1" applyBorder="1"/>
    <xf numFmtId="9" fontId="0" fillId="0" borderId="6" xfId="0" applyNumberFormat="1" applyBorder="1"/>
    <xf numFmtId="0" fontId="0" fillId="0" borderId="4" xfId="0" applyBorder="1"/>
    <xf numFmtId="0" fontId="0" fillId="0" borderId="0" xfId="0" quotePrefix="1" applyFont="1" applyBorder="1"/>
    <xf numFmtId="0" fontId="0" fillId="0" borderId="2" xfId="0" applyBorder="1"/>
    <xf numFmtId="0" fontId="0" fillId="0" borderId="2" xfId="0" quotePrefix="1" applyFont="1" applyBorder="1" applyAlignment="1">
      <alignment horizontal="left"/>
    </xf>
    <xf numFmtId="0" fontId="0" fillId="0" borderId="2" xfId="0" quotePrefix="1" applyFont="1" applyBorder="1"/>
    <xf numFmtId="0" fontId="11" fillId="0" borderId="2" xfId="0" applyFont="1" applyBorder="1"/>
    <xf numFmtId="0" fontId="16" fillId="0" borderId="2" xfId="0" applyFont="1" applyBorder="1"/>
    <xf numFmtId="0" fontId="0" fillId="0" borderId="12" xfId="0" quotePrefix="1" applyFont="1" applyBorder="1"/>
    <xf numFmtId="0" fontId="11" fillId="0" borderId="12" xfId="0" applyFont="1" applyBorder="1"/>
    <xf numFmtId="0" fontId="11" fillId="0" borderId="0" xfId="0" applyFont="1" applyBorder="1"/>
    <xf numFmtId="0" fontId="0" fillId="0" borderId="3" xfId="0" quotePrefix="1" applyFont="1" applyBorder="1"/>
    <xf numFmtId="0" fontId="11" fillId="0" borderId="3" xfId="0" applyFont="1" applyBorder="1"/>
    <xf numFmtId="0" fontId="6" fillId="0" borderId="2" xfId="0" applyFont="1" applyBorder="1"/>
    <xf numFmtId="9" fontId="0" fillId="0" borderId="10" xfId="0" applyNumberFormat="1" applyBorder="1"/>
    <xf numFmtId="0" fontId="0" fillId="0" borderId="11" xfId="0" applyBorder="1"/>
    <xf numFmtId="0" fontId="6" fillId="0" borderId="14" xfId="0" applyFont="1" applyBorder="1"/>
    <xf numFmtId="0" fontId="6" fillId="0" borderId="0" xfId="0" applyFont="1" applyBorder="1"/>
    <xf numFmtId="0" fontId="6" fillId="0" borderId="4" xfId="0" applyFont="1" applyBorder="1"/>
    <xf numFmtId="0" fontId="7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8" fillId="0" borderId="2" xfId="1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left"/>
    </xf>
    <xf numFmtId="9" fontId="2" fillId="0" borderId="2" xfId="25" applyNumberFormat="1" applyFill="1" applyBorder="1" applyAlignment="1">
      <alignment horizontal="center"/>
    </xf>
    <xf numFmtId="0" fontId="0" fillId="0" borderId="2" xfId="0" applyFill="1" applyBorder="1" applyAlignment="1"/>
    <xf numFmtId="165" fontId="3" fillId="0" borderId="2" xfId="10" applyFont="1" applyFill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9" fontId="0" fillId="0" borderId="2" xfId="25" applyNumberFormat="1" applyFont="1" applyFill="1" applyBorder="1" applyAlignment="1">
      <alignment horizontal="center"/>
    </xf>
    <xf numFmtId="0" fontId="15" fillId="0" borderId="2" xfId="10" applyNumberFormat="1" applyFont="1" applyFill="1" applyBorder="1" applyAlignment="1">
      <alignment horizontal="center"/>
    </xf>
    <xf numFmtId="0" fontId="0" fillId="0" borderId="8" xfId="0" applyBorder="1"/>
    <xf numFmtId="0" fontId="6" fillId="0" borderId="0" xfId="0" applyFont="1" applyFill="1" applyBorder="1"/>
    <xf numFmtId="0" fontId="14" fillId="0" borderId="2" xfId="0" applyFont="1" applyBorder="1" applyAlignment="1">
      <alignment vertical="center"/>
    </xf>
    <xf numFmtId="0" fontId="0" fillId="0" borderId="2" xfId="0" applyFont="1" applyBorder="1"/>
    <xf numFmtId="0" fontId="12" fillId="0" borderId="2" xfId="0" applyFont="1" applyBorder="1"/>
    <xf numFmtId="0" fontId="6" fillId="0" borderId="2" xfId="0" applyFont="1" applyFill="1" applyBorder="1"/>
    <xf numFmtId="0" fontId="20" fillId="0" borderId="0" xfId="0" applyFont="1"/>
    <xf numFmtId="170" fontId="0" fillId="0" borderId="0" xfId="0" applyNumberFormat="1"/>
    <xf numFmtId="2" fontId="0" fillId="0" borderId="0" xfId="0" applyNumberFormat="1" applyFill="1"/>
    <xf numFmtId="170" fontId="0" fillId="0" borderId="0" xfId="0" applyNumberFormat="1" applyFill="1"/>
    <xf numFmtId="1" fontId="0" fillId="0" borderId="0" xfId="0" applyNumberFormat="1" applyFill="1"/>
    <xf numFmtId="168" fontId="0" fillId="0" borderId="0" xfId="0" applyNumberFormat="1" applyFill="1"/>
    <xf numFmtId="0" fontId="12" fillId="0" borderId="0" xfId="0" quotePrefix="1" applyFont="1" applyFill="1" applyBorder="1" applyAlignment="1">
      <alignment horizontal="left"/>
    </xf>
    <xf numFmtId="0" fontId="12" fillId="0" borderId="0" xfId="0" quotePrefix="1" applyFont="1" applyFill="1" applyBorder="1"/>
    <xf numFmtId="0" fontId="11" fillId="0" borderId="11" xfId="0" applyFont="1" applyBorder="1"/>
    <xf numFmtId="0" fontId="0" fillId="0" borderId="0" xfId="0" quotePrefix="1" applyAlignment="1">
      <alignment horizontal="center"/>
    </xf>
    <xf numFmtId="0" fontId="0" fillId="0" borderId="0" xfId="0" quotePrefix="1"/>
    <xf numFmtId="0" fontId="11" fillId="0" borderId="15" xfId="0" applyFont="1" applyFill="1" applyBorder="1"/>
    <xf numFmtId="0" fontId="12" fillId="0" borderId="0" xfId="0" applyFont="1"/>
    <xf numFmtId="11" fontId="0" fillId="0" borderId="0" xfId="0" applyNumberFormat="1"/>
    <xf numFmtId="171" fontId="0" fillId="0" borderId="0" xfId="26" applyNumberFormat="1" applyFont="1"/>
    <xf numFmtId="10" fontId="0" fillId="0" borderId="0" xfId="26" applyNumberFormat="1" applyFont="1"/>
    <xf numFmtId="10" fontId="0" fillId="13" borderId="0" xfId="26" applyNumberFormat="1" applyFont="1" applyFill="1"/>
    <xf numFmtId="172" fontId="0" fillId="0" borderId="0" xfId="26" applyNumberFormat="1" applyFont="1"/>
    <xf numFmtId="0" fontId="0" fillId="0" borderId="11" xfId="26" applyNumberFormat="1" applyFont="1" applyBorder="1"/>
    <xf numFmtId="171" fontId="0" fillId="0" borderId="0" xfId="0" applyNumberFormat="1"/>
    <xf numFmtId="0" fontId="0" fillId="0" borderId="0" xfId="26" applyNumberFormat="1" applyFont="1" applyFill="1" applyBorder="1"/>
    <xf numFmtId="0" fontId="22" fillId="0" borderId="0" xfId="0" applyFont="1"/>
    <xf numFmtId="0" fontId="3" fillId="0" borderId="0" xfId="0" applyFont="1"/>
    <xf numFmtId="169" fontId="22" fillId="0" borderId="11" xfId="0" applyNumberFormat="1" applyFont="1" applyBorder="1"/>
    <xf numFmtId="169" fontId="22" fillId="0" borderId="9" xfId="0" applyNumberFormat="1" applyFont="1" applyBorder="1"/>
    <xf numFmtId="169" fontId="22" fillId="0" borderId="0" xfId="0" applyNumberFormat="1" applyFont="1"/>
    <xf numFmtId="0" fontId="23" fillId="0" borderId="0" xfId="0" applyFont="1"/>
    <xf numFmtId="171" fontId="0" fillId="0" borderId="0" xfId="26" applyNumberFormat="1" applyFont="1" applyBorder="1"/>
    <xf numFmtId="171" fontId="23" fillId="0" borderId="0" xfId="26" applyNumberFormat="1" applyFont="1" applyBorder="1"/>
    <xf numFmtId="0" fontId="0" fillId="0" borderId="15" xfId="0" applyFill="1" applyBorder="1"/>
    <xf numFmtId="173" fontId="0" fillId="0" borderId="0" xfId="0" applyNumberFormat="1"/>
    <xf numFmtId="170" fontId="11" fillId="0" borderId="2" xfId="0" applyNumberFormat="1" applyFont="1" applyBorder="1"/>
    <xf numFmtId="170" fontId="11" fillId="0" borderId="15" xfId="0" applyNumberFormat="1" applyFont="1" applyFill="1" applyBorder="1"/>
    <xf numFmtId="0" fontId="11" fillId="0" borderId="0" xfId="0" applyFont="1" applyFill="1" applyBorder="1"/>
    <xf numFmtId="10" fontId="0" fillId="0" borderId="0" xfId="0" applyNumberFormat="1"/>
    <xf numFmtId="9" fontId="24" fillId="0" borderId="2" xfId="26" applyFont="1" applyBorder="1" applyAlignment="1">
      <alignment horizontal="center" vertical="center"/>
    </xf>
    <xf numFmtId="9" fontId="25" fillId="0" borderId="2" xfId="26" applyFont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8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7" fillId="1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165" fontId="8" fillId="0" borderId="2" xfId="10" applyFont="1" applyFill="1" applyBorder="1" applyAlignment="1">
      <alignment horizontal="center" vertical="center" wrapText="1"/>
    </xf>
    <xf numFmtId="0" fontId="12" fillId="0" borderId="5" xfId="24" applyFont="1" applyFill="1" applyBorder="1" applyAlignment="1">
      <alignment horizontal="center" vertical="center"/>
    </xf>
    <xf numFmtId="0" fontId="12" fillId="0" borderId="4" xfId="24" applyFont="1" applyFill="1" applyBorder="1" applyAlignment="1">
      <alignment horizontal="center" vertical="center"/>
    </xf>
    <xf numFmtId="0" fontId="12" fillId="0" borderId="6" xfId="24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50">
    <cellStyle name="20% - Accent1" xfId="24" builtinId="30"/>
    <cellStyle name="20% - Accent1 2" xfId="22"/>
    <cellStyle name="20% - Accent2 2" xfId="23"/>
    <cellStyle name="40% - Accent2" xfId="25" builtinId="35"/>
    <cellStyle name="Comma 2" xfId="1"/>
    <cellStyle name="DataStyle" xfId="28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oterStyle" xfId="29"/>
    <cellStyle name="HeaderStyle" xfId="27"/>
    <cellStyle name="Hyperlink" xfId="30" builtinId="8"/>
    <cellStyle name="Hyperlink 2" xfId="2"/>
    <cellStyle name="Hyperlink 3" xfId="3"/>
    <cellStyle name="Hyperlink 4" xfId="4"/>
    <cellStyle name="Hyperlink 5" xfId="5"/>
    <cellStyle name="Hyperlink 6" xfId="6"/>
    <cellStyle name="Hyperlink 7" xfId="7"/>
    <cellStyle name="Hyperlink 7 2" xfId="8"/>
    <cellStyle name="Hyperlink 7 2 2" xfId="9"/>
    <cellStyle name="Normal" xfId="0" builtinId="0"/>
    <cellStyle name="Normal 2" xfId="10"/>
    <cellStyle name="Normal 3" xfId="11"/>
    <cellStyle name="Normal 4" xfId="12"/>
    <cellStyle name="Normal 5" xfId="13"/>
    <cellStyle name="Normal 6" xfId="14"/>
    <cellStyle name="Normal 7" xfId="15"/>
    <cellStyle name="Normal 8" xfId="16"/>
    <cellStyle name="Normal 9" xfId="31"/>
    <cellStyle name="Note 2" xfId="17"/>
    <cellStyle name="Percent" xfId="26" builtinId="5"/>
    <cellStyle name="Percent 2" xfId="18"/>
    <cellStyle name="Percent 2 2" xfId="19"/>
    <cellStyle name="Percent 3" xfId="20"/>
    <cellStyle name="Percent 4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Closures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Sheet1!$B$77:$B$152</c:f>
              <c:numCache>
                <c:formatCode>General</c:formatCode>
                <c:ptCount val="76"/>
                <c:pt idx="0">
                  <c:v>0.82927032812500001</c:v>
                </c:pt>
                <c:pt idx="1">
                  <c:v>0.84032726583333295</c:v>
                </c:pt>
                <c:pt idx="2">
                  <c:v>0.851384203541667</c:v>
                </c:pt>
                <c:pt idx="3">
                  <c:v>0.86244114125000004</c:v>
                </c:pt>
                <c:pt idx="4">
                  <c:v>0.87349807895833298</c:v>
                </c:pt>
                <c:pt idx="5">
                  <c:v>0.88455501666666703</c:v>
                </c:pt>
                <c:pt idx="6">
                  <c:v>0.89561195437499996</c:v>
                </c:pt>
                <c:pt idx="7">
                  <c:v>0.90666889208333301</c:v>
                </c:pt>
                <c:pt idx="8">
                  <c:v>0.91772582979166695</c:v>
                </c:pt>
                <c:pt idx="9">
                  <c:v>0.92878276749999999</c:v>
                </c:pt>
                <c:pt idx="10">
                  <c:v>0.93983970520833304</c:v>
                </c:pt>
                <c:pt idx="11">
                  <c:v>0.95089664291666698</c:v>
                </c:pt>
                <c:pt idx="12">
                  <c:v>0.96195358062500003</c:v>
                </c:pt>
                <c:pt idx="13">
                  <c:v>0.97301051833333296</c:v>
                </c:pt>
                <c:pt idx="14">
                  <c:v>0.98406745604166701</c:v>
                </c:pt>
                <c:pt idx="15">
                  <c:v>0.99512439374999995</c:v>
                </c:pt>
                <c:pt idx="16">
                  <c:v>1.0061813314583301</c:v>
                </c:pt>
                <c:pt idx="17">
                  <c:v>1.0172382691666699</c:v>
                </c:pt>
                <c:pt idx="18">
                  <c:v>1.028295206875</c:v>
                </c:pt>
                <c:pt idx="19">
                  <c:v>1.03935214458333</c:v>
                </c:pt>
                <c:pt idx="20">
                  <c:v>1.0504090822916701</c:v>
                </c:pt>
                <c:pt idx="21">
                  <c:v>1.0614660199999999</c:v>
                </c:pt>
                <c:pt idx="22">
                  <c:v>1.2216256681241735</c:v>
                </c:pt>
                <c:pt idx="23">
                  <c:v>1.3785371668060786</c:v>
                </c:pt>
                <c:pt idx="24">
                  <c:v>1.5253820298189562</c:v>
                </c:pt>
                <c:pt idx="25">
                  <c:v>1.6677460734420888</c:v>
                </c:pt>
                <c:pt idx="26">
                  <c:v>1.8247260329872199</c:v>
                </c:pt>
                <c:pt idx="27">
                  <c:v>2.0483977130063256</c:v>
                </c:pt>
                <c:pt idx="28">
                  <c:v>2.3295832517528781</c:v>
                </c:pt>
                <c:pt idx="29">
                  <c:v>2.5954988850908656</c:v>
                </c:pt>
                <c:pt idx="30">
                  <c:v>2.7733608488842765</c:v>
                </c:pt>
                <c:pt idx="31">
                  <c:v>2.8083768642114681</c:v>
                </c:pt>
                <c:pt idx="32">
                  <c:v>2.7623327451317103</c:v>
                </c:pt>
                <c:pt idx="33">
                  <c:v>2.737311866980356</c:v>
                </c:pt>
                <c:pt idx="34">
                  <c:v>2.8436976792561928</c:v>
                </c:pt>
                <c:pt idx="35">
                  <c:v>3.1279093016283284</c:v>
                </c:pt>
                <c:pt idx="36">
                  <c:v>3.5960836146876001</c:v>
                </c:pt>
                <c:pt idx="37">
                  <c:v>4.9362152046151149</c:v>
                </c:pt>
                <c:pt idx="38">
                  <c:v>7.3744100277233056</c:v>
                </c:pt>
                <c:pt idx="39">
                  <c:v>10.2239720198</c:v>
                </c:pt>
                <c:pt idx="40">
                  <c:v>13.380727049546353</c:v>
                </c:pt>
                <c:pt idx="41">
                  <c:v>17.000427344858789</c:v>
                </c:pt>
                <c:pt idx="42">
                  <c:v>20.786266380318047</c:v>
                </c:pt>
                <c:pt idx="43">
                  <c:v>24.441437630504876</c:v>
                </c:pt>
                <c:pt idx="44">
                  <c:v>27.669134570000001</c:v>
                </c:pt>
                <c:pt idx="45">
                  <c:v>30.502390532952031</c:v>
                </c:pt>
                <c:pt idx="46">
                  <c:v>33.178896782444653</c:v>
                </c:pt>
                <c:pt idx="47">
                  <c:v>35.708833686461276</c:v>
                </c:pt>
                <c:pt idx="48">
                  <c:v>38.102381612985255</c:v>
                </c:pt>
                <c:pt idx="49">
                  <c:v>40.36972093</c:v>
                </c:pt>
                <c:pt idx="50">
                  <c:v>42.514850229949595</c:v>
                </c:pt>
                <c:pt idx="51">
                  <c:v>44.498605175507237</c:v>
                </c:pt>
                <c:pt idx="52">
                  <c:v>46.266421740000006</c:v>
                </c:pt>
                <c:pt idx="53">
                  <c:v>46.266421740000006</c:v>
                </c:pt>
                <c:pt idx="54">
                  <c:v>46.266421740000006</c:v>
                </c:pt>
                <c:pt idx="55">
                  <c:v>46.266421740000006</c:v>
                </c:pt>
                <c:pt idx="56">
                  <c:v>46.266421740000006</c:v>
                </c:pt>
                <c:pt idx="57">
                  <c:v>46.266421740000006</c:v>
                </c:pt>
                <c:pt idx="58">
                  <c:v>46.266421740000006</c:v>
                </c:pt>
                <c:pt idx="59">
                  <c:v>46.266421740000006</c:v>
                </c:pt>
                <c:pt idx="60">
                  <c:v>46.266421740000006</c:v>
                </c:pt>
                <c:pt idx="61">
                  <c:v>46.266421740000006</c:v>
                </c:pt>
                <c:pt idx="62">
                  <c:v>46.266421740000006</c:v>
                </c:pt>
                <c:pt idx="63">
                  <c:v>46.266421740000006</c:v>
                </c:pt>
                <c:pt idx="64">
                  <c:v>46.266421740000006</c:v>
                </c:pt>
                <c:pt idx="65">
                  <c:v>46.266421740000006</c:v>
                </c:pt>
                <c:pt idx="66">
                  <c:v>46.266421740000006</c:v>
                </c:pt>
                <c:pt idx="67">
                  <c:v>46.266421740000006</c:v>
                </c:pt>
                <c:pt idx="68">
                  <c:v>46.266421740000006</c:v>
                </c:pt>
                <c:pt idx="69">
                  <c:v>46.266421740000006</c:v>
                </c:pt>
                <c:pt idx="70">
                  <c:v>46.266421740000006</c:v>
                </c:pt>
                <c:pt idx="71">
                  <c:v>46.266421740000006</c:v>
                </c:pt>
                <c:pt idx="72">
                  <c:v>46.266421740000006</c:v>
                </c:pt>
                <c:pt idx="73">
                  <c:v>46.266421740000006</c:v>
                </c:pt>
                <c:pt idx="74">
                  <c:v>46.266421740000006</c:v>
                </c:pt>
                <c:pt idx="75">
                  <c:v>46.266421740000006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6-48DF-BA96-1FE46BAC68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Sheet1!$C$77:$C$152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B6-48DF-BA96-1FE46BAC68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Sheet1!$D$77:$D$152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B6-48DF-BA96-1FE46BAC68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Sheet1!$E$77:$E$152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6-48DF-BA96-1FE46BAC68E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Sheet1!$F$77:$F$152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6-48DF-BA96-1FE46BAC68E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Sheet1!$G$77:$G$152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6-48DF-BA96-1FE46BAC68E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Sheet1!$H$77:$H$152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B6-48DF-BA96-1FE46BAC68E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Sheet1!$I$77:$I$152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B6-48DF-BA96-1FE46BAC68E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Sheet1!$J$77:$J$152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B6-48DF-BA96-1FE46BAC68E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Sheet1!$K$77:$K$152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B6-48DF-BA96-1FE46BAC68E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Sheet1!$L$77:$L$152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B6-48DF-BA96-1FE46BAC68E5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Sheet1!$M$77:$M$152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7B6-48DF-BA96-1FE46BAC68E5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Sheet1!$A$77:$A$152</c:f>
              <c:numCache>
                <c:formatCode>General</c:formatCode>
                <c:ptCount val="7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</c:numCache>
            </c:numRef>
          </c:xVal>
          <c:yVal>
            <c:numRef>
              <c:f>Sheet1!$N$77:$N$152</c:f>
              <c:numCache>
                <c:formatCode>General</c:formatCode>
                <c:ptCount val="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7B6-48DF-BA96-1FE46BAC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77008"/>
        <c:axId val="2137334880"/>
      </c:scatterChart>
      <c:valAx>
        <c:axId val="21176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34880"/>
        <c:crosses val="autoZero"/>
        <c:crossBetween val="midCat"/>
      </c:valAx>
      <c:valAx>
        <c:axId val="21373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7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Closures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0</c:v>
                </c:pt>
                <c:pt idx="1">
                  <c:v>1.1056937708333299E-2</c:v>
                </c:pt>
                <c:pt idx="2">
                  <c:v>2.2113875416666699E-2</c:v>
                </c:pt>
                <c:pt idx="3">
                  <c:v>3.3170813124999997E-2</c:v>
                </c:pt>
                <c:pt idx="4">
                  <c:v>4.4227750833333301E-2</c:v>
                </c:pt>
                <c:pt idx="5">
                  <c:v>5.5284688541666703E-2</c:v>
                </c:pt>
                <c:pt idx="6">
                  <c:v>6.6341626249999994E-2</c:v>
                </c:pt>
                <c:pt idx="7">
                  <c:v>7.7398563958333305E-2</c:v>
                </c:pt>
                <c:pt idx="8">
                  <c:v>8.84555016666667E-2</c:v>
                </c:pt>
                <c:pt idx="9">
                  <c:v>9.9512439374999997E-2</c:v>
                </c:pt>
                <c:pt idx="10">
                  <c:v>0.110569377083333</c:v>
                </c:pt>
                <c:pt idx="11">
                  <c:v>0.121626314791667</c:v>
                </c:pt>
                <c:pt idx="12">
                  <c:v>0.13268325249999999</c:v>
                </c:pt>
                <c:pt idx="13">
                  <c:v>0.14374019020833301</c:v>
                </c:pt>
                <c:pt idx="14">
                  <c:v>0.154797127916667</c:v>
                </c:pt>
                <c:pt idx="15">
                  <c:v>0.16585406562499999</c:v>
                </c:pt>
                <c:pt idx="16">
                  <c:v>0.17691100333333301</c:v>
                </c:pt>
                <c:pt idx="17">
                  <c:v>0.187967941041667</c:v>
                </c:pt>
                <c:pt idx="18">
                  <c:v>0.19902487874999999</c:v>
                </c:pt>
                <c:pt idx="19">
                  <c:v>0.21008181645833299</c:v>
                </c:pt>
                <c:pt idx="20">
                  <c:v>0.22113875416666701</c:v>
                </c:pt>
                <c:pt idx="21">
                  <c:v>0.232195691875</c:v>
                </c:pt>
                <c:pt idx="22">
                  <c:v>0.24325262958333299</c:v>
                </c:pt>
                <c:pt idx="23">
                  <c:v>0.25430956729166698</c:v>
                </c:pt>
                <c:pt idx="24">
                  <c:v>0.26536650499999997</c:v>
                </c:pt>
                <c:pt idx="25">
                  <c:v>0.27642344270833302</c:v>
                </c:pt>
                <c:pt idx="26">
                  <c:v>0.28748038041666701</c:v>
                </c:pt>
                <c:pt idx="27">
                  <c:v>0.29853731812500001</c:v>
                </c:pt>
                <c:pt idx="28">
                  <c:v>0.309594255833333</c:v>
                </c:pt>
                <c:pt idx="29">
                  <c:v>0.32065119354166699</c:v>
                </c:pt>
                <c:pt idx="30">
                  <c:v>0.33170813124999998</c:v>
                </c:pt>
                <c:pt idx="31">
                  <c:v>0.34276506895833297</c:v>
                </c:pt>
                <c:pt idx="32">
                  <c:v>0.35382200666666702</c:v>
                </c:pt>
                <c:pt idx="33">
                  <c:v>0.36487894437500001</c:v>
                </c:pt>
                <c:pt idx="34">
                  <c:v>0.37593588208333301</c:v>
                </c:pt>
                <c:pt idx="35">
                  <c:v>0.386992819791667</c:v>
                </c:pt>
                <c:pt idx="36">
                  <c:v>0.39804975749999999</c:v>
                </c:pt>
                <c:pt idx="37">
                  <c:v>0.40910669520833298</c:v>
                </c:pt>
                <c:pt idx="38">
                  <c:v>0.42016363291666697</c:v>
                </c:pt>
                <c:pt idx="39">
                  <c:v>0.43122057062500002</c:v>
                </c:pt>
                <c:pt idx="40">
                  <c:v>0.44227750833333301</c:v>
                </c:pt>
                <c:pt idx="41">
                  <c:v>0.45333444604166701</c:v>
                </c:pt>
                <c:pt idx="42">
                  <c:v>0.46439138375</c:v>
                </c:pt>
                <c:pt idx="43">
                  <c:v>0.47544832145833299</c:v>
                </c:pt>
                <c:pt idx="44">
                  <c:v>0.48650525916666698</c:v>
                </c:pt>
                <c:pt idx="45">
                  <c:v>0.49756219687499997</c:v>
                </c:pt>
                <c:pt idx="46">
                  <c:v>0.50861913458333297</c:v>
                </c:pt>
                <c:pt idx="47">
                  <c:v>0.51967607229166701</c:v>
                </c:pt>
                <c:pt idx="48">
                  <c:v>0.53073300999999995</c:v>
                </c:pt>
                <c:pt idx="49">
                  <c:v>0.541789947708333</c:v>
                </c:pt>
                <c:pt idx="50">
                  <c:v>0.55284688541666704</c:v>
                </c:pt>
                <c:pt idx="51">
                  <c:v>0.56390382312499998</c:v>
                </c:pt>
                <c:pt idx="52">
                  <c:v>0.57496076083333303</c:v>
                </c:pt>
                <c:pt idx="53">
                  <c:v>0.58601769854166696</c:v>
                </c:pt>
                <c:pt idx="54">
                  <c:v>0.59707463625000001</c:v>
                </c:pt>
                <c:pt idx="55">
                  <c:v>0.60813157395833295</c:v>
                </c:pt>
                <c:pt idx="56">
                  <c:v>0.619188511666667</c:v>
                </c:pt>
                <c:pt idx="57">
                  <c:v>0.63024544937500004</c:v>
                </c:pt>
                <c:pt idx="58">
                  <c:v>0.64130238708333298</c:v>
                </c:pt>
                <c:pt idx="59">
                  <c:v>0.65235932479166703</c:v>
                </c:pt>
                <c:pt idx="60">
                  <c:v>0.66341626249999996</c:v>
                </c:pt>
                <c:pt idx="61">
                  <c:v>0.67447320020833301</c:v>
                </c:pt>
                <c:pt idx="62">
                  <c:v>0.68553013791666695</c:v>
                </c:pt>
                <c:pt idx="63">
                  <c:v>0.696587075625</c:v>
                </c:pt>
                <c:pt idx="64">
                  <c:v>0.70764401333333304</c:v>
                </c:pt>
                <c:pt idx="65">
                  <c:v>0.71870095104166698</c:v>
                </c:pt>
                <c:pt idx="66">
                  <c:v>0.72975788875000003</c:v>
                </c:pt>
                <c:pt idx="67">
                  <c:v>0.74081482645833296</c:v>
                </c:pt>
                <c:pt idx="68">
                  <c:v>0.75187176416666701</c:v>
                </c:pt>
                <c:pt idx="69">
                  <c:v>0.76292870187499995</c:v>
                </c:pt>
                <c:pt idx="70">
                  <c:v>0.773985639583333</c:v>
                </c:pt>
                <c:pt idx="71">
                  <c:v>0.78504257729166704</c:v>
                </c:pt>
                <c:pt idx="72">
                  <c:v>0.79609951499999998</c:v>
                </c:pt>
                <c:pt idx="73">
                  <c:v>0.80715645270833303</c:v>
                </c:pt>
                <c:pt idx="74">
                  <c:v>0.81821339041666696</c:v>
                </c:pt>
                <c:pt idx="75">
                  <c:v>0.82927032812500001</c:v>
                </c:pt>
                <c:pt idx="76">
                  <c:v>0.84032726583333295</c:v>
                </c:pt>
                <c:pt idx="77">
                  <c:v>0.851384203541667</c:v>
                </c:pt>
                <c:pt idx="78">
                  <c:v>0.86244114125000004</c:v>
                </c:pt>
                <c:pt idx="79">
                  <c:v>0.87349807895833298</c:v>
                </c:pt>
                <c:pt idx="80">
                  <c:v>0.88455501666666703</c:v>
                </c:pt>
                <c:pt idx="81">
                  <c:v>0.89561195437499996</c:v>
                </c:pt>
                <c:pt idx="82">
                  <c:v>0.90666889208333301</c:v>
                </c:pt>
                <c:pt idx="83">
                  <c:v>0.91772582979166695</c:v>
                </c:pt>
                <c:pt idx="84">
                  <c:v>0.92878276749999999</c:v>
                </c:pt>
                <c:pt idx="85">
                  <c:v>0.93983970520833304</c:v>
                </c:pt>
                <c:pt idx="86">
                  <c:v>0.95089664291666698</c:v>
                </c:pt>
                <c:pt idx="87">
                  <c:v>0.96195358062500003</c:v>
                </c:pt>
                <c:pt idx="88">
                  <c:v>0.97301051833333296</c:v>
                </c:pt>
                <c:pt idx="89">
                  <c:v>0.98406745604166701</c:v>
                </c:pt>
                <c:pt idx="90">
                  <c:v>0.99512439374999995</c:v>
                </c:pt>
                <c:pt idx="91">
                  <c:v>1.0061813314583301</c:v>
                </c:pt>
                <c:pt idx="92">
                  <c:v>1.0172382691666699</c:v>
                </c:pt>
                <c:pt idx="93">
                  <c:v>1.028295206875</c:v>
                </c:pt>
                <c:pt idx="94">
                  <c:v>1.03935214458333</c:v>
                </c:pt>
                <c:pt idx="95">
                  <c:v>1.0504090822916701</c:v>
                </c:pt>
                <c:pt idx="96">
                  <c:v>1.0614660199999999</c:v>
                </c:pt>
                <c:pt idx="97">
                  <c:v>1.2216256681241735</c:v>
                </c:pt>
                <c:pt idx="98">
                  <c:v>1.3785371668060786</c:v>
                </c:pt>
                <c:pt idx="99">
                  <c:v>1.5253820298189562</c:v>
                </c:pt>
                <c:pt idx="100">
                  <c:v>1.6677460734420888</c:v>
                </c:pt>
                <c:pt idx="101">
                  <c:v>1.8247260329872199</c:v>
                </c:pt>
                <c:pt idx="102">
                  <c:v>2.0483977130063256</c:v>
                </c:pt>
                <c:pt idx="103">
                  <c:v>2.3295832517528781</c:v>
                </c:pt>
                <c:pt idx="104">
                  <c:v>2.5954988850908656</c:v>
                </c:pt>
                <c:pt idx="105">
                  <c:v>2.7733608488842765</c:v>
                </c:pt>
                <c:pt idx="106">
                  <c:v>2.8083768642114681</c:v>
                </c:pt>
                <c:pt idx="107">
                  <c:v>2.7623327451317103</c:v>
                </c:pt>
                <c:pt idx="108">
                  <c:v>2.737311866980356</c:v>
                </c:pt>
                <c:pt idx="109">
                  <c:v>2.8436976792561928</c:v>
                </c:pt>
                <c:pt idx="110">
                  <c:v>3.1279093016283284</c:v>
                </c:pt>
                <c:pt idx="111">
                  <c:v>3.5960836146876001</c:v>
                </c:pt>
                <c:pt idx="112">
                  <c:v>4.9362152046151149</c:v>
                </c:pt>
                <c:pt idx="113">
                  <c:v>7.3744100277233056</c:v>
                </c:pt>
                <c:pt idx="114">
                  <c:v>10.2239720198</c:v>
                </c:pt>
                <c:pt idx="115">
                  <c:v>13.380727049546353</c:v>
                </c:pt>
                <c:pt idx="116">
                  <c:v>17.000427344858789</c:v>
                </c:pt>
                <c:pt idx="117">
                  <c:v>20.786266380318047</c:v>
                </c:pt>
                <c:pt idx="118">
                  <c:v>24.441437630504876</c:v>
                </c:pt>
                <c:pt idx="119">
                  <c:v>27.669134570000001</c:v>
                </c:pt>
                <c:pt idx="120">
                  <c:v>30.502390532952031</c:v>
                </c:pt>
                <c:pt idx="121">
                  <c:v>33.178896782444653</c:v>
                </c:pt>
                <c:pt idx="122">
                  <c:v>35.708833686461276</c:v>
                </c:pt>
                <c:pt idx="123">
                  <c:v>38.102381612985255</c:v>
                </c:pt>
                <c:pt idx="124">
                  <c:v>40.36972093</c:v>
                </c:pt>
                <c:pt idx="125">
                  <c:v>42.514850229949595</c:v>
                </c:pt>
                <c:pt idx="126">
                  <c:v>44.498605175507237</c:v>
                </c:pt>
                <c:pt idx="127">
                  <c:v>46.266421740000006</c:v>
                </c:pt>
                <c:pt idx="128">
                  <c:v>46.266421740000006</c:v>
                </c:pt>
                <c:pt idx="129">
                  <c:v>46.266421740000006</c:v>
                </c:pt>
                <c:pt idx="130">
                  <c:v>46.266421740000006</c:v>
                </c:pt>
                <c:pt idx="131">
                  <c:v>46.266421740000006</c:v>
                </c:pt>
                <c:pt idx="132">
                  <c:v>46.266421740000006</c:v>
                </c:pt>
                <c:pt idx="133">
                  <c:v>46.266421740000006</c:v>
                </c:pt>
                <c:pt idx="134">
                  <c:v>46.266421740000006</c:v>
                </c:pt>
                <c:pt idx="135">
                  <c:v>46.266421740000006</c:v>
                </c:pt>
                <c:pt idx="136">
                  <c:v>46.266421740000006</c:v>
                </c:pt>
                <c:pt idx="137">
                  <c:v>46.266421740000006</c:v>
                </c:pt>
                <c:pt idx="138">
                  <c:v>46.266421740000006</c:v>
                </c:pt>
                <c:pt idx="139">
                  <c:v>46.266421740000006</c:v>
                </c:pt>
                <c:pt idx="140">
                  <c:v>46.266421740000006</c:v>
                </c:pt>
                <c:pt idx="141">
                  <c:v>46.266421740000006</c:v>
                </c:pt>
                <c:pt idx="142">
                  <c:v>46.266421740000006</c:v>
                </c:pt>
                <c:pt idx="143">
                  <c:v>46.266421740000006</c:v>
                </c:pt>
                <c:pt idx="144">
                  <c:v>46.266421740000006</c:v>
                </c:pt>
                <c:pt idx="145">
                  <c:v>46.266421740000006</c:v>
                </c:pt>
                <c:pt idx="146">
                  <c:v>46.266421740000006</c:v>
                </c:pt>
                <c:pt idx="147">
                  <c:v>46.266421740000006</c:v>
                </c:pt>
                <c:pt idx="148">
                  <c:v>46.266421740000006</c:v>
                </c:pt>
                <c:pt idx="149">
                  <c:v>46.266421740000006</c:v>
                </c:pt>
                <c:pt idx="150">
                  <c:v>46.266421740000006</c:v>
                </c:pt>
                <c:pt idx="151">
                  <c:v>46.266421740000006</c:v>
                </c:pt>
                <c:pt idx="152">
                  <c:v>46.266421740000006</c:v>
                </c:pt>
                <c:pt idx="153">
                  <c:v>46.266421740000006</c:v>
                </c:pt>
                <c:pt idx="154">
                  <c:v>46.266421740000006</c:v>
                </c:pt>
                <c:pt idx="155">
                  <c:v>46.266421740000006</c:v>
                </c:pt>
                <c:pt idx="156">
                  <c:v>46.266421740000006</c:v>
                </c:pt>
                <c:pt idx="157">
                  <c:v>46.266421740000006</c:v>
                </c:pt>
                <c:pt idx="158">
                  <c:v>46.266421740000006</c:v>
                </c:pt>
                <c:pt idx="159">
                  <c:v>46.266421740000006</c:v>
                </c:pt>
                <c:pt idx="160">
                  <c:v>46.266421740000006</c:v>
                </c:pt>
                <c:pt idx="161">
                  <c:v>46.266421740000006</c:v>
                </c:pt>
                <c:pt idx="162">
                  <c:v>46.266421740000006</c:v>
                </c:pt>
                <c:pt idx="163">
                  <c:v>46.266421740000006</c:v>
                </c:pt>
                <c:pt idx="164">
                  <c:v>46.266421740000006</c:v>
                </c:pt>
                <c:pt idx="165">
                  <c:v>46.266421740000006</c:v>
                </c:pt>
                <c:pt idx="166">
                  <c:v>46.266421740000006</c:v>
                </c:pt>
                <c:pt idx="167">
                  <c:v>46.266421740000006</c:v>
                </c:pt>
                <c:pt idx="168">
                  <c:v>46.266421740000006</c:v>
                </c:pt>
                <c:pt idx="169">
                  <c:v>46.266421740000006</c:v>
                </c:pt>
                <c:pt idx="170">
                  <c:v>46.266421740000006</c:v>
                </c:pt>
                <c:pt idx="171">
                  <c:v>46.266421740000006</c:v>
                </c:pt>
                <c:pt idx="172">
                  <c:v>46.266421740000006</c:v>
                </c:pt>
                <c:pt idx="173">
                  <c:v>46.266421740000006</c:v>
                </c:pt>
                <c:pt idx="174">
                  <c:v>46.266421740000006</c:v>
                </c:pt>
                <c:pt idx="175">
                  <c:v>46.266421740000006</c:v>
                </c:pt>
                <c:pt idx="176">
                  <c:v>46.266421740000006</c:v>
                </c:pt>
                <c:pt idx="177">
                  <c:v>46.266421740000006</c:v>
                </c:pt>
                <c:pt idx="178">
                  <c:v>46.266421740000006</c:v>
                </c:pt>
                <c:pt idx="179">
                  <c:v>46.266421740000006</c:v>
                </c:pt>
                <c:pt idx="180">
                  <c:v>46.266421740000006</c:v>
                </c:pt>
                <c:pt idx="181">
                  <c:v>46.266421740000006</c:v>
                </c:pt>
                <c:pt idx="182">
                  <c:v>46.266421740000006</c:v>
                </c:pt>
                <c:pt idx="183">
                  <c:v>46.266421740000006</c:v>
                </c:pt>
                <c:pt idx="184">
                  <c:v>46.266421740000006</c:v>
                </c:pt>
                <c:pt idx="185">
                  <c:v>46.266421740000006</c:v>
                </c:pt>
                <c:pt idx="186">
                  <c:v>46.266421740000006</c:v>
                </c:pt>
                <c:pt idx="187">
                  <c:v>46.266421740000006</c:v>
                </c:pt>
                <c:pt idx="188">
                  <c:v>46.266421740000006</c:v>
                </c:pt>
                <c:pt idx="189">
                  <c:v>46.266421740000006</c:v>
                </c:pt>
                <c:pt idx="190">
                  <c:v>46.266421740000006</c:v>
                </c:pt>
                <c:pt idx="191">
                  <c:v>46.266421740000006</c:v>
                </c:pt>
                <c:pt idx="192">
                  <c:v>46.266421740000006</c:v>
                </c:pt>
                <c:pt idx="193">
                  <c:v>46.266421740000006</c:v>
                </c:pt>
                <c:pt idx="194">
                  <c:v>46.266421740000006</c:v>
                </c:pt>
                <c:pt idx="195">
                  <c:v>46.266421740000006</c:v>
                </c:pt>
                <c:pt idx="196">
                  <c:v>46.266421740000006</c:v>
                </c:pt>
                <c:pt idx="197">
                  <c:v>46.266421740000006</c:v>
                </c:pt>
                <c:pt idx="198">
                  <c:v>46.266421740000006</c:v>
                </c:pt>
                <c:pt idx="199">
                  <c:v>46.266421740000006</c:v>
                </c:pt>
                <c:pt idx="200">
                  <c:v>46.266421740000006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D-451B-B621-8C0026C2FE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D-451B-B621-8C0026C2FE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CD-451B-B621-8C0026C2FE8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CD-451B-B621-8C0026C2FE8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CD-451B-B621-8C0026C2FE8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CD-451B-B621-8C0026C2FE8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Sheet1!$H$2:$H$202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CD-451B-B621-8C0026C2FE8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Sheet1!$I$2:$I$202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CD-451B-B621-8C0026C2FE8D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Sheet1!$J$2:$J$202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CD-451B-B621-8C0026C2FE8D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Sheet1!$K$2:$K$202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CD-451B-B621-8C0026C2FE8D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2CD-451B-B621-8C0026C2FE8D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2CD-451B-B621-8C0026C2FE8D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Sheet1!$N$2:$N$202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2CD-451B-B621-8C0026C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83504"/>
        <c:axId val="1682666016"/>
      </c:scatterChart>
      <c:valAx>
        <c:axId val="1682783504"/>
        <c:scaling>
          <c:orientation val="minMax"/>
          <c:max val="2050"/>
          <c:min val="200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682666016"/>
        <c:crosses val="autoZero"/>
        <c:crossBetween val="midCat"/>
      </c:valAx>
      <c:valAx>
        <c:axId val="168266601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682783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 check - other scrap'!$A$1:$A$201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xVal>
          <c:yVal>
            <c:numRef>
              <c:f>'Comp check - other scrap'!$B$1:$B$201</c:f>
              <c:numCache>
                <c:formatCode>General</c:formatCode>
                <c:ptCount val="201"/>
                <c:pt idx="0">
                  <c:v>0</c:v>
                </c:pt>
                <c:pt idx="1">
                  <c:v>-6.2298216193043998E-4</c:v>
                </c:pt>
                <c:pt idx="2" formatCode="0.00E+00">
                  <c:v>-4.6989766492797102E-8</c:v>
                </c:pt>
                <c:pt idx="3" formatCode="0.00E+00">
                  <c:v>-7.6874317554622599E-7</c:v>
                </c:pt>
                <c:pt idx="4">
                  <c:v>0.112127373320163</c:v>
                </c:pt>
                <c:pt idx="5">
                  <c:v>0.227795268446669</c:v>
                </c:pt>
                <c:pt idx="6">
                  <c:v>0.87946724369136897</c:v>
                </c:pt>
                <c:pt idx="7">
                  <c:v>1.6552904476943799</c:v>
                </c:pt>
                <c:pt idx="8">
                  <c:v>5.4457980616767303</c:v>
                </c:pt>
                <c:pt idx="9">
                  <c:v>2.23033154743902</c:v>
                </c:pt>
                <c:pt idx="10" formatCode="0.00E+00">
                  <c:v>1.48567380620079E-9</c:v>
                </c:pt>
                <c:pt idx="11" formatCode="0.00E+00">
                  <c:v>2.6977495792834799E-9</c:v>
                </c:pt>
                <c:pt idx="12" formatCode="0.00E+00">
                  <c:v>6.0413896108002498E-10</c:v>
                </c:pt>
                <c:pt idx="13" formatCode="0.00E+00">
                  <c:v>1.03147783647728E-8</c:v>
                </c:pt>
                <c:pt idx="14" formatCode="0.00E+00">
                  <c:v>2.7716282602341401E-9</c:v>
                </c:pt>
                <c:pt idx="15" formatCode="0.00E+00">
                  <c:v>-2.4111841412377498E-9</c:v>
                </c:pt>
                <c:pt idx="16" formatCode="0.00E+00">
                  <c:v>1.46842467074748E-8</c:v>
                </c:pt>
                <c:pt idx="17" formatCode="0.00E+00">
                  <c:v>-1.0010069217969401E-6</c:v>
                </c:pt>
                <c:pt idx="18" formatCode="0.00E+00">
                  <c:v>-1.84833393177541E-5</c:v>
                </c:pt>
                <c:pt idx="19">
                  <c:v>-5.5599522147531399E-4</c:v>
                </c:pt>
                <c:pt idx="20" formatCode="0.00E+00">
                  <c:v>3.0367045837920201E-6</c:v>
                </c:pt>
                <c:pt idx="21" formatCode="0.00E+00">
                  <c:v>-1.67128746397793E-8</c:v>
                </c:pt>
                <c:pt idx="22" formatCode="0.00E+00">
                  <c:v>3.1449362722924E-6</c:v>
                </c:pt>
                <c:pt idx="23">
                  <c:v>2.8625329287024199E-4</c:v>
                </c:pt>
                <c:pt idx="24" formatCode="0.00E+00">
                  <c:v>-1.7470567399868701E-5</c:v>
                </c:pt>
                <c:pt idx="25" formatCode="0.00E+00">
                  <c:v>-6.6174834500998298E-8</c:v>
                </c:pt>
                <c:pt idx="26" formatCode="0.00E+00">
                  <c:v>2.38505890592933E-8</c:v>
                </c:pt>
                <c:pt idx="27" formatCode="0.00E+00">
                  <c:v>-7.8238372225314405E-8</c:v>
                </c:pt>
                <c:pt idx="28" formatCode="0.00E+00">
                  <c:v>-3.8242433220148102E-7</c:v>
                </c:pt>
                <c:pt idx="29" formatCode="0.00E+00">
                  <c:v>4.9860973376780799E-6</c:v>
                </c:pt>
                <c:pt idx="30" formatCode="0.00E+00">
                  <c:v>-1.2623786460608199E-8</c:v>
                </c:pt>
                <c:pt idx="31" formatCode="0.00E+00">
                  <c:v>9.17061697691679E-8</c:v>
                </c:pt>
                <c:pt idx="32" formatCode="0.00E+00">
                  <c:v>-3.3571268431842301E-8</c:v>
                </c:pt>
                <c:pt idx="33" formatCode="0.00E+00">
                  <c:v>2.6346533559262799E-6</c:v>
                </c:pt>
                <c:pt idx="34">
                  <c:v>-1.7146160826087001E-4</c:v>
                </c:pt>
                <c:pt idx="35" formatCode="0.00E+00">
                  <c:v>4.1628663893789101E-7</c:v>
                </c:pt>
                <c:pt idx="36" formatCode="0.00E+00">
                  <c:v>-8.4697094280272705E-6</c:v>
                </c:pt>
                <c:pt idx="37" formatCode="0.00E+00">
                  <c:v>4.5293127186596402E-6</c:v>
                </c:pt>
                <c:pt idx="38" formatCode="0.00E+00">
                  <c:v>-1.8771970644593199E-8</c:v>
                </c:pt>
                <c:pt idx="39" formatCode="0.00E+00">
                  <c:v>-4.5341148506850004E-6</c:v>
                </c:pt>
                <c:pt idx="40" formatCode="0.00E+00">
                  <c:v>-5.18298475071788E-6</c:v>
                </c:pt>
                <c:pt idx="41" formatCode="0.00E+00">
                  <c:v>-2.2577441995963502E-5</c:v>
                </c:pt>
                <c:pt idx="42" formatCode="0.00E+00">
                  <c:v>-4.08617779612541E-8</c:v>
                </c:pt>
                <c:pt idx="43" formatCode="0.00E+00">
                  <c:v>4.1769817471504201E-7</c:v>
                </c:pt>
                <c:pt idx="44">
                  <c:v>-6.8309245398268104E-4</c:v>
                </c:pt>
                <c:pt idx="45">
                  <c:v>1.87460915185511E-4</c:v>
                </c:pt>
                <c:pt idx="46" formatCode="0.00E+00">
                  <c:v>1.7049023881554601E-7</c:v>
                </c:pt>
                <c:pt idx="47" formatCode="0.00E+00">
                  <c:v>-5.9866579249501197E-7</c:v>
                </c:pt>
                <c:pt idx="48" formatCode="0.00E+00">
                  <c:v>-3.7660356611013402E-7</c:v>
                </c:pt>
                <c:pt idx="49" formatCode="0.00E+00">
                  <c:v>-1.14869326353073E-5</c:v>
                </c:pt>
                <c:pt idx="50" formatCode="0.00E+00">
                  <c:v>-2.4738255888223598E-8</c:v>
                </c:pt>
                <c:pt idx="51" formatCode="0.00E+00">
                  <c:v>-1.8350197933614301E-5</c:v>
                </c:pt>
                <c:pt idx="52" formatCode="0.00E+00">
                  <c:v>3.0372757464647298E-7</c:v>
                </c:pt>
                <c:pt idx="53" formatCode="0.00E+00">
                  <c:v>9.3737617135047902E-7</c:v>
                </c:pt>
                <c:pt idx="54" formatCode="0.00E+00">
                  <c:v>4.98839654028416E-7</c:v>
                </c:pt>
                <c:pt idx="55" formatCode="0.00E+00">
                  <c:v>3.7764664739370299E-5</c:v>
                </c:pt>
                <c:pt idx="56">
                  <c:v>-9.9556427448988004E-4</c:v>
                </c:pt>
                <c:pt idx="57" formatCode="0.00E+00">
                  <c:v>2.7019996196031602E-7</c:v>
                </c:pt>
                <c:pt idx="58" formatCode="0.00E+00">
                  <c:v>-7.6252035796642303E-8</c:v>
                </c:pt>
                <c:pt idx="59" formatCode="0.00E+00">
                  <c:v>4.6717468649148899E-7</c:v>
                </c:pt>
                <c:pt idx="60" formatCode="0.00E+00">
                  <c:v>3.7346035242080699E-7</c:v>
                </c:pt>
                <c:pt idx="61" formatCode="0.00E+00">
                  <c:v>-8.8009983301162706E-8</c:v>
                </c:pt>
                <c:pt idx="62" formatCode="0.00E+00">
                  <c:v>-9.0338289737701403E-8</c:v>
                </c:pt>
                <c:pt idx="63" formatCode="0.00E+00">
                  <c:v>1.8556602299213399E-7</c:v>
                </c:pt>
                <c:pt idx="64">
                  <c:v>1.6549490392208099E-3</c:v>
                </c:pt>
                <c:pt idx="65" formatCode="0.00E+00">
                  <c:v>6.7637301981449095E-7</c:v>
                </c:pt>
                <c:pt idx="66" formatCode="0.00E+00">
                  <c:v>-5.1716342568397497E-6</c:v>
                </c:pt>
                <c:pt idx="67" formatCode="0.00E+00">
                  <c:v>5.5879354476928703E-9</c:v>
                </c:pt>
                <c:pt idx="68" formatCode="0.00E+00">
                  <c:v>3.3578835427761099E-6</c:v>
                </c:pt>
                <c:pt idx="69" formatCode="0.00E+00">
                  <c:v>-1.08506064862013E-5</c:v>
                </c:pt>
                <c:pt idx="70" formatCode="0.00E+00">
                  <c:v>-4.6179629862308502E-6</c:v>
                </c:pt>
                <c:pt idx="71" formatCode="0.00E+00">
                  <c:v>6.2771141529083305E-7</c:v>
                </c:pt>
                <c:pt idx="72" formatCode="0.00E+00">
                  <c:v>-1.5028752386570001E-5</c:v>
                </c:pt>
                <c:pt idx="73" formatCode="0.00E+00">
                  <c:v>-1.23865902423859E-6</c:v>
                </c:pt>
                <c:pt idx="74" formatCode="0.00E+00">
                  <c:v>-1.4929100871086099E-6</c:v>
                </c:pt>
                <c:pt idx="75" formatCode="0.00E+00">
                  <c:v>-2.7939677238464398E-8</c:v>
                </c:pt>
                <c:pt idx="76" formatCode="0.00E+00">
                  <c:v>-1.1087395250797299E-6</c:v>
                </c:pt>
                <c:pt idx="77" formatCode="0.00E+00">
                  <c:v>2.30642035603523E-6</c:v>
                </c:pt>
                <c:pt idx="78" formatCode="0.00E+00">
                  <c:v>-1.1015217751264599E-5</c:v>
                </c:pt>
                <c:pt idx="79" formatCode="0.00E+00">
                  <c:v>-3.02493572235107E-6</c:v>
                </c:pt>
                <c:pt idx="80" formatCode="0.00E+00">
                  <c:v>8.0633908510208096E-6</c:v>
                </c:pt>
                <c:pt idx="81" formatCode="0.00E+00">
                  <c:v>-7.8096054494381002E-6</c:v>
                </c:pt>
                <c:pt idx="82" formatCode="0.00E+00">
                  <c:v>-2.1852552890777601E-5</c:v>
                </c:pt>
                <c:pt idx="83" formatCode="0.00E+00">
                  <c:v>-3.6871060729026799E-6</c:v>
                </c:pt>
                <c:pt idx="84" formatCode="0.00E+00">
                  <c:v>-4.51225787401199E-6</c:v>
                </c:pt>
                <c:pt idx="85" formatCode="0.00E+00">
                  <c:v>1.4202669262886E-7</c:v>
                </c:pt>
                <c:pt idx="86" formatCode="0.00E+00">
                  <c:v>-4.6566128730773901E-9</c:v>
                </c:pt>
                <c:pt idx="87" formatCode="0.00E+00">
                  <c:v>-1.6479752957820901E-6</c:v>
                </c:pt>
                <c:pt idx="88" formatCode="0.00E+00">
                  <c:v>9.8813325166702292E-7</c:v>
                </c:pt>
                <c:pt idx="89" formatCode="0.00E+00">
                  <c:v>-4.2980536818504302E-7</c:v>
                </c:pt>
                <c:pt idx="90" formatCode="0.00E+00">
                  <c:v>-2.9709190130233802E-7</c:v>
                </c:pt>
                <c:pt idx="91" formatCode="0.00E+00">
                  <c:v>-4.7711655497550998E-6</c:v>
                </c:pt>
                <c:pt idx="92" formatCode="0.00E+00">
                  <c:v>-3.1711533665657001E-6</c:v>
                </c:pt>
                <c:pt idx="93" formatCode="0.00E+00">
                  <c:v>-7.01285898685455E-7</c:v>
                </c:pt>
                <c:pt idx="94" formatCode="0.00E+00">
                  <c:v>-9.5367431640625E-7</c:v>
                </c:pt>
                <c:pt idx="95" formatCode="0.00E+00">
                  <c:v>-1.27963721752167E-6</c:v>
                </c:pt>
                <c:pt idx="96">
                  <c:v>2.9631610959768301E-4</c:v>
                </c:pt>
                <c:pt idx="97">
                  <c:v>1.5245564281940501E-4</c:v>
                </c:pt>
                <c:pt idx="98" formatCode="0.00E+00">
                  <c:v>5.71273267269135E-5</c:v>
                </c:pt>
                <c:pt idx="99" formatCode="0.00E+00">
                  <c:v>-1.35712325572968E-5</c:v>
                </c:pt>
                <c:pt idx="100" formatCode="0.00E+00">
                  <c:v>-2.2072345018386801E-7</c:v>
                </c:pt>
                <c:pt idx="101">
                  <c:v>1.6586668789386801E-4</c:v>
                </c:pt>
                <c:pt idx="102" formatCode="0.00E+00">
                  <c:v>-1.95112079381943E-6</c:v>
                </c:pt>
                <c:pt idx="103" formatCode="0.00E+00">
                  <c:v>4.1546300053596497E-6</c:v>
                </c:pt>
                <c:pt idx="104">
                  <c:v>6.5883155912160895E-4</c:v>
                </c:pt>
                <c:pt idx="105" formatCode="0.00E+00">
                  <c:v>1.9073486328125E-6</c:v>
                </c:pt>
                <c:pt idx="106" formatCode="0.00E+00">
                  <c:v>2.2264197468757599E-5</c:v>
                </c:pt>
                <c:pt idx="107" formatCode="0.00E+00">
                  <c:v>-7.4505805969238298E-9</c:v>
                </c:pt>
                <c:pt idx="108" formatCode="0.00E+00">
                  <c:v>-3.76254320144653E-7</c:v>
                </c:pt>
                <c:pt idx="109" formatCode="0.00E+00">
                  <c:v>-1.2628734111785899E-6</c:v>
                </c:pt>
                <c:pt idx="110" formatCode="0.00E+00">
                  <c:v>4.56348061561585E-8</c:v>
                </c:pt>
                <c:pt idx="111">
                  <c:v>3.9090961217880301E-3</c:v>
                </c:pt>
                <c:pt idx="112" formatCode="0.00E+00">
                  <c:v>6.6682696342468304E-7</c:v>
                </c:pt>
                <c:pt idx="113" formatCode="0.00E+00">
                  <c:v>8.9844688773155199E-5</c:v>
                </c:pt>
                <c:pt idx="114" formatCode="0.00E+00">
                  <c:v>-2.3104250431060801E-5</c:v>
                </c:pt>
                <c:pt idx="115">
                  <c:v>-3.3926405012607602E-4</c:v>
                </c:pt>
                <c:pt idx="116">
                  <c:v>-1.2711659073829701E-3</c:v>
                </c:pt>
                <c:pt idx="117">
                  <c:v>-2.3227714002132398E-2</c:v>
                </c:pt>
                <c:pt idx="118">
                  <c:v>1.8745474517345399E-4</c:v>
                </c:pt>
                <c:pt idx="119" formatCode="0.00E+00">
                  <c:v>-2.8312206268310499E-7</c:v>
                </c:pt>
                <c:pt idx="120" formatCode="0.00E+00">
                  <c:v>-1.52550637722015E-6</c:v>
                </c:pt>
                <c:pt idx="121" formatCode="0.00E+00">
                  <c:v>2.1811574697494498E-6</c:v>
                </c:pt>
                <c:pt idx="122" formatCode="0.00E+00">
                  <c:v>-1.72648578882217E-5</c:v>
                </c:pt>
                <c:pt idx="123" formatCode="0.00E+00">
                  <c:v>-5.1982700824737603E-5</c:v>
                </c:pt>
                <c:pt idx="124" formatCode="0.00E+00">
                  <c:v>1.03041529655457E-5</c:v>
                </c:pt>
                <c:pt idx="125" formatCode="0.00E+00">
                  <c:v>1.64397060871124E-5</c:v>
                </c:pt>
                <c:pt idx="126" formatCode="0.00E+00">
                  <c:v>5.2154064178466797E-8</c:v>
                </c:pt>
                <c:pt idx="127" formatCode="0.00E+00">
                  <c:v>1.23307108879089E-6</c:v>
                </c:pt>
                <c:pt idx="128">
                  <c:v>8.5341930389404297E-4</c:v>
                </c:pt>
                <c:pt idx="129">
                  <c:v>7212818.41518916</c:v>
                </c:pt>
                <c:pt idx="130">
                  <c:v>66187719.541324899</c:v>
                </c:pt>
                <c:pt idx="131">
                  <c:v>127244706.686845</c:v>
                </c:pt>
                <c:pt idx="132">
                  <c:v>199248784.82588699</c:v>
                </c:pt>
                <c:pt idx="133">
                  <c:v>288322597.19696802</c:v>
                </c:pt>
                <c:pt idx="134">
                  <c:v>377442054.574404</c:v>
                </c:pt>
                <c:pt idx="135">
                  <c:v>465669729.358316</c:v>
                </c:pt>
                <c:pt idx="136">
                  <c:v>552734416.86888301</c:v>
                </c:pt>
                <c:pt idx="137">
                  <c:v>638948216.54130805</c:v>
                </c:pt>
                <c:pt idx="138">
                  <c:v>724927925.93614101</c:v>
                </c:pt>
                <c:pt idx="139">
                  <c:v>811143084.94976199</c:v>
                </c:pt>
                <c:pt idx="140">
                  <c:v>897396102.54563606</c:v>
                </c:pt>
                <c:pt idx="141">
                  <c:v>982447443.06513298</c:v>
                </c:pt>
                <c:pt idx="142">
                  <c:v>1064015923.82934</c:v>
                </c:pt>
                <c:pt idx="143">
                  <c:v>1139259921.2669001</c:v>
                </c:pt>
                <c:pt idx="144">
                  <c:v>1205591959.4077899</c:v>
                </c:pt>
                <c:pt idx="145">
                  <c:v>1261468039.0495901</c:v>
                </c:pt>
                <c:pt idx="146">
                  <c:v>1306787028.4475999</c:v>
                </c:pt>
                <c:pt idx="147">
                  <c:v>1342753087.49404</c:v>
                </c:pt>
                <c:pt idx="148">
                  <c:v>1371342721.9660001</c:v>
                </c:pt>
                <c:pt idx="149">
                  <c:v>1394677197.97541</c:v>
                </c:pt>
                <c:pt idx="150">
                  <c:v>1053035192.6637599</c:v>
                </c:pt>
                <c:pt idx="151">
                  <c:v>1556857475.9059601</c:v>
                </c:pt>
                <c:pt idx="152">
                  <c:v>1563993327.2096901</c:v>
                </c:pt>
                <c:pt idx="153">
                  <c:v>1570449881.4511499</c:v>
                </c:pt>
                <c:pt idx="154">
                  <c:v>1576430779.8659201</c:v>
                </c:pt>
                <c:pt idx="155">
                  <c:v>1582029872.70504</c:v>
                </c:pt>
                <c:pt idx="156">
                  <c:v>1587299817.30334</c:v>
                </c:pt>
                <c:pt idx="157">
                  <c:v>1592296248.0548699</c:v>
                </c:pt>
                <c:pt idx="158">
                  <c:v>1597109863.6507399</c:v>
                </c:pt>
                <c:pt idx="159">
                  <c:v>1601884751.0153501</c:v>
                </c:pt>
                <c:pt idx="160">
                  <c:v>1606800891.7311299</c:v>
                </c:pt>
                <c:pt idx="161">
                  <c:v>1611987341.9337201</c:v>
                </c:pt>
                <c:pt idx="162">
                  <c:v>1617356171.4135599</c:v>
                </c:pt>
                <c:pt idx="163">
                  <c:v>1622420080.2058001</c:v>
                </c:pt>
                <c:pt idx="164">
                  <c:v>1626241011.36762</c:v>
                </c:pt>
                <c:pt idx="165">
                  <c:v>1627658790.6089399</c:v>
                </c:pt>
                <c:pt idx="166">
                  <c:v>1625797130.9758</c:v>
                </c:pt>
                <c:pt idx="167">
                  <c:v>1620606885.9625399</c:v>
                </c:pt>
                <c:pt idx="168">
                  <c:v>1613088121.1612699</c:v>
                </c:pt>
                <c:pt idx="169">
                  <c:v>1604990479.3100901</c:v>
                </c:pt>
                <c:pt idx="170">
                  <c:v>1598138245.1589301</c:v>
                </c:pt>
                <c:pt idx="171">
                  <c:v>1593776707.2123201</c:v>
                </c:pt>
                <c:pt idx="172">
                  <c:v>1592283175.72912</c:v>
                </c:pt>
                <c:pt idx="173">
                  <c:v>1593302968.0470099</c:v>
                </c:pt>
                <c:pt idx="174">
                  <c:v>1596112808.5138199</c:v>
                </c:pt>
                <c:pt idx="175">
                  <c:v>1599957568.8354101</c:v>
                </c:pt>
                <c:pt idx="176">
                  <c:v>1604221920.2988501</c:v>
                </c:pt>
                <c:pt idx="177">
                  <c:v>1608444718.2049899</c:v>
                </c:pt>
                <c:pt idx="178">
                  <c:v>1612259114.0934</c:v>
                </c:pt>
                <c:pt idx="179">
                  <c:v>1615337890.1299901</c:v>
                </c:pt>
                <c:pt idx="180">
                  <c:v>1617383976.6570201</c:v>
                </c:pt>
                <c:pt idx="181">
                  <c:v>1618167580.1817501</c:v>
                </c:pt>
                <c:pt idx="182">
                  <c:v>1617587421.0460401</c:v>
                </c:pt>
                <c:pt idx="183">
                  <c:v>1615724365.5989299</c:v>
                </c:pt>
                <c:pt idx="184">
                  <c:v>1612859066.0151801</c:v>
                </c:pt>
                <c:pt idx="185">
                  <c:v>1609438849.72735</c:v>
                </c:pt>
                <c:pt idx="186">
                  <c:v>1605998393.0719199</c:v>
                </c:pt>
                <c:pt idx="187">
                  <c:v>1603056180.9829299</c:v>
                </c:pt>
                <c:pt idx="188">
                  <c:v>1601017075.58149</c:v>
                </c:pt>
                <c:pt idx="189">
                  <c:v>1600107348.54842</c:v>
                </c:pt>
                <c:pt idx="190">
                  <c:v>1600355068.4502001</c:v>
                </c:pt>
                <c:pt idx="191">
                  <c:v>1601612711.61782</c:v>
                </c:pt>
                <c:pt idx="192">
                  <c:v>1603607346.2404201</c:v>
                </c:pt>
                <c:pt idx="193">
                  <c:v>1606000347.0661199</c:v>
                </c:pt>
                <c:pt idx="194">
                  <c:v>1608442425.8924401</c:v>
                </c:pt>
                <c:pt idx="195">
                  <c:v>1610616904.62801</c:v>
                </c:pt>
                <c:pt idx="196">
                  <c:v>1612270413.1143701</c:v>
                </c:pt>
                <c:pt idx="197">
                  <c:v>1613233185.80232</c:v>
                </c:pt>
                <c:pt idx="198">
                  <c:v>1613430887.5453999</c:v>
                </c:pt>
                <c:pt idx="199">
                  <c:v>1612888071.7072401</c:v>
                </c:pt>
                <c:pt idx="200">
                  <c:v>1611721922.22329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4-4449-AF14-260BE4BF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19648"/>
        <c:axId val="1684193616"/>
      </c:scatterChart>
      <c:valAx>
        <c:axId val="-21206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3616"/>
        <c:crosses val="autoZero"/>
        <c:crossBetween val="midCat"/>
      </c:valAx>
      <c:valAx>
        <c:axId val="16841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Sheet2!$C$102:$C$152</c:f>
              <c:numCache>
                <c:formatCode>General</c:formatCode>
                <c:ptCount val="51"/>
                <c:pt idx="0">
                  <c:v>407445987.14906001</c:v>
                </c:pt>
                <c:pt idx="1">
                  <c:v>420777719.76530701</c:v>
                </c:pt>
                <c:pt idx="2">
                  <c:v>434333098.12938797</c:v>
                </c:pt>
                <c:pt idx="3">
                  <c:v>448113007.406362</c:v>
                </c:pt>
                <c:pt idx="4">
                  <c:v>462127088.58282101</c:v>
                </c:pt>
                <c:pt idx="5">
                  <c:v>476404564.38078803</c:v>
                </c:pt>
                <c:pt idx="6">
                  <c:v>491010468.39713401</c:v>
                </c:pt>
                <c:pt idx="7">
                  <c:v>506064312.53605902</c:v>
                </c:pt>
                <c:pt idx="8">
                  <c:v>521753247.25275201</c:v>
                </c:pt>
                <c:pt idx="9">
                  <c:v>538328849.320732</c:v>
                </c:pt>
                <c:pt idx="10">
                  <c:v>556080918.54489899</c:v>
                </c:pt>
                <c:pt idx="11">
                  <c:v>575294554.05167198</c:v>
                </c:pt>
                <c:pt idx="12">
                  <c:v>596211033.527578</c:v>
                </c:pt>
                <c:pt idx="13">
                  <c:v>619014828.35548198</c:v>
                </c:pt>
                <c:pt idx="14">
                  <c:v>643850289.79089296</c:v>
                </c:pt>
                <c:pt idx="15">
                  <c:v>670842145.71939099</c:v>
                </c:pt>
                <c:pt idx="16">
                  <c:v>700079526.523947</c:v>
                </c:pt>
                <c:pt idx="17">
                  <c:v>731543917.45435202</c:v>
                </c:pt>
                <c:pt idx="18">
                  <c:v>765009742.50688505</c:v>
                </c:pt>
                <c:pt idx="19">
                  <c:v>799987108.82089901</c:v>
                </c:pt>
                <c:pt idx="20">
                  <c:v>835773530.09919906</c:v>
                </c:pt>
                <c:pt idx="21">
                  <c:v>871629635.20964599</c:v>
                </c:pt>
                <c:pt idx="22">
                  <c:v>907024947.65006804</c:v>
                </c:pt>
                <c:pt idx="23">
                  <c:v>941858385.29156601</c:v>
                </c:pt>
                <c:pt idx="24">
                  <c:v>976566603.60755599</c:v>
                </c:pt>
                <c:pt idx="25">
                  <c:v>1012078901.47638</c:v>
                </c:pt>
                <c:pt idx="26">
                  <c:v>1049630089.39741</c:v>
                </c:pt>
                <c:pt idx="27">
                  <c:v>1090482082.19223</c:v>
                </c:pt>
                <c:pt idx="28">
                  <c:v>1135627919.0138199</c:v>
                </c:pt>
                <c:pt idx="29">
                  <c:v>1185559036.7983401</c:v>
                </c:pt>
                <c:pt idx="30">
                  <c:v>1240161808.3197501</c:v>
                </c:pt>
                <c:pt idx="31">
                  <c:v>1298768750.9381299</c:v>
                </c:pt>
                <c:pt idx="32">
                  <c:v>1360337266.7304101</c:v>
                </c:pt>
                <c:pt idx="33">
                  <c:v>1423690928.4961901</c:v>
                </c:pt>
                <c:pt idx="34">
                  <c:v>1487752205.7846899</c:v>
                </c:pt>
                <c:pt idx="35">
                  <c:v>1551713483.98558</c:v>
                </c:pt>
                <c:pt idx="36">
                  <c:v>1615114116.66225</c:v>
                </c:pt>
                <c:pt idx="37">
                  <c:v>1677803784.64854</c:v>
                </c:pt>
                <c:pt idx="38">
                  <c:v>1739785547.46316</c:v>
                </c:pt>
                <c:pt idx="39">
                  <c:v>1800963142.93328</c:v>
                </c:pt>
                <c:pt idx="40">
                  <c:v>1860869669.8794899</c:v>
                </c:pt>
                <c:pt idx="41">
                  <c:v>1918502465.2272699</c:v>
                </c:pt>
                <c:pt idx="42">
                  <c:v>1972384343.3689499</c:v>
                </c:pt>
                <c:pt idx="43">
                  <c:v>2020883920.0978701</c:v>
                </c:pt>
                <c:pt idx="44">
                  <c:v>2062687210.23247</c:v>
                </c:pt>
                <c:pt idx="45">
                  <c:v>2097208746.02842</c:v>
                </c:pt>
                <c:pt idx="46">
                  <c:v>2124747486.8123901</c:v>
                </c:pt>
                <c:pt idx="47">
                  <c:v>2146330437.84741</c:v>
                </c:pt>
                <c:pt idx="48">
                  <c:v>2163350521.5889101</c:v>
                </c:pt>
                <c:pt idx="49">
                  <c:v>2177184960.82549</c:v>
                </c:pt>
                <c:pt idx="50">
                  <c:v>2188941271.1493602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3-4AB8-ABED-B9598809CE56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Sheet2!$B$102:$B$152</c:f>
              <c:numCache>
                <c:formatCode>General</c:formatCode>
                <c:ptCount val="51"/>
                <c:pt idx="0">
                  <c:v>950707303.347808</c:v>
                </c:pt>
                <c:pt idx="1">
                  <c:v>981814679.452384</c:v>
                </c:pt>
                <c:pt idx="2">
                  <c:v>1013443895.63524</c:v>
                </c:pt>
                <c:pt idx="3">
                  <c:v>1045597017.28151</c:v>
                </c:pt>
                <c:pt idx="4">
                  <c:v>1078296540.0265801</c:v>
                </c:pt>
                <c:pt idx="5">
                  <c:v>1111610650.2218399</c:v>
                </c:pt>
                <c:pt idx="6">
                  <c:v>1145691092.92665</c:v>
                </c:pt>
                <c:pt idx="7">
                  <c:v>1180816729.2507999</c:v>
                </c:pt>
                <c:pt idx="8">
                  <c:v>1217424243.5897501</c:v>
                </c:pt>
                <c:pt idx="9">
                  <c:v>1256100648.41504</c:v>
                </c:pt>
                <c:pt idx="10">
                  <c:v>1297522143.2706399</c:v>
                </c:pt>
                <c:pt idx="11">
                  <c:v>1342353959.4539001</c:v>
                </c:pt>
                <c:pt idx="12">
                  <c:v>1391159078.23101</c:v>
                </c:pt>
                <c:pt idx="13">
                  <c:v>1444367932.8294499</c:v>
                </c:pt>
                <c:pt idx="14">
                  <c:v>1502317342.8454101</c:v>
                </c:pt>
                <c:pt idx="15">
                  <c:v>1565298340.01191</c:v>
                </c:pt>
                <c:pt idx="16">
                  <c:v>1633518895.2225499</c:v>
                </c:pt>
                <c:pt idx="17">
                  <c:v>1706935807.3934901</c:v>
                </c:pt>
                <c:pt idx="18">
                  <c:v>1785022732.5160601</c:v>
                </c:pt>
                <c:pt idx="19">
                  <c:v>1866636587.2487199</c:v>
                </c:pt>
                <c:pt idx="20">
                  <c:v>1950138236.8980999</c:v>
                </c:pt>
                <c:pt idx="21">
                  <c:v>2033802482.1558199</c:v>
                </c:pt>
                <c:pt idx="22">
                  <c:v>2116391544.51683</c:v>
                </c:pt>
                <c:pt idx="23">
                  <c:v>2197669565.6803198</c:v>
                </c:pt>
                <c:pt idx="24">
                  <c:v>2278655408.4176402</c:v>
                </c:pt>
                <c:pt idx="25">
                  <c:v>2361517436.7782302</c:v>
                </c:pt>
                <c:pt idx="26">
                  <c:v>2449136875.2606401</c:v>
                </c:pt>
                <c:pt idx="27">
                  <c:v>2544458191.7818599</c:v>
                </c:pt>
                <c:pt idx="28">
                  <c:v>2649798477.6988602</c:v>
                </c:pt>
                <c:pt idx="29">
                  <c:v>2766304416.05651</c:v>
                </c:pt>
                <c:pt idx="30">
                  <c:v>2893710886.0794101</c:v>
                </c:pt>
                <c:pt idx="31">
                  <c:v>3030460418.8556499</c:v>
                </c:pt>
                <c:pt idx="32">
                  <c:v>3174120289.0376</c:v>
                </c:pt>
                <c:pt idx="33">
                  <c:v>3321945499.8243999</c:v>
                </c:pt>
                <c:pt idx="34">
                  <c:v>3471421813.4976101</c:v>
                </c:pt>
                <c:pt idx="35">
                  <c:v>3620664795.96632</c:v>
                </c:pt>
                <c:pt idx="36">
                  <c:v>3768599605.5452299</c:v>
                </c:pt>
                <c:pt idx="37">
                  <c:v>3914875497.5132699</c:v>
                </c:pt>
                <c:pt idx="38">
                  <c:v>4059499610.7473698</c:v>
                </c:pt>
                <c:pt idx="39">
                  <c:v>4202247333.5109301</c:v>
                </c:pt>
                <c:pt idx="40">
                  <c:v>4342029229.7188101</c:v>
                </c:pt>
                <c:pt idx="41">
                  <c:v>4476505752.1969404</c:v>
                </c:pt>
                <c:pt idx="42">
                  <c:v>4602230134.5275402</c:v>
                </c:pt>
                <c:pt idx="43">
                  <c:v>4715395813.5616302</c:v>
                </c:pt>
                <c:pt idx="44">
                  <c:v>4812936823.8757496</c:v>
                </c:pt>
                <c:pt idx="45">
                  <c:v>4893487074.0662298</c:v>
                </c:pt>
                <c:pt idx="46">
                  <c:v>4957744135.8955898</c:v>
                </c:pt>
                <c:pt idx="47">
                  <c:v>5008104354.9772501</c:v>
                </c:pt>
                <c:pt idx="48">
                  <c:v>5047817883.7074699</c:v>
                </c:pt>
                <c:pt idx="49">
                  <c:v>5080098241.9260502</c:v>
                </c:pt>
                <c:pt idx="50">
                  <c:v>5107529632.6817904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3-4AB8-ABED-B9598809C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04688"/>
        <c:axId val="2087856928"/>
      </c:areaChart>
      <c:catAx>
        <c:axId val="20793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56928"/>
        <c:crosses val="autoZero"/>
        <c:auto val="1"/>
        <c:lblAlgn val="ctr"/>
        <c:lblOffset val="100"/>
        <c:noMultiLvlLbl val="0"/>
      </c:catAx>
      <c:valAx>
        <c:axId val="20878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603228</xdr:colOff>
      <xdr:row>126</xdr:row>
      <xdr:rowOff>0</xdr:rowOff>
    </xdr:from>
    <xdr:to>
      <xdr:col>23</xdr:col>
      <xdr:colOff>438075</xdr:colOff>
      <xdr:row>149</xdr:row>
      <xdr:rowOff>113146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328348</xdr:colOff>
      <xdr:row>149</xdr:row>
      <xdr:rowOff>78581</xdr:rowOff>
    </xdr:from>
    <xdr:to>
      <xdr:col>22</xdr:col>
      <xdr:colOff>48418</xdr:colOff>
      <xdr:row>172</xdr:row>
      <xdr:rowOff>53181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376751</xdr:colOff>
      <xdr:row>11</xdr:row>
      <xdr:rowOff>37861</xdr:rowOff>
    </xdr:from>
    <xdr:to>
      <xdr:col>7</xdr:col>
      <xdr:colOff>816954</xdr:colOff>
      <xdr:row>25</xdr:row>
      <xdr:rowOff>114539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422880</xdr:colOff>
      <xdr:row>0</xdr:row>
      <xdr:rowOff>66505</xdr:rowOff>
    </xdr:from>
    <xdr:to>
      <xdr:col>10</xdr:col>
      <xdr:colOff>43334</xdr:colOff>
      <xdr:row>14</xdr:row>
      <xdr:rowOff>142705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ar.rwth-aachen.de/www/upload/Publikationen/download/bis1999/v07_sfb525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529"/>
  <sheetViews>
    <sheetView tabSelected="1" zoomScale="85" zoomScaleNormal="85" zoomScalePageLayoutView="107" workbookViewId="0">
      <pane xSplit="1" topLeftCell="JK1" activePane="topRight" state="frozen"/>
      <selection activeCell="A10" sqref="A10"/>
      <selection pane="topRight" activeCell="JW15" sqref="JW15:JW215"/>
    </sheetView>
  </sheetViews>
  <sheetFormatPr defaultColWidth="8.85546875" defaultRowHeight="15" x14ac:dyDescent="0.25"/>
  <cols>
    <col min="1" max="1" width="14.28515625" customWidth="1"/>
    <col min="2" max="2" width="16" bestFit="1" customWidth="1"/>
    <col min="3" max="3" width="26" style="3" customWidth="1"/>
    <col min="4" max="4" width="16.42578125" bestFit="1" customWidth="1"/>
    <col min="5" max="5" width="9.42578125" bestFit="1" customWidth="1"/>
    <col min="6" max="6" width="13.85546875" bestFit="1" customWidth="1"/>
    <col min="7" max="12" width="10.140625" customWidth="1"/>
    <col min="15" max="15" width="9.140625" customWidth="1"/>
    <col min="83" max="83" width="15.7109375" bestFit="1" customWidth="1"/>
    <col min="84" max="84" width="19.140625" customWidth="1"/>
    <col min="86" max="86" width="14.7109375" customWidth="1"/>
    <col min="87" max="87" width="9.140625" customWidth="1"/>
    <col min="88" max="88" width="9.42578125" customWidth="1"/>
    <col min="89" max="89" width="11" customWidth="1"/>
    <col min="90" max="90" width="11.42578125" customWidth="1"/>
    <col min="91" max="93" width="11.42578125" style="25" customWidth="1"/>
    <col min="94" max="94" width="11.7109375" style="25" customWidth="1"/>
    <col min="95" max="95" width="11.7109375" customWidth="1"/>
    <col min="96" max="96" width="9.7109375" customWidth="1"/>
    <col min="97" max="97" width="13.85546875" customWidth="1"/>
    <col min="99" max="99" width="10.7109375" customWidth="1"/>
    <col min="113" max="113" width="12.7109375" bestFit="1" customWidth="1"/>
    <col min="114" max="114" width="15.28515625" bestFit="1" customWidth="1"/>
    <col min="119" max="119" width="28.42578125" customWidth="1"/>
    <col min="146" max="146" width="11" customWidth="1"/>
    <col min="149" max="149" width="13.7109375" bestFit="1" customWidth="1"/>
    <col min="178" max="178" width="16.85546875" customWidth="1"/>
    <col min="207" max="207" width="14.28515625" customWidth="1"/>
    <col min="224" max="224" width="13.85546875" customWidth="1"/>
    <col min="225" max="225" width="11.7109375" customWidth="1"/>
    <col min="227" max="227" width="11" customWidth="1"/>
    <col min="251" max="251" width="10.28515625" bestFit="1" customWidth="1"/>
    <col min="252" max="252" width="23.28515625" customWidth="1"/>
    <col min="253" max="253" width="10.85546875" bestFit="1" customWidth="1"/>
    <col min="254" max="254" width="11.42578125" bestFit="1" customWidth="1"/>
    <col min="255" max="255" width="10.7109375" bestFit="1" customWidth="1"/>
    <col min="275" max="275" width="10.7109375" customWidth="1"/>
    <col min="285" max="285" width="10.85546875" customWidth="1"/>
    <col min="286" max="286" width="20.28515625" bestFit="1" customWidth="1"/>
  </cols>
  <sheetData>
    <row r="1" spans="1:325" ht="16.5" customHeight="1" x14ac:dyDescent="0.5">
      <c r="A1" s="1" t="s">
        <v>0</v>
      </c>
    </row>
    <row r="2" spans="1:325" x14ac:dyDescent="0.25"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</row>
    <row r="3" spans="1:325" x14ac:dyDescent="0.25">
      <c r="CE3" s="32"/>
    </row>
    <row r="4" spans="1:325" ht="18.75" x14ac:dyDescent="0.3">
      <c r="A4" s="11"/>
      <c r="B4" s="7"/>
      <c r="C4" s="7"/>
      <c r="D4" s="7"/>
      <c r="E4" s="8"/>
      <c r="F4" s="8"/>
      <c r="G4" s="8"/>
      <c r="H4" s="145" t="s">
        <v>56</v>
      </c>
      <c r="I4" s="145"/>
      <c r="J4" s="145"/>
      <c r="K4" s="145"/>
      <c r="L4" s="145"/>
      <c r="M4" s="140" t="s">
        <v>262</v>
      </c>
      <c r="N4" s="140"/>
      <c r="O4" s="140"/>
      <c r="P4" s="140"/>
      <c r="Q4" s="140"/>
      <c r="R4" s="141" t="s">
        <v>19</v>
      </c>
      <c r="S4" s="141"/>
      <c r="T4" s="141"/>
      <c r="U4" s="141"/>
      <c r="V4" s="141"/>
      <c r="W4" s="140" t="s">
        <v>20</v>
      </c>
      <c r="X4" s="140"/>
      <c r="Y4" s="140"/>
      <c r="Z4" s="140"/>
      <c r="AA4" s="140"/>
      <c r="AB4" s="141" t="s">
        <v>227</v>
      </c>
      <c r="AC4" s="141"/>
      <c r="AD4" s="141"/>
      <c r="AE4" s="141"/>
      <c r="AF4" s="141"/>
      <c r="AG4" s="140" t="s">
        <v>21</v>
      </c>
      <c r="AH4" s="140"/>
      <c r="AI4" s="140"/>
      <c r="AJ4" s="140"/>
      <c r="AK4" s="140"/>
      <c r="AL4" s="141" t="s">
        <v>228</v>
      </c>
      <c r="AM4" s="141"/>
      <c r="AN4" s="141"/>
      <c r="AO4" s="141"/>
      <c r="AP4" s="141"/>
      <c r="AQ4" s="140" t="s">
        <v>229</v>
      </c>
      <c r="AR4" s="140"/>
      <c r="AS4" s="140"/>
      <c r="AT4" s="140"/>
      <c r="AU4" s="140"/>
      <c r="AV4" s="141" t="s">
        <v>232</v>
      </c>
      <c r="AW4" s="141"/>
      <c r="AX4" s="141"/>
      <c r="AY4" s="141"/>
      <c r="AZ4" s="141"/>
      <c r="BA4" s="140" t="s">
        <v>22</v>
      </c>
      <c r="BB4" s="140"/>
      <c r="BC4" s="140"/>
      <c r="BD4" s="140"/>
      <c r="BE4" s="140"/>
      <c r="BF4" s="141" t="s">
        <v>23</v>
      </c>
      <c r="BG4" s="141"/>
      <c r="BH4" s="141"/>
      <c r="BI4" s="141"/>
      <c r="BJ4" s="141"/>
      <c r="BK4" s="140" t="s">
        <v>24</v>
      </c>
      <c r="BL4" s="140"/>
      <c r="BM4" s="140"/>
      <c r="BN4" s="140"/>
      <c r="BO4" s="140"/>
      <c r="BP4" s="141" t="s">
        <v>25</v>
      </c>
      <c r="BQ4" s="141"/>
      <c r="BR4" s="141"/>
      <c r="BS4" s="141"/>
      <c r="BT4" s="141"/>
      <c r="BU4" s="142" t="s">
        <v>263</v>
      </c>
      <c r="BV4" s="142"/>
      <c r="BW4" s="142"/>
      <c r="BX4" s="142"/>
      <c r="BY4" s="142"/>
      <c r="BZ4" s="143" t="s">
        <v>27</v>
      </c>
      <c r="CA4" s="143"/>
      <c r="CB4" s="143"/>
      <c r="CC4" s="143"/>
      <c r="CD4" s="143"/>
      <c r="CE4" s="34" t="s">
        <v>69</v>
      </c>
      <c r="CF4" s="11"/>
      <c r="CM4" s="155" t="s">
        <v>213</v>
      </c>
      <c r="CN4" s="156"/>
      <c r="CO4" s="156"/>
      <c r="CP4" s="156"/>
      <c r="CQ4" s="156"/>
      <c r="CR4" s="157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</row>
    <row r="5" spans="1:325" ht="31.5" x14ac:dyDescent="0.35">
      <c r="A5" s="13" t="s">
        <v>53</v>
      </c>
      <c r="B5" s="6" t="s">
        <v>12</v>
      </c>
      <c r="C5" s="7" t="s">
        <v>13</v>
      </c>
      <c r="D5" s="6" t="s">
        <v>14</v>
      </c>
      <c r="E5" s="8" t="s">
        <v>284</v>
      </c>
      <c r="F5" s="8" t="s">
        <v>15</v>
      </c>
      <c r="G5" s="8" t="s">
        <v>15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9" t="s">
        <v>5</v>
      </c>
      <c r="N5" s="9" t="s">
        <v>6</v>
      </c>
      <c r="O5" s="9" t="s">
        <v>7</v>
      </c>
      <c r="P5" s="9" t="s">
        <v>8</v>
      </c>
      <c r="Q5" s="9" t="s">
        <v>9</v>
      </c>
      <c r="R5" s="10" t="s">
        <v>5</v>
      </c>
      <c r="S5" s="10" t="s">
        <v>6</v>
      </c>
      <c r="T5" s="10" t="s">
        <v>7</v>
      </c>
      <c r="U5" s="10" t="s">
        <v>8</v>
      </c>
      <c r="V5" s="10" t="s">
        <v>9</v>
      </c>
      <c r="W5" s="9" t="s">
        <v>5</v>
      </c>
      <c r="X5" s="9" t="s">
        <v>6</v>
      </c>
      <c r="Y5" s="9" t="s">
        <v>7</v>
      </c>
      <c r="Z5" s="9" t="s">
        <v>8</v>
      </c>
      <c r="AA5" s="9" t="s">
        <v>9</v>
      </c>
      <c r="AB5" s="10" t="s">
        <v>5</v>
      </c>
      <c r="AC5" s="10" t="s">
        <v>6</v>
      </c>
      <c r="AD5" s="10" t="s">
        <v>7</v>
      </c>
      <c r="AE5" s="10" t="s">
        <v>8</v>
      </c>
      <c r="AF5" s="10" t="s">
        <v>9</v>
      </c>
      <c r="AG5" s="9" t="s">
        <v>5</v>
      </c>
      <c r="AH5" s="9" t="s">
        <v>6</v>
      </c>
      <c r="AI5" s="9" t="s">
        <v>7</v>
      </c>
      <c r="AJ5" s="9" t="s">
        <v>8</v>
      </c>
      <c r="AK5" s="9" t="s">
        <v>9</v>
      </c>
      <c r="AL5" s="10" t="s">
        <v>5</v>
      </c>
      <c r="AM5" s="10" t="s">
        <v>6</v>
      </c>
      <c r="AN5" s="10" t="s">
        <v>7</v>
      </c>
      <c r="AO5" s="10" t="s">
        <v>8</v>
      </c>
      <c r="AP5" s="10" t="s">
        <v>9</v>
      </c>
      <c r="AQ5" s="9" t="s">
        <v>5</v>
      </c>
      <c r="AR5" s="9" t="s">
        <v>6</v>
      </c>
      <c r="AS5" s="9" t="s">
        <v>7</v>
      </c>
      <c r="AT5" s="9" t="s">
        <v>8</v>
      </c>
      <c r="AU5" s="9" t="s">
        <v>9</v>
      </c>
      <c r="AV5" s="10" t="s">
        <v>5</v>
      </c>
      <c r="AW5" s="10" t="s">
        <v>6</v>
      </c>
      <c r="AX5" s="10" t="s">
        <v>7</v>
      </c>
      <c r="AY5" s="10" t="s">
        <v>8</v>
      </c>
      <c r="AZ5" s="10" t="s">
        <v>9</v>
      </c>
      <c r="BA5" s="9" t="s">
        <v>5</v>
      </c>
      <c r="BB5" s="9" t="s">
        <v>6</v>
      </c>
      <c r="BC5" s="9" t="s">
        <v>7</v>
      </c>
      <c r="BD5" s="9" t="s">
        <v>8</v>
      </c>
      <c r="BE5" s="9" t="s">
        <v>9</v>
      </c>
      <c r="BF5" s="10" t="s">
        <v>5</v>
      </c>
      <c r="BG5" s="10" t="s">
        <v>6</v>
      </c>
      <c r="BH5" s="10" t="s">
        <v>7</v>
      </c>
      <c r="BI5" s="10" t="s">
        <v>8</v>
      </c>
      <c r="BJ5" s="10" t="s">
        <v>9</v>
      </c>
      <c r="BK5" s="9" t="s">
        <v>5</v>
      </c>
      <c r="BL5" s="9" t="s">
        <v>6</v>
      </c>
      <c r="BM5" s="9" t="s">
        <v>7</v>
      </c>
      <c r="BN5" s="9" t="s">
        <v>8</v>
      </c>
      <c r="BO5" s="9" t="s">
        <v>9</v>
      </c>
      <c r="BP5" s="10" t="s">
        <v>5</v>
      </c>
      <c r="BQ5" s="10" t="s">
        <v>6</v>
      </c>
      <c r="BR5" s="10" t="s">
        <v>7</v>
      </c>
      <c r="BS5" s="10" t="s">
        <v>8</v>
      </c>
      <c r="BT5" s="10" t="s">
        <v>9</v>
      </c>
      <c r="BU5" s="9" t="s">
        <v>5</v>
      </c>
      <c r="BV5" s="9" t="s">
        <v>6</v>
      </c>
      <c r="BW5" s="9" t="s">
        <v>7</v>
      </c>
      <c r="BX5" s="9" t="s">
        <v>8</v>
      </c>
      <c r="BY5" s="9" t="s">
        <v>9</v>
      </c>
      <c r="BZ5" s="10" t="s">
        <v>5</v>
      </c>
      <c r="CA5" s="10" t="s">
        <v>6</v>
      </c>
      <c r="CB5" s="10" t="s">
        <v>7</v>
      </c>
      <c r="CC5" s="10" t="s">
        <v>8</v>
      </c>
      <c r="CD5" s="10" t="s">
        <v>9</v>
      </c>
      <c r="CE5" s="33"/>
      <c r="CF5" s="14" t="s">
        <v>52</v>
      </c>
      <c r="CG5" s="12" t="s">
        <v>28</v>
      </c>
      <c r="CH5" s="12" t="s">
        <v>29</v>
      </c>
      <c r="CI5" s="12" t="s">
        <v>46</v>
      </c>
      <c r="CJ5" s="12" t="s">
        <v>47</v>
      </c>
      <c r="CK5" s="12" t="s">
        <v>54</v>
      </c>
      <c r="CM5" s="152" t="s">
        <v>216</v>
      </c>
      <c r="CN5" s="153"/>
      <c r="CO5" s="153" t="s">
        <v>217</v>
      </c>
      <c r="CP5" s="153"/>
      <c r="CQ5" s="153" t="s">
        <v>218</v>
      </c>
      <c r="CR5" s="154"/>
      <c r="CS5" s="12" t="s">
        <v>49</v>
      </c>
      <c r="CT5" s="148" t="s">
        <v>68</v>
      </c>
      <c r="CU5" s="148"/>
      <c r="CV5" s="148"/>
      <c r="CW5" s="148"/>
      <c r="CX5" s="148"/>
      <c r="CY5" s="148"/>
      <c r="CZ5" s="148"/>
      <c r="DA5" s="148"/>
      <c r="DB5" s="148"/>
      <c r="DC5" s="148"/>
      <c r="DD5" s="148"/>
      <c r="DE5" s="148"/>
      <c r="DF5" s="148"/>
      <c r="DG5" s="148"/>
      <c r="DH5" s="31"/>
      <c r="DI5" s="149" t="s">
        <v>30</v>
      </c>
      <c r="DJ5" s="150"/>
      <c r="DK5" s="150"/>
      <c r="DL5" s="151"/>
      <c r="DO5" s="62" t="s">
        <v>96</v>
      </c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53"/>
      <c r="ES5" s="70" t="s">
        <v>187</v>
      </c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V5" s="70" t="s">
        <v>188</v>
      </c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Y5" s="70" t="s">
        <v>191</v>
      </c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52"/>
      <c r="HN5" s="38"/>
      <c r="HO5" s="21"/>
      <c r="HP5" s="70" t="s">
        <v>193</v>
      </c>
      <c r="HQ5" s="66"/>
      <c r="HR5" s="21"/>
      <c r="HS5" s="70" t="s">
        <v>204</v>
      </c>
      <c r="HT5" s="66"/>
      <c r="HU5" s="66"/>
      <c r="HV5" s="66"/>
      <c r="HW5" s="66"/>
      <c r="HX5" s="66"/>
      <c r="HY5" s="66"/>
      <c r="HZ5" s="66"/>
      <c r="IA5" s="66"/>
      <c r="IB5" s="66"/>
      <c r="IC5" s="66"/>
      <c r="IE5" s="70" t="s">
        <v>207</v>
      </c>
      <c r="IF5" s="66"/>
      <c r="IG5" s="66"/>
      <c r="IH5" s="66"/>
      <c r="II5" s="66"/>
      <c r="IJ5" s="66"/>
      <c r="IK5" s="66"/>
      <c r="IL5" s="66"/>
      <c r="IM5" s="66"/>
      <c r="IN5" s="66"/>
      <c r="IO5" s="66"/>
      <c r="IQ5" s="82" t="s">
        <v>48</v>
      </c>
      <c r="IS5" s="99" t="s">
        <v>210</v>
      </c>
      <c r="IT5" s="83"/>
      <c r="IU5" s="83"/>
      <c r="IV5" s="83"/>
      <c r="IW5" s="66"/>
      <c r="IX5" s="66"/>
      <c r="IY5" s="66"/>
      <c r="IZ5" s="66"/>
      <c r="JA5" s="66"/>
      <c r="JB5" s="66"/>
      <c r="JD5" s="99" t="s">
        <v>219</v>
      </c>
      <c r="JE5" s="83"/>
      <c r="JF5" s="83"/>
      <c r="JG5" s="83"/>
      <c r="JH5" s="66"/>
      <c r="JI5" s="66"/>
      <c r="JJ5" s="66"/>
      <c r="JK5" s="66"/>
      <c r="JL5" s="66"/>
      <c r="JM5" s="66"/>
      <c r="JO5" s="101" t="s">
        <v>223</v>
      </c>
      <c r="JP5" s="66"/>
      <c r="JR5" s="115" t="s">
        <v>252</v>
      </c>
      <c r="JS5" s="37"/>
      <c r="JT5" s="37"/>
      <c r="JU5" s="37"/>
      <c r="JV5" s="37"/>
      <c r="JW5" s="37" t="s">
        <v>253</v>
      </c>
      <c r="JZ5" s="62" t="s">
        <v>275</v>
      </c>
      <c r="KA5" s="64"/>
      <c r="KB5" s="64"/>
      <c r="KC5" s="64"/>
      <c r="KD5" s="64"/>
      <c r="KE5" s="64"/>
      <c r="KF5" s="64"/>
      <c r="KG5" s="64"/>
      <c r="KH5" s="64"/>
      <c r="KI5" s="64"/>
      <c r="KJ5" s="64"/>
      <c r="KK5" s="64"/>
      <c r="KL5" s="64"/>
      <c r="KM5" s="64"/>
      <c r="KN5" s="64"/>
      <c r="KO5" s="64"/>
      <c r="KP5" s="64"/>
      <c r="KQ5" s="64"/>
      <c r="KR5" s="64"/>
      <c r="KS5" s="64"/>
      <c r="KT5" s="64"/>
      <c r="KU5" s="64"/>
      <c r="KV5" s="64"/>
      <c r="KW5" s="64"/>
      <c r="KX5" s="64"/>
      <c r="KY5" s="64"/>
      <c r="KZ5" s="64"/>
      <c r="LA5" s="64"/>
      <c r="LC5" t="s">
        <v>278</v>
      </c>
    </row>
    <row r="6" spans="1:325" ht="15.75" x14ac:dyDescent="0.25">
      <c r="A6" s="11" t="s">
        <v>10</v>
      </c>
      <c r="B6" t="s">
        <v>11</v>
      </c>
      <c r="C6" t="s">
        <v>11</v>
      </c>
      <c r="D6" t="s">
        <v>11</v>
      </c>
      <c r="CF6" s="11" t="s">
        <v>10</v>
      </c>
      <c r="CM6" s="38"/>
      <c r="CN6" s="73"/>
      <c r="CO6" s="73"/>
      <c r="CP6" s="73"/>
      <c r="CQ6" s="21"/>
      <c r="CR6" s="39"/>
      <c r="CT6" s="86"/>
      <c r="CU6" s="87"/>
      <c r="CV6" s="87"/>
      <c r="CW6" s="87"/>
      <c r="CX6" s="87"/>
      <c r="CY6" s="88"/>
      <c r="CZ6" s="89"/>
      <c r="DA6" s="90"/>
      <c r="DB6" s="91"/>
      <c r="DC6" s="91"/>
      <c r="DD6" s="91"/>
      <c r="DE6" s="91"/>
      <c r="DF6" s="91"/>
      <c r="DG6" s="87"/>
      <c r="DH6" s="27"/>
      <c r="DI6" s="38"/>
      <c r="DJ6" s="27"/>
      <c r="DK6" s="21"/>
      <c r="DL6" s="39"/>
      <c r="DO6" s="38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39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52"/>
      <c r="HN6" s="38"/>
      <c r="HO6" s="21"/>
      <c r="HP6" s="66"/>
      <c r="HQ6" s="66"/>
      <c r="HR6" s="21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Q6" s="66"/>
      <c r="IS6" s="76"/>
      <c r="IT6" s="76"/>
      <c r="IU6" s="76"/>
      <c r="IV6" s="76"/>
      <c r="IW6" s="66"/>
      <c r="IX6" s="66"/>
      <c r="IY6" s="66"/>
      <c r="IZ6" s="66"/>
      <c r="JA6" s="66"/>
      <c r="JB6" s="66"/>
      <c r="JD6" s="76"/>
      <c r="JE6" s="76"/>
      <c r="JF6" s="76"/>
      <c r="JG6" s="76"/>
      <c r="JH6" s="66"/>
      <c r="JI6" s="66"/>
      <c r="JJ6" s="66"/>
      <c r="JK6" s="66"/>
      <c r="JL6" s="66"/>
      <c r="JM6" s="66"/>
      <c r="JO6" s="66"/>
      <c r="JP6" s="66"/>
      <c r="JR6" s="37" t="s">
        <v>293</v>
      </c>
      <c r="JS6" s="37"/>
      <c r="JT6" s="37"/>
      <c r="JU6" s="37"/>
      <c r="JV6" s="37"/>
      <c r="JW6" s="37"/>
      <c r="JZ6" s="38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</row>
    <row r="7" spans="1:325" ht="15.75" x14ac:dyDescent="0.25">
      <c r="A7" s="11" t="s">
        <v>1</v>
      </c>
      <c r="B7" t="s">
        <v>4</v>
      </c>
      <c r="C7" t="s">
        <v>4</v>
      </c>
      <c r="D7" t="s">
        <v>4</v>
      </c>
      <c r="E7" t="s">
        <v>17</v>
      </c>
      <c r="F7" t="s">
        <v>17</v>
      </c>
      <c r="G7" t="s">
        <v>17</v>
      </c>
      <c r="H7" t="s">
        <v>57</v>
      </c>
      <c r="CF7" s="11" t="s">
        <v>1</v>
      </c>
      <c r="CG7" t="s">
        <v>50</v>
      </c>
      <c r="CJ7" t="s">
        <v>65</v>
      </c>
      <c r="CK7" t="s">
        <v>65</v>
      </c>
      <c r="CM7" s="38"/>
      <c r="CN7" s="73"/>
      <c r="CO7" s="73"/>
      <c r="CP7" s="73"/>
      <c r="CQ7" s="21"/>
      <c r="CR7" s="39"/>
      <c r="CS7" t="s">
        <v>50</v>
      </c>
      <c r="CT7" s="86"/>
      <c r="CU7" s="92"/>
      <c r="CV7" s="92"/>
      <c r="CW7" s="92"/>
      <c r="CX7" s="92"/>
      <c r="CY7" s="88"/>
      <c r="CZ7" s="90"/>
      <c r="DA7" s="88"/>
      <c r="DB7" s="91"/>
      <c r="DC7" s="91"/>
      <c r="DD7" s="91"/>
      <c r="DE7" s="91"/>
      <c r="DF7" s="91"/>
      <c r="DG7" s="87"/>
      <c r="DH7" s="28"/>
      <c r="DI7" s="38"/>
      <c r="DJ7" s="27"/>
      <c r="DK7" s="21"/>
      <c r="DL7" s="39"/>
      <c r="DO7" s="38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39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52"/>
      <c r="HN7" s="38"/>
      <c r="HO7" s="21"/>
      <c r="HP7" s="66"/>
      <c r="HQ7" s="66"/>
      <c r="HR7" s="21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Q7" s="66"/>
      <c r="IS7" s="76"/>
      <c r="IT7" s="76"/>
      <c r="IU7" s="76"/>
      <c r="IV7" s="76"/>
      <c r="IW7" s="66"/>
      <c r="IX7" s="66"/>
      <c r="IY7" s="66"/>
      <c r="IZ7" s="66"/>
      <c r="JA7" s="66"/>
      <c r="JB7" s="66"/>
      <c r="JD7" s="76"/>
      <c r="JE7" s="76"/>
      <c r="JF7" s="76"/>
      <c r="JG7" s="76"/>
      <c r="JH7" s="66"/>
      <c r="JI7" s="66"/>
      <c r="JJ7" s="66"/>
      <c r="JK7" s="66"/>
      <c r="JL7" s="66"/>
      <c r="JM7" s="66"/>
      <c r="JO7" s="66"/>
      <c r="JP7" s="66"/>
      <c r="JR7" s="37" t="s">
        <v>254</v>
      </c>
      <c r="JS7" s="37" t="s">
        <v>255</v>
      </c>
      <c r="JT7" s="37" t="s">
        <v>256</v>
      </c>
      <c r="JU7" s="37" t="s">
        <v>257</v>
      </c>
      <c r="JV7" s="37"/>
      <c r="JW7" s="37"/>
      <c r="JZ7" s="38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</row>
    <row r="8" spans="1:325" ht="15.75" x14ac:dyDescent="0.25">
      <c r="A8" s="11" t="s">
        <v>2</v>
      </c>
      <c r="B8" t="s">
        <v>16</v>
      </c>
      <c r="C8" s="3" t="s">
        <v>221</v>
      </c>
      <c r="D8" t="s">
        <v>16</v>
      </c>
      <c r="H8" t="s">
        <v>58</v>
      </c>
      <c r="CE8" t="s">
        <v>231</v>
      </c>
      <c r="CF8" s="11" t="s">
        <v>2</v>
      </c>
      <c r="CG8" t="s">
        <v>51</v>
      </c>
      <c r="CH8" t="s">
        <v>51</v>
      </c>
      <c r="CI8" t="s">
        <v>51</v>
      </c>
      <c r="CJ8" t="s">
        <v>64</v>
      </c>
      <c r="CK8" t="s">
        <v>64</v>
      </c>
      <c r="CM8" s="38" t="s">
        <v>67</v>
      </c>
      <c r="CN8" s="21" t="s">
        <v>67</v>
      </c>
      <c r="CO8" s="21" t="s">
        <v>67</v>
      </c>
      <c r="CP8" s="21" t="s">
        <v>67</v>
      </c>
      <c r="CQ8" s="21" t="s">
        <v>67</v>
      </c>
      <c r="CR8" s="39" t="s">
        <v>67</v>
      </c>
      <c r="CS8" s="24" t="s">
        <v>55</v>
      </c>
      <c r="CT8" s="93" t="s">
        <v>63</v>
      </c>
      <c r="CU8" s="93" t="s">
        <v>63</v>
      </c>
      <c r="CV8" s="93" t="s">
        <v>63</v>
      </c>
      <c r="CW8" s="93" t="s">
        <v>63</v>
      </c>
      <c r="CX8" s="93" t="s">
        <v>63</v>
      </c>
      <c r="CY8" s="93" t="s">
        <v>63</v>
      </c>
      <c r="CZ8" s="93" t="s">
        <v>63</v>
      </c>
      <c r="DA8" s="93" t="s">
        <v>63</v>
      </c>
      <c r="DB8" s="93" t="s">
        <v>63</v>
      </c>
      <c r="DC8" s="93" t="s">
        <v>63</v>
      </c>
      <c r="DD8" s="93" t="s">
        <v>63</v>
      </c>
      <c r="DE8" s="93" t="s">
        <v>63</v>
      </c>
      <c r="DF8" s="93" t="s">
        <v>63</v>
      </c>
      <c r="DG8" s="93" t="s">
        <v>63</v>
      </c>
      <c r="DH8" s="29"/>
      <c r="DI8" s="38"/>
      <c r="DJ8" s="35" t="s">
        <v>64</v>
      </c>
      <c r="DK8" s="35" t="s">
        <v>64</v>
      </c>
      <c r="DL8" s="40" t="s">
        <v>64</v>
      </c>
      <c r="DO8" s="38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39"/>
      <c r="ES8" s="66" t="s">
        <v>189</v>
      </c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V8" s="66" t="s">
        <v>189</v>
      </c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Y8" s="66" t="s">
        <v>189</v>
      </c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52"/>
      <c r="HN8" s="38"/>
      <c r="HO8" s="21"/>
      <c r="HP8" s="66" t="s">
        <v>63</v>
      </c>
      <c r="HQ8" s="66"/>
      <c r="HR8" s="21"/>
      <c r="HS8" s="66" t="s">
        <v>205</v>
      </c>
      <c r="HT8" s="66"/>
      <c r="HU8" s="66"/>
      <c r="HV8" s="66"/>
      <c r="HW8" s="66"/>
      <c r="HX8" s="66"/>
      <c r="HY8" s="66"/>
      <c r="HZ8" s="66"/>
      <c r="IA8" s="66"/>
      <c r="IB8" s="66"/>
      <c r="IC8" s="66"/>
      <c r="IE8" s="66" t="s">
        <v>209</v>
      </c>
      <c r="IF8" s="66"/>
      <c r="IG8" s="66"/>
      <c r="IH8" s="66"/>
      <c r="II8" s="66"/>
      <c r="IJ8" s="66"/>
      <c r="IK8" s="66"/>
      <c r="IL8" s="66"/>
      <c r="IM8" s="66"/>
      <c r="IN8" s="66"/>
      <c r="IO8" s="66"/>
      <c r="IQ8" s="66" t="s">
        <v>66</v>
      </c>
      <c r="IS8" s="76" t="s">
        <v>63</v>
      </c>
      <c r="IT8" s="76" t="s">
        <v>63</v>
      </c>
      <c r="IU8" s="76" t="s">
        <v>224</v>
      </c>
      <c r="IV8" s="76" t="s">
        <v>63</v>
      </c>
      <c r="IW8" s="76" t="s">
        <v>63</v>
      </c>
      <c r="IX8" s="76" t="s">
        <v>63</v>
      </c>
      <c r="IY8" s="76" t="s">
        <v>63</v>
      </c>
      <c r="IZ8" s="76" t="s">
        <v>63</v>
      </c>
      <c r="JA8" s="76" t="s">
        <v>63</v>
      </c>
      <c r="JB8" s="76" t="s">
        <v>63</v>
      </c>
      <c r="JD8" s="76" t="s">
        <v>63</v>
      </c>
      <c r="JE8" s="76" t="s">
        <v>63</v>
      </c>
      <c r="JF8" s="76" t="s">
        <v>63</v>
      </c>
      <c r="JG8" s="76" t="s">
        <v>63</v>
      </c>
      <c r="JH8" s="76" t="s">
        <v>63</v>
      </c>
      <c r="JI8" s="76" t="s">
        <v>63</v>
      </c>
      <c r="JJ8" s="76" t="s">
        <v>63</v>
      </c>
      <c r="JK8" s="76" t="s">
        <v>63</v>
      </c>
      <c r="JL8" s="76" t="s">
        <v>63</v>
      </c>
      <c r="JM8" s="76" t="s">
        <v>63</v>
      </c>
      <c r="JO8" s="102" t="s">
        <v>222</v>
      </c>
      <c r="JP8" s="66"/>
      <c r="JR8" s="37"/>
      <c r="JS8" s="37"/>
      <c r="JT8" s="37"/>
      <c r="JU8" s="37"/>
      <c r="JV8" s="37"/>
      <c r="JW8" s="37"/>
      <c r="JZ8" s="38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</row>
    <row r="9" spans="1:325" ht="15" customHeight="1" x14ac:dyDescent="0.25">
      <c r="A9" s="147" t="s">
        <v>3</v>
      </c>
      <c r="B9" s="144"/>
      <c r="C9" s="144"/>
      <c r="D9" s="144"/>
      <c r="E9" s="144"/>
      <c r="F9" s="144"/>
      <c r="G9" s="144"/>
      <c r="H9" s="146" t="s">
        <v>59</v>
      </c>
      <c r="I9" s="146"/>
      <c r="J9" s="146"/>
      <c r="K9" s="146"/>
      <c r="L9" s="146"/>
      <c r="M9" s="144"/>
      <c r="N9" s="144"/>
      <c r="O9" s="144"/>
      <c r="P9" s="144"/>
      <c r="Q9" s="144" t="s">
        <v>292</v>
      </c>
      <c r="R9" s="144"/>
      <c r="S9" s="144"/>
      <c r="T9" s="144" t="s">
        <v>292</v>
      </c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12" t="s">
        <v>249</v>
      </c>
      <c r="CF9" s="16" t="s">
        <v>3</v>
      </c>
      <c r="CG9" s="15"/>
      <c r="CH9" s="15"/>
      <c r="CI9" s="15"/>
      <c r="CJ9" s="15"/>
      <c r="CK9" s="15"/>
      <c r="CM9" s="38" t="s">
        <v>214</v>
      </c>
      <c r="CN9" s="80" t="s">
        <v>215</v>
      </c>
      <c r="CO9" s="80" t="s">
        <v>214</v>
      </c>
      <c r="CP9" s="80" t="s">
        <v>215</v>
      </c>
      <c r="CQ9" s="98" t="s">
        <v>214</v>
      </c>
      <c r="CR9" s="39" t="s">
        <v>215</v>
      </c>
      <c r="CS9" s="24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26"/>
      <c r="DI9" s="38"/>
      <c r="DJ9" s="41"/>
      <c r="DK9" s="21"/>
      <c r="DL9" s="39"/>
      <c r="DO9" s="38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39"/>
      <c r="ES9" s="66"/>
      <c r="ET9" s="56" t="s">
        <v>72</v>
      </c>
      <c r="EU9" s="55" t="s">
        <v>73</v>
      </c>
      <c r="EV9" s="55" t="s">
        <v>74</v>
      </c>
      <c r="EW9" s="55" t="s">
        <v>75</v>
      </c>
      <c r="EX9" s="56" t="s">
        <v>76</v>
      </c>
      <c r="EY9" s="55" t="s">
        <v>246</v>
      </c>
      <c r="EZ9" s="55" t="s">
        <v>77</v>
      </c>
      <c r="FA9" s="55" t="s">
        <v>289</v>
      </c>
      <c r="FB9" s="55" t="s">
        <v>80</v>
      </c>
      <c r="FC9" s="55" t="s">
        <v>247</v>
      </c>
      <c r="FD9" s="55" t="s">
        <v>81</v>
      </c>
      <c r="FE9" s="55" t="s">
        <v>82</v>
      </c>
      <c r="FF9" s="55" t="s">
        <v>83</v>
      </c>
      <c r="FG9" s="55" t="s">
        <v>84</v>
      </c>
      <c r="FH9" s="55" t="s">
        <v>85</v>
      </c>
      <c r="FI9" s="55" t="s">
        <v>248</v>
      </c>
      <c r="FJ9" s="55" t="s">
        <v>288</v>
      </c>
      <c r="FK9" s="55" t="s">
        <v>87</v>
      </c>
      <c r="FL9" s="55" t="s">
        <v>90</v>
      </c>
      <c r="FM9" s="55" t="s">
        <v>89</v>
      </c>
      <c r="FN9" s="55" t="s">
        <v>91</v>
      </c>
      <c r="FO9" s="55" t="s">
        <v>93</v>
      </c>
      <c r="FP9" s="55" t="s">
        <v>94</v>
      </c>
      <c r="FQ9" s="55" t="s">
        <v>211</v>
      </c>
      <c r="FR9" s="66"/>
      <c r="FS9" s="66"/>
      <c r="FT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52"/>
      <c r="HN9" s="38"/>
      <c r="HO9" s="21"/>
      <c r="HP9" s="66"/>
      <c r="HQ9" s="66"/>
      <c r="HR9" s="21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Q9" s="84"/>
      <c r="IS9" s="85"/>
      <c r="IT9" s="85"/>
      <c r="IU9" s="85"/>
      <c r="IV9" s="85"/>
      <c r="IW9" s="66"/>
      <c r="IX9" s="66"/>
      <c r="IY9" s="66"/>
      <c r="IZ9" s="66"/>
      <c r="JA9" s="66"/>
      <c r="JB9" s="66"/>
      <c r="JD9" s="85"/>
      <c r="JE9" s="85"/>
      <c r="JF9" s="85"/>
      <c r="JG9" s="85"/>
      <c r="JH9" s="66"/>
      <c r="JI9" s="66"/>
      <c r="JJ9" s="66"/>
      <c r="JK9" s="66"/>
      <c r="JL9" s="66"/>
      <c r="JM9" s="66"/>
      <c r="JO9" s="66"/>
      <c r="JP9" s="66"/>
      <c r="JR9" s="37"/>
      <c r="JS9" s="37"/>
      <c r="JT9" s="37"/>
      <c r="JU9" s="37"/>
      <c r="JV9" s="37"/>
      <c r="JW9" s="37"/>
      <c r="JZ9" s="38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</row>
    <row r="10" spans="1:325" ht="15" customHeight="1" x14ac:dyDescent="0.25">
      <c r="A10" s="147"/>
      <c r="B10" s="144"/>
      <c r="C10" s="144"/>
      <c r="D10" s="144"/>
      <c r="E10" s="144"/>
      <c r="F10" s="144"/>
      <c r="G10" s="144"/>
      <c r="H10" s="146"/>
      <c r="I10" s="146"/>
      <c r="J10" s="146"/>
      <c r="K10" s="146"/>
      <c r="L10" s="146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23"/>
      <c r="CF10" s="16"/>
      <c r="CG10" s="15"/>
      <c r="CH10" s="15"/>
      <c r="CI10" s="15"/>
      <c r="CJ10" s="15"/>
      <c r="CK10" s="15"/>
      <c r="CM10" s="38"/>
      <c r="CN10" s="73"/>
      <c r="CO10" s="73"/>
      <c r="CP10" s="73"/>
      <c r="CQ10" s="21"/>
      <c r="CR10" s="39"/>
      <c r="CT10" s="93" t="s">
        <v>32</v>
      </c>
      <c r="CU10" s="94" t="s">
        <v>33</v>
      </c>
      <c r="CV10" s="94" t="s">
        <v>34</v>
      </c>
      <c r="CW10" s="94" t="s">
        <v>35</v>
      </c>
      <c r="CX10" s="94" t="s">
        <v>36</v>
      </c>
      <c r="CY10" s="94" t="s">
        <v>37</v>
      </c>
      <c r="CZ10" s="94" t="s">
        <v>38</v>
      </c>
      <c r="DA10" s="94" t="s">
        <v>39</v>
      </c>
      <c r="DB10" s="95" t="s">
        <v>40</v>
      </c>
      <c r="DC10" s="95" t="s">
        <v>41</v>
      </c>
      <c r="DD10" s="95" t="s">
        <v>42</v>
      </c>
      <c r="DE10" s="95" t="s">
        <v>43</v>
      </c>
      <c r="DF10" s="95" t="s">
        <v>44</v>
      </c>
      <c r="DG10" s="94" t="s">
        <v>45</v>
      </c>
      <c r="DH10" s="26"/>
      <c r="DI10" s="38"/>
      <c r="DJ10" s="41" t="s">
        <v>60</v>
      </c>
      <c r="DK10" s="41" t="s">
        <v>61</v>
      </c>
      <c r="DL10" s="42" t="s">
        <v>62</v>
      </c>
      <c r="DO10" s="49"/>
      <c r="DP10" s="129"/>
      <c r="DQ10" s="129"/>
      <c r="DR10" s="129"/>
      <c r="DS10" s="129"/>
      <c r="DT10" s="129"/>
      <c r="DU10" s="129"/>
      <c r="DV10" s="129"/>
      <c r="DW10" s="129"/>
      <c r="DY10" s="129"/>
      <c r="DZ10" s="129"/>
      <c r="EA10" s="129"/>
      <c r="EB10" s="129"/>
      <c r="EC10" s="129"/>
      <c r="ED10" s="129"/>
      <c r="EE10" s="129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9"/>
      <c r="ES10" s="66" t="s">
        <v>190</v>
      </c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V10" s="66" t="s">
        <v>190</v>
      </c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Y10" s="66" t="s">
        <v>192</v>
      </c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52"/>
      <c r="HN10" s="38"/>
      <c r="HO10" s="21"/>
      <c r="HP10" s="66"/>
      <c r="HQ10" s="66"/>
      <c r="HR10" s="21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Q10" s="84"/>
      <c r="IS10" s="85"/>
      <c r="IT10" s="85"/>
      <c r="IU10" s="85"/>
      <c r="IV10" s="85"/>
      <c r="IW10" s="66"/>
      <c r="IX10" s="66"/>
      <c r="IY10" s="66"/>
      <c r="IZ10" s="66"/>
      <c r="JA10" s="66"/>
      <c r="JB10" s="66"/>
      <c r="JD10" s="85"/>
      <c r="JE10" s="85"/>
      <c r="JF10" s="85"/>
      <c r="JG10" s="85"/>
      <c r="JH10" s="66"/>
      <c r="JI10" s="66"/>
      <c r="JJ10" s="66"/>
      <c r="JK10" s="66"/>
      <c r="JL10" s="66"/>
      <c r="JM10" s="66"/>
      <c r="JO10" s="66"/>
      <c r="JP10" s="66"/>
      <c r="JR10" s="37"/>
      <c r="JS10" s="37"/>
      <c r="JT10" s="37"/>
      <c r="JU10" s="37"/>
      <c r="JV10" s="37"/>
      <c r="JW10" s="37"/>
      <c r="JZ10" s="49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</row>
    <row r="11" spans="1:325" ht="15.75" x14ac:dyDescent="0.25">
      <c r="A11" s="147"/>
      <c r="B11" s="144"/>
      <c r="C11" s="144"/>
      <c r="D11" s="144"/>
      <c r="E11" s="144"/>
      <c r="F11" s="144"/>
      <c r="G11" s="144"/>
      <c r="H11" s="146"/>
      <c r="I11" s="146"/>
      <c r="J11" s="146"/>
      <c r="K11" s="146"/>
      <c r="L11" s="146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23"/>
      <c r="CF11" s="16"/>
      <c r="CG11" s="15"/>
      <c r="CH11" s="15"/>
      <c r="CI11" s="15"/>
      <c r="CJ11" s="15"/>
      <c r="CK11" s="15"/>
      <c r="CM11" s="38"/>
      <c r="CN11" s="73"/>
      <c r="CO11" s="73"/>
      <c r="CP11" s="73"/>
      <c r="CQ11" s="21"/>
      <c r="CR11" s="39"/>
      <c r="CT11" s="86"/>
      <c r="CU11" s="94"/>
      <c r="CV11" s="94"/>
      <c r="CW11" s="94"/>
      <c r="CX11" s="94"/>
      <c r="CY11" s="94"/>
      <c r="CZ11" s="94"/>
      <c r="DA11" s="94"/>
      <c r="DB11" s="91"/>
      <c r="DC11" s="91"/>
      <c r="DD11" s="91"/>
      <c r="DE11" s="91"/>
      <c r="DF11" s="91"/>
      <c r="DG11" s="94"/>
      <c r="DH11" s="26"/>
      <c r="DI11" s="38"/>
      <c r="DJ11" s="41" t="s">
        <v>31</v>
      </c>
      <c r="DK11" s="21" t="s">
        <v>70</v>
      </c>
      <c r="DL11" s="39" t="s">
        <v>71</v>
      </c>
      <c r="DO11" s="52"/>
      <c r="DP11" s="56" t="s">
        <v>72</v>
      </c>
      <c r="DQ11" s="55" t="s">
        <v>73</v>
      </c>
      <c r="DR11" s="55" t="s">
        <v>74</v>
      </c>
      <c r="DS11" s="55" t="s">
        <v>75</v>
      </c>
      <c r="DT11" s="56" t="s">
        <v>76</v>
      </c>
      <c r="DU11" s="55" t="s">
        <v>246</v>
      </c>
      <c r="DV11" s="55" t="s">
        <v>77</v>
      </c>
      <c r="DW11" s="55" t="s">
        <v>289</v>
      </c>
      <c r="DX11" s="55" t="s">
        <v>78</v>
      </c>
      <c r="DY11" s="55" t="s">
        <v>80</v>
      </c>
      <c r="DZ11" s="55" t="s">
        <v>247</v>
      </c>
      <c r="EA11" s="55" t="s">
        <v>81</v>
      </c>
      <c r="EB11" s="55" t="s">
        <v>82</v>
      </c>
      <c r="EC11" s="55" t="s">
        <v>83</v>
      </c>
      <c r="ED11" s="55" t="s">
        <v>84</v>
      </c>
      <c r="EE11" s="55" t="s">
        <v>85</v>
      </c>
      <c r="EF11" s="55" t="s">
        <v>248</v>
      </c>
      <c r="EG11" s="55" t="s">
        <v>288</v>
      </c>
      <c r="EH11" s="55" t="s">
        <v>87</v>
      </c>
      <c r="EI11" s="55" t="s">
        <v>90</v>
      </c>
      <c r="EJ11" s="55" t="s">
        <v>89</v>
      </c>
      <c r="EK11" s="55" t="s">
        <v>90</v>
      </c>
      <c r="EL11" s="55" t="s">
        <v>91</v>
      </c>
      <c r="EM11" s="55" t="s">
        <v>92</v>
      </c>
      <c r="EN11" s="55" t="s">
        <v>93</v>
      </c>
      <c r="EO11" s="55" t="s">
        <v>94</v>
      </c>
      <c r="EP11" s="55" t="s">
        <v>211</v>
      </c>
      <c r="EQ11" s="60" t="s">
        <v>95</v>
      </c>
      <c r="ES11" s="66"/>
      <c r="ET11" s="56" t="s">
        <v>72</v>
      </c>
      <c r="EU11" s="55" t="s">
        <v>73</v>
      </c>
      <c r="EV11" s="55" t="s">
        <v>74</v>
      </c>
      <c r="EW11" s="55" t="s">
        <v>75</v>
      </c>
      <c r="EX11" s="56" t="s">
        <v>76</v>
      </c>
      <c r="EY11" s="55" t="s">
        <v>246</v>
      </c>
      <c r="EZ11" s="55" t="s">
        <v>77</v>
      </c>
      <c r="FA11" s="55" t="s">
        <v>289</v>
      </c>
      <c r="FB11" s="55" t="s">
        <v>78</v>
      </c>
      <c r="FC11" s="55" t="s">
        <v>80</v>
      </c>
      <c r="FD11" s="55" t="s">
        <v>247</v>
      </c>
      <c r="FE11" s="55" t="s">
        <v>81</v>
      </c>
      <c r="FF11" s="55" t="s">
        <v>82</v>
      </c>
      <c r="FG11" s="55" t="s">
        <v>83</v>
      </c>
      <c r="FH11" s="55" t="s">
        <v>84</v>
      </c>
      <c r="FI11" s="55" t="s">
        <v>85</v>
      </c>
      <c r="FJ11" s="55" t="s">
        <v>248</v>
      </c>
      <c r="FK11" s="55" t="s">
        <v>288</v>
      </c>
      <c r="FL11" s="55" t="s">
        <v>87</v>
      </c>
      <c r="FM11" s="55" t="s">
        <v>90</v>
      </c>
      <c r="FN11" s="55" t="s">
        <v>89</v>
      </c>
      <c r="FO11" s="55" t="s">
        <v>90</v>
      </c>
      <c r="FP11" s="55" t="s">
        <v>91</v>
      </c>
      <c r="FQ11" s="55" t="s">
        <v>92</v>
      </c>
      <c r="FR11" s="55" t="s">
        <v>93</v>
      </c>
      <c r="FS11" s="55" t="s">
        <v>94</v>
      </c>
      <c r="FT11" s="55" t="s">
        <v>211</v>
      </c>
      <c r="FU11" s="60"/>
      <c r="FV11" s="66"/>
      <c r="FW11" s="56" t="s">
        <v>72</v>
      </c>
      <c r="FX11" s="55" t="s">
        <v>73</v>
      </c>
      <c r="FY11" s="55" t="s">
        <v>74</v>
      </c>
      <c r="FZ11" s="55" t="s">
        <v>75</v>
      </c>
      <c r="GA11" s="56" t="s">
        <v>76</v>
      </c>
      <c r="GB11" s="55" t="s">
        <v>246</v>
      </c>
      <c r="GC11" s="55" t="s">
        <v>77</v>
      </c>
      <c r="GD11" s="55" t="s">
        <v>289</v>
      </c>
      <c r="GE11" s="55" t="s">
        <v>78</v>
      </c>
      <c r="GF11" s="55" t="s">
        <v>80</v>
      </c>
      <c r="GG11" s="55" t="s">
        <v>247</v>
      </c>
      <c r="GH11" s="55" t="s">
        <v>81</v>
      </c>
      <c r="GI11" s="55" t="s">
        <v>82</v>
      </c>
      <c r="GJ11" s="55" t="s">
        <v>83</v>
      </c>
      <c r="GK11" s="55" t="s">
        <v>84</v>
      </c>
      <c r="GL11" s="55" t="s">
        <v>85</v>
      </c>
      <c r="GM11" s="55" t="s">
        <v>248</v>
      </c>
      <c r="GN11" s="55" t="s">
        <v>288</v>
      </c>
      <c r="GO11" s="55" t="s">
        <v>87</v>
      </c>
      <c r="GP11" s="55" t="s">
        <v>90</v>
      </c>
      <c r="GQ11" s="55" t="s">
        <v>89</v>
      </c>
      <c r="GR11" s="55" t="s">
        <v>90</v>
      </c>
      <c r="GS11" s="55" t="s">
        <v>91</v>
      </c>
      <c r="GT11" s="55" t="s">
        <v>92</v>
      </c>
      <c r="GU11" s="55" t="s">
        <v>93</v>
      </c>
      <c r="GV11" s="55" t="s">
        <v>94</v>
      </c>
      <c r="GW11" s="55" t="s">
        <v>211</v>
      </c>
      <c r="GX11" s="60"/>
      <c r="GY11" s="66"/>
      <c r="GZ11" s="67" t="s">
        <v>32</v>
      </c>
      <c r="HA11" s="68" t="s">
        <v>33</v>
      </c>
      <c r="HB11" s="68" t="s">
        <v>34</v>
      </c>
      <c r="HC11" s="68" t="s">
        <v>35</v>
      </c>
      <c r="HD11" s="67" t="s">
        <v>36</v>
      </c>
      <c r="HE11" s="68" t="s">
        <v>37</v>
      </c>
      <c r="HF11" s="68" t="s">
        <v>38</v>
      </c>
      <c r="HG11" s="68" t="s">
        <v>39</v>
      </c>
      <c r="HH11" s="68" t="s">
        <v>40</v>
      </c>
      <c r="HI11" s="68" t="s">
        <v>41</v>
      </c>
      <c r="HJ11" s="68" t="s">
        <v>42</v>
      </c>
      <c r="HK11" s="68" t="s">
        <v>43</v>
      </c>
      <c r="HL11" s="68" t="s">
        <v>44</v>
      </c>
      <c r="HM11" s="71" t="s">
        <v>45</v>
      </c>
      <c r="HN11" s="74"/>
      <c r="HO11" s="65"/>
      <c r="HP11" s="68"/>
      <c r="HQ11" s="68"/>
      <c r="HR11" s="65"/>
      <c r="HS11" s="68"/>
      <c r="HT11" s="76" t="s">
        <v>194</v>
      </c>
      <c r="HU11" s="76" t="s">
        <v>196</v>
      </c>
      <c r="HV11" s="76" t="s">
        <v>195</v>
      </c>
      <c r="HW11" s="76" t="s">
        <v>197</v>
      </c>
      <c r="HX11" s="76" t="s">
        <v>198</v>
      </c>
      <c r="HY11" s="76" t="s">
        <v>199</v>
      </c>
      <c r="HZ11" s="76" t="s">
        <v>200</v>
      </c>
      <c r="IA11" s="76" t="s">
        <v>201</v>
      </c>
      <c r="IB11" s="76" t="s">
        <v>202</v>
      </c>
      <c r="IC11" s="76" t="s">
        <v>203</v>
      </c>
      <c r="IE11" s="68"/>
      <c r="IF11" s="76" t="s">
        <v>194</v>
      </c>
      <c r="IG11" s="76" t="s">
        <v>196</v>
      </c>
      <c r="IH11" s="76" t="s">
        <v>195</v>
      </c>
      <c r="II11" s="76" t="s">
        <v>197</v>
      </c>
      <c r="IJ11" s="76" t="s">
        <v>198</v>
      </c>
      <c r="IK11" s="76" t="s">
        <v>199</v>
      </c>
      <c r="IL11" s="76" t="s">
        <v>200</v>
      </c>
      <c r="IM11" s="76" t="s">
        <v>201</v>
      </c>
      <c r="IN11" s="76" t="s">
        <v>202</v>
      </c>
      <c r="IO11" s="76" t="s">
        <v>203</v>
      </c>
      <c r="IQ11" s="84"/>
      <c r="IS11" s="76" t="s">
        <v>194</v>
      </c>
      <c r="IT11" s="76" t="s">
        <v>196</v>
      </c>
      <c r="IU11" s="76" t="s">
        <v>195</v>
      </c>
      <c r="IV11" s="76" t="s">
        <v>197</v>
      </c>
      <c r="IW11" s="76" t="s">
        <v>198</v>
      </c>
      <c r="IX11" s="76" t="s">
        <v>199</v>
      </c>
      <c r="IY11" s="76" t="s">
        <v>200</v>
      </c>
      <c r="IZ11" s="76" t="s">
        <v>201</v>
      </c>
      <c r="JA11" s="76" t="s">
        <v>202</v>
      </c>
      <c r="JB11" s="76" t="s">
        <v>203</v>
      </c>
      <c r="JD11" s="76" t="s">
        <v>194</v>
      </c>
      <c r="JE11" s="76" t="s">
        <v>196</v>
      </c>
      <c r="JF11" s="76" t="s">
        <v>195</v>
      </c>
      <c r="JG11" s="76" t="s">
        <v>197</v>
      </c>
      <c r="JH11" s="76" t="s">
        <v>198</v>
      </c>
      <c r="JI11" s="76" t="s">
        <v>199</v>
      </c>
      <c r="JJ11" s="76" t="s">
        <v>200</v>
      </c>
      <c r="JK11" s="76" t="s">
        <v>201</v>
      </c>
      <c r="JL11" s="76" t="s">
        <v>202</v>
      </c>
      <c r="JM11" s="76" t="s">
        <v>203</v>
      </c>
      <c r="JO11" s="66"/>
      <c r="JP11" s="66"/>
      <c r="JR11" s="37"/>
      <c r="JS11" s="37"/>
      <c r="JT11" s="37"/>
      <c r="JU11" s="37"/>
      <c r="JV11" s="37"/>
      <c r="JW11" s="37"/>
      <c r="JZ11" s="52"/>
      <c r="KA11" s="56" t="s">
        <v>72</v>
      </c>
      <c r="KB11" s="55" t="s">
        <v>73</v>
      </c>
      <c r="KC11" s="55" t="s">
        <v>74</v>
      </c>
      <c r="KD11" s="55" t="s">
        <v>75</v>
      </c>
      <c r="KE11" s="56" t="s">
        <v>76</v>
      </c>
      <c r="KF11" s="55" t="s">
        <v>246</v>
      </c>
      <c r="KG11" s="55" t="s">
        <v>77</v>
      </c>
      <c r="KH11" s="55" t="s">
        <v>289</v>
      </c>
      <c r="KI11" s="55" t="s">
        <v>78</v>
      </c>
      <c r="KJ11" s="55" t="s">
        <v>80</v>
      </c>
      <c r="KK11" s="55" t="s">
        <v>247</v>
      </c>
      <c r="KL11" s="55" t="s">
        <v>81</v>
      </c>
      <c r="KM11" s="55" t="s">
        <v>82</v>
      </c>
      <c r="KN11" s="55" t="s">
        <v>83</v>
      </c>
      <c r="KO11" s="55" t="s">
        <v>84</v>
      </c>
      <c r="KP11" s="55" t="s">
        <v>85</v>
      </c>
      <c r="KQ11" s="55" t="s">
        <v>248</v>
      </c>
      <c r="KR11" s="55" t="s">
        <v>288</v>
      </c>
      <c r="KS11" s="55" t="s">
        <v>87</v>
      </c>
      <c r="KT11" s="55" t="s">
        <v>90</v>
      </c>
      <c r="KU11" s="55" t="s">
        <v>89</v>
      </c>
      <c r="KV11" s="55" t="s">
        <v>90</v>
      </c>
      <c r="KW11" s="55" t="s">
        <v>91</v>
      </c>
      <c r="KX11" s="55" t="s">
        <v>92</v>
      </c>
      <c r="KY11" s="55" t="s">
        <v>93</v>
      </c>
      <c r="KZ11" s="55" t="s">
        <v>94</v>
      </c>
      <c r="LA11" s="55" t="s">
        <v>211</v>
      </c>
      <c r="LB11" s="60"/>
    </row>
    <row r="12" spans="1:325" ht="15.75" x14ac:dyDescent="0.25">
      <c r="A12" s="147"/>
      <c r="B12" s="144"/>
      <c r="C12" s="144"/>
      <c r="D12" s="144"/>
      <c r="E12" s="144"/>
      <c r="F12" s="144"/>
      <c r="G12" s="144"/>
      <c r="H12" s="17"/>
      <c r="I12" s="17"/>
      <c r="J12" s="17"/>
      <c r="K12" s="17"/>
      <c r="L12" s="17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23"/>
      <c r="CF12" s="16"/>
      <c r="CM12" s="38"/>
      <c r="CN12" s="73"/>
      <c r="CO12" s="73"/>
      <c r="CP12" s="73"/>
      <c r="CQ12" s="21"/>
      <c r="CR12" s="39"/>
      <c r="CT12" s="86"/>
      <c r="CU12" s="94"/>
      <c r="CV12" s="94"/>
      <c r="CW12" s="94"/>
      <c r="CX12" s="94"/>
      <c r="CY12" s="94"/>
      <c r="CZ12" s="94"/>
      <c r="DA12" s="94"/>
      <c r="DB12" s="91"/>
      <c r="DC12" s="91"/>
      <c r="DD12" s="91"/>
      <c r="DE12" s="91"/>
      <c r="DF12" s="91"/>
      <c r="DG12" s="94"/>
      <c r="DH12" s="26"/>
      <c r="DI12" s="38"/>
      <c r="DJ12" s="41"/>
      <c r="DK12" s="21"/>
      <c r="DL12" s="39"/>
      <c r="DO12" s="57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77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52"/>
      <c r="HN12" s="38"/>
      <c r="HO12" s="21"/>
      <c r="HP12" s="66"/>
      <c r="HQ12" s="66"/>
      <c r="HR12" s="21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Q12" s="66"/>
      <c r="IS12" s="69"/>
      <c r="IT12" s="69"/>
      <c r="IU12" s="69"/>
      <c r="IV12" s="69"/>
      <c r="IW12" s="69"/>
      <c r="IX12" s="69"/>
      <c r="IY12" s="69"/>
      <c r="IZ12" s="69"/>
      <c r="JA12" s="69"/>
      <c r="JB12" s="69"/>
      <c r="JD12" s="69"/>
      <c r="JE12" s="69"/>
      <c r="JF12" s="69"/>
      <c r="JG12" s="69"/>
      <c r="JH12" s="69"/>
      <c r="JI12" s="69"/>
      <c r="JJ12" s="69"/>
      <c r="JK12" s="69"/>
      <c r="JL12" s="69"/>
      <c r="JM12" s="69"/>
      <c r="JO12" s="66"/>
      <c r="JP12" s="66"/>
      <c r="JR12" s="37"/>
      <c r="JS12" s="37"/>
      <c r="JT12" s="37"/>
      <c r="JU12" s="37"/>
      <c r="JV12" s="37"/>
      <c r="JW12" s="37"/>
      <c r="JZ12" s="57"/>
      <c r="KA12" s="54"/>
      <c r="KB12" s="54"/>
      <c r="KC12" s="54"/>
      <c r="KD12" s="54"/>
      <c r="KE12" s="54"/>
      <c r="KF12" s="54"/>
      <c r="KG12" s="54"/>
      <c r="KH12" s="54"/>
      <c r="KI12" s="54"/>
      <c r="KJ12" s="54"/>
      <c r="KK12" s="54"/>
      <c r="KL12" s="54"/>
      <c r="KM12" s="54"/>
      <c r="KN12" s="54"/>
      <c r="KO12" s="54"/>
      <c r="KP12" s="54"/>
      <c r="KQ12" s="54"/>
      <c r="KR12" s="54"/>
      <c r="KS12" s="54"/>
      <c r="KT12" s="54"/>
      <c r="KU12" s="54"/>
      <c r="KV12" s="54"/>
      <c r="KW12" s="54"/>
      <c r="KX12" s="54"/>
      <c r="KY12" s="54"/>
      <c r="KZ12" s="54"/>
      <c r="LA12" s="54"/>
    </row>
    <row r="13" spans="1:325" ht="15.75" x14ac:dyDescent="0.25">
      <c r="A13" s="147"/>
      <c r="B13" s="144"/>
      <c r="C13" s="144"/>
      <c r="D13" s="144"/>
      <c r="E13" s="144"/>
      <c r="F13" s="144"/>
      <c r="G13" s="144"/>
      <c r="H13" s="17"/>
      <c r="I13" s="17"/>
      <c r="J13" s="17"/>
      <c r="K13" s="17"/>
      <c r="L13" s="17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23"/>
      <c r="CF13" s="16"/>
      <c r="CM13" s="38"/>
      <c r="CN13" s="73"/>
      <c r="CO13" s="73"/>
      <c r="CP13" s="73"/>
      <c r="CQ13" s="21"/>
      <c r="CR13" s="39"/>
      <c r="CT13" s="86"/>
      <c r="CU13" s="94"/>
      <c r="CV13" s="94"/>
      <c r="CW13" s="94"/>
      <c r="CX13" s="94"/>
      <c r="CY13" s="94"/>
      <c r="CZ13" s="94"/>
      <c r="DA13" s="94"/>
      <c r="DB13" s="91"/>
      <c r="DC13" s="91"/>
      <c r="DD13" s="91"/>
      <c r="DE13" s="91"/>
      <c r="DF13" s="91"/>
      <c r="DG13" s="94"/>
      <c r="DH13" s="26"/>
      <c r="DI13" s="38"/>
      <c r="DJ13" s="41"/>
      <c r="DK13" s="21"/>
      <c r="DL13" s="39"/>
      <c r="DO13" s="57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61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52"/>
      <c r="HN13" s="38"/>
      <c r="HO13" s="21"/>
      <c r="HP13" s="66"/>
      <c r="HQ13" s="66"/>
      <c r="HR13" s="21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Q13" s="66"/>
      <c r="IS13" s="69"/>
      <c r="IT13" s="69"/>
      <c r="IU13" s="69"/>
      <c r="IV13" s="69"/>
      <c r="IW13" s="69"/>
      <c r="IX13" s="69"/>
      <c r="IY13" s="69"/>
      <c r="IZ13" s="69"/>
      <c r="JA13" s="69"/>
      <c r="JB13" s="69"/>
      <c r="JD13" s="69"/>
      <c r="JE13" s="69"/>
      <c r="JF13" s="69"/>
      <c r="JG13" s="69"/>
      <c r="JH13" s="69"/>
      <c r="JI13" s="69"/>
      <c r="JJ13" s="69"/>
      <c r="JK13" s="69"/>
      <c r="JL13" s="69"/>
      <c r="JM13" s="69"/>
      <c r="JO13" s="66"/>
      <c r="JP13" s="66"/>
      <c r="JR13" s="37"/>
      <c r="JS13" s="37"/>
      <c r="JT13" s="37"/>
      <c r="JU13" s="37"/>
      <c r="JV13" s="37"/>
      <c r="JW13" s="37"/>
      <c r="JZ13" s="57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</row>
    <row r="14" spans="1:325" ht="15.75" x14ac:dyDescent="0.25">
      <c r="A14" s="11"/>
      <c r="E14" s="37"/>
      <c r="G14" s="2"/>
      <c r="H14" s="20"/>
      <c r="I14" s="17"/>
      <c r="J14" s="17"/>
      <c r="K14" s="17"/>
      <c r="L14" s="17"/>
      <c r="M14" s="37"/>
      <c r="N14" s="2"/>
      <c r="O14" s="2"/>
      <c r="P14" s="2"/>
      <c r="R14" s="37"/>
      <c r="W14" s="37"/>
      <c r="AB14" s="37"/>
      <c r="AG14" s="37"/>
      <c r="AL14" s="37"/>
      <c r="AQ14" s="37"/>
      <c r="BA14" s="37"/>
      <c r="BF14" s="37"/>
      <c r="BK14" s="37"/>
      <c r="BP14" s="37"/>
      <c r="BZ14" s="37"/>
      <c r="CM14" s="38"/>
      <c r="CN14" s="73"/>
      <c r="CO14" s="73"/>
      <c r="CP14" s="73"/>
      <c r="CQ14" s="21"/>
      <c r="CR14" s="39"/>
      <c r="CT14" s="86"/>
      <c r="CU14" s="94"/>
      <c r="CV14" s="94"/>
      <c r="CW14" s="94"/>
      <c r="CX14" s="94"/>
      <c r="CY14" s="94"/>
      <c r="CZ14" s="94"/>
      <c r="DA14" s="94"/>
      <c r="DB14" s="91"/>
      <c r="DC14" s="91"/>
      <c r="DD14" s="91"/>
      <c r="DE14" s="91"/>
      <c r="DF14" s="91"/>
      <c r="DG14" s="94"/>
      <c r="DH14" s="26"/>
      <c r="DI14" s="38"/>
      <c r="DJ14" s="41"/>
      <c r="DK14" s="21"/>
      <c r="DL14" s="39"/>
      <c r="DO14" s="52"/>
      <c r="DP14" s="56"/>
      <c r="DQ14" s="55"/>
      <c r="DR14" s="55"/>
      <c r="DS14" s="55"/>
      <c r="DT14" s="56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60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52"/>
      <c r="HN14" s="38"/>
      <c r="HO14" s="21"/>
      <c r="HP14" s="66"/>
      <c r="HQ14" s="66"/>
      <c r="HR14" s="21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Q14" s="66"/>
      <c r="IS14" s="69"/>
      <c r="IT14" s="69"/>
      <c r="IU14" s="69"/>
      <c r="IV14" s="69"/>
      <c r="IW14" s="69"/>
      <c r="IX14" s="69"/>
      <c r="IY14" s="69"/>
      <c r="IZ14" s="69"/>
      <c r="JA14" s="69"/>
      <c r="JB14" s="69"/>
      <c r="JD14" s="69"/>
      <c r="JE14" s="69"/>
      <c r="JF14" s="69"/>
      <c r="JG14" s="69"/>
      <c r="JH14" s="69"/>
      <c r="JI14" s="69"/>
      <c r="JJ14" s="69"/>
      <c r="JK14" s="69"/>
      <c r="JL14" s="69"/>
      <c r="JM14" s="69"/>
      <c r="JO14" s="66"/>
      <c r="JP14" s="66"/>
      <c r="JR14" s="37"/>
      <c r="JS14" s="37"/>
      <c r="JT14" s="37"/>
      <c r="JU14" s="37"/>
      <c r="JV14" s="37"/>
      <c r="JW14" s="37"/>
      <c r="JZ14" s="52"/>
      <c r="KA14" s="78"/>
      <c r="KB14" s="78"/>
      <c r="KC14" s="78"/>
      <c r="KD14" s="78"/>
      <c r="KE14" s="78"/>
      <c r="KF14" s="78"/>
      <c r="KG14" s="78"/>
      <c r="KH14" s="78"/>
      <c r="KI14" s="78"/>
      <c r="KJ14" s="78"/>
      <c r="KK14" s="78"/>
      <c r="KL14" s="78"/>
      <c r="KM14" s="78"/>
      <c r="KN14" s="78"/>
      <c r="KO14" s="78"/>
      <c r="KP14" s="78"/>
      <c r="KQ14" s="78"/>
      <c r="KR14" s="78"/>
      <c r="KS14" s="78"/>
      <c r="KT14" s="78"/>
      <c r="KU14" s="78"/>
      <c r="KV14" s="78"/>
      <c r="KW14" s="78"/>
      <c r="KX14" s="78"/>
      <c r="KY14" s="78"/>
      <c r="KZ14" s="78"/>
      <c r="LA14" s="111"/>
    </row>
    <row r="15" spans="1:325" ht="15" customHeight="1" x14ac:dyDescent="0.25">
      <c r="A15">
        <v>1900</v>
      </c>
      <c r="B15" s="37">
        <v>73683207.3125</v>
      </c>
      <c r="C15" s="37">
        <v>0</v>
      </c>
      <c r="D15" s="37">
        <v>0</v>
      </c>
      <c r="E15" s="37">
        <v>0.137562796473503</v>
      </c>
      <c r="F15" s="37">
        <v>0.137562796473503</v>
      </c>
      <c r="G15" s="37">
        <v>0.137562796473503</v>
      </c>
      <c r="H15" s="20">
        <v>1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37">
        <v>1.1056937708333299E-2</v>
      </c>
      <c r="S15" s="37">
        <v>0</v>
      </c>
      <c r="T15" s="37">
        <v>0</v>
      </c>
      <c r="U15" s="37">
        <v>0</v>
      </c>
      <c r="V15" s="37">
        <v>0</v>
      </c>
      <c r="W15" s="37">
        <v>4.7212386562499997E-3</v>
      </c>
      <c r="X15" s="37">
        <v>0</v>
      </c>
      <c r="Y15" s="37">
        <v>0</v>
      </c>
      <c r="Z15" s="37">
        <v>0</v>
      </c>
      <c r="AA15" s="37">
        <v>0</v>
      </c>
      <c r="AB15" s="37">
        <v>0.131698580208333</v>
      </c>
      <c r="AC15" s="37">
        <v>0</v>
      </c>
      <c r="AD15" s="37">
        <v>0</v>
      </c>
      <c r="AE15" s="37">
        <v>0</v>
      </c>
      <c r="AF15" s="37">
        <v>0</v>
      </c>
      <c r="AG15" s="124">
        <v>0.162390200833333</v>
      </c>
      <c r="AH15" s="124">
        <v>0</v>
      </c>
      <c r="AI15" s="124">
        <v>0</v>
      </c>
      <c r="AJ15" s="124">
        <v>0</v>
      </c>
      <c r="AK15" s="124">
        <v>0</v>
      </c>
      <c r="AL15" s="37">
        <v>0.131698580208333</v>
      </c>
      <c r="AM15" s="37">
        <v>0</v>
      </c>
      <c r="AN15" s="37">
        <v>0</v>
      </c>
      <c r="AO15" s="37">
        <v>0</v>
      </c>
      <c r="AP15" s="37">
        <v>0</v>
      </c>
      <c r="AQ15" s="124">
        <v>1.6026834687499999E-3</v>
      </c>
      <c r="AR15" s="124">
        <v>0</v>
      </c>
      <c r="AS15" s="124">
        <v>0</v>
      </c>
      <c r="AT15" s="124">
        <v>0</v>
      </c>
      <c r="AU15" s="124">
        <v>0</v>
      </c>
      <c r="AV15" s="37">
        <v>2.33741651145833E-2</v>
      </c>
      <c r="AW15" s="37">
        <v>0</v>
      </c>
      <c r="AX15" s="37">
        <v>0</v>
      </c>
      <c r="AY15" s="37">
        <v>0</v>
      </c>
      <c r="AZ15" s="37">
        <v>0</v>
      </c>
      <c r="BA15" s="37">
        <v>0.18045593895833301</v>
      </c>
      <c r="BB15" s="124">
        <v>0</v>
      </c>
      <c r="BC15" s="124">
        <v>0</v>
      </c>
      <c r="BD15" s="124">
        <v>0</v>
      </c>
      <c r="BE15" s="124">
        <v>0</v>
      </c>
      <c r="BF15" s="124">
        <v>0.28265276916666698</v>
      </c>
      <c r="BG15" s="124">
        <v>0</v>
      </c>
      <c r="BH15" s="124">
        <v>0</v>
      </c>
      <c r="BI15" s="124">
        <v>0</v>
      </c>
      <c r="BJ15" s="124">
        <v>0</v>
      </c>
      <c r="BK15" s="37">
        <v>1.57805443541667E-2</v>
      </c>
      <c r="BL15" s="124">
        <v>0</v>
      </c>
      <c r="BM15" s="124">
        <v>0</v>
      </c>
      <c r="BN15" s="124">
        <v>0</v>
      </c>
      <c r="BO15" s="124">
        <v>0</v>
      </c>
      <c r="BP15" s="124">
        <v>0.1024322290625</v>
      </c>
      <c r="BQ15" s="124">
        <v>0</v>
      </c>
      <c r="BR15" s="124">
        <v>0</v>
      </c>
      <c r="BS15" s="124">
        <v>0</v>
      </c>
      <c r="BT15" s="124">
        <v>0</v>
      </c>
      <c r="BU15" s="37">
        <v>7.2809188020833302E-3</v>
      </c>
      <c r="BV15" s="124">
        <v>0</v>
      </c>
      <c r="BW15" s="124">
        <v>0</v>
      </c>
      <c r="BX15" s="124">
        <v>0</v>
      </c>
      <c r="BY15" s="124">
        <v>0</v>
      </c>
      <c r="BZ15" s="124">
        <v>4.2552079906249998E-2</v>
      </c>
      <c r="CA15" s="124">
        <v>0</v>
      </c>
      <c r="CB15" s="124">
        <v>0</v>
      </c>
      <c r="CC15" s="124">
        <v>0</v>
      </c>
      <c r="CD15" s="124">
        <v>0</v>
      </c>
      <c r="CE15" s="22">
        <v>0.98</v>
      </c>
      <c r="CF15" s="5">
        <v>0</v>
      </c>
      <c r="CG15" s="5">
        <v>0</v>
      </c>
      <c r="CH15" s="5">
        <v>0</v>
      </c>
      <c r="CI15" s="5">
        <v>0</v>
      </c>
      <c r="CJ15">
        <v>14</v>
      </c>
      <c r="CK15">
        <v>3</v>
      </c>
      <c r="CM15" s="38">
        <v>0</v>
      </c>
      <c r="CN15" s="21">
        <v>0</v>
      </c>
      <c r="CO15" s="21">
        <v>1</v>
      </c>
      <c r="CP15" s="21">
        <v>0</v>
      </c>
      <c r="CQ15" s="21">
        <v>0</v>
      </c>
      <c r="CR15" s="39">
        <v>1</v>
      </c>
      <c r="CS15" s="18">
        <v>0.08</v>
      </c>
      <c r="CT15" s="96">
        <v>1</v>
      </c>
      <c r="CU15" s="96">
        <v>1</v>
      </c>
      <c r="CV15" s="96">
        <v>1</v>
      </c>
      <c r="CW15" s="96">
        <v>1</v>
      </c>
      <c r="CX15" s="96">
        <v>1</v>
      </c>
      <c r="CY15" s="96">
        <v>1</v>
      </c>
      <c r="CZ15" s="96">
        <v>1</v>
      </c>
      <c r="DA15" s="96">
        <v>1</v>
      </c>
      <c r="DB15" s="96">
        <v>1</v>
      </c>
      <c r="DC15" s="96">
        <v>1</v>
      </c>
      <c r="DD15" s="96">
        <v>1</v>
      </c>
      <c r="DE15" s="96">
        <v>1</v>
      </c>
      <c r="DF15" s="96">
        <v>1</v>
      </c>
      <c r="DG15" s="96">
        <v>1</v>
      </c>
      <c r="DH15" s="26"/>
      <c r="DI15" s="43" t="s">
        <v>32</v>
      </c>
      <c r="DJ15" s="44">
        <v>0</v>
      </c>
      <c r="DK15" s="45">
        <v>0</v>
      </c>
      <c r="DL15" s="46">
        <v>0</v>
      </c>
      <c r="DO15" s="37" t="s">
        <v>244</v>
      </c>
      <c r="DP15" s="130">
        <v>0</v>
      </c>
      <c r="DQ15" s="130">
        <v>0</v>
      </c>
      <c r="DR15" s="130">
        <v>0</v>
      </c>
      <c r="DS15" s="130">
        <v>0</v>
      </c>
      <c r="DT15" s="130">
        <v>0</v>
      </c>
      <c r="DU15" s="130">
        <v>0</v>
      </c>
      <c r="DV15" s="130">
        <v>0</v>
      </c>
      <c r="DW15" s="130">
        <v>0</v>
      </c>
      <c r="DX15" s="130">
        <v>0</v>
      </c>
      <c r="DY15" s="130">
        <v>0</v>
      </c>
      <c r="DZ15" s="130">
        <v>0</v>
      </c>
      <c r="EA15" s="130">
        <v>0</v>
      </c>
      <c r="EB15" s="130">
        <v>0</v>
      </c>
      <c r="EC15" s="130">
        <v>0</v>
      </c>
      <c r="ED15" s="130">
        <v>0</v>
      </c>
      <c r="EE15" s="130">
        <v>0</v>
      </c>
      <c r="EF15" s="130">
        <v>0</v>
      </c>
      <c r="EG15" s="130">
        <v>0</v>
      </c>
      <c r="EH15" s="130">
        <v>0</v>
      </c>
      <c r="EI15" s="130">
        <v>0</v>
      </c>
      <c r="EJ15" s="130">
        <v>0</v>
      </c>
      <c r="EK15" s="130">
        <v>0</v>
      </c>
      <c r="EL15" s="130">
        <v>0</v>
      </c>
      <c r="EM15" s="130">
        <v>0</v>
      </c>
      <c r="EN15" s="130">
        <v>0</v>
      </c>
      <c r="EO15" s="130">
        <v>0</v>
      </c>
      <c r="EP15" s="130">
        <v>0</v>
      </c>
      <c r="EQ15" s="61">
        <f>SUM(DP15:EP15)</f>
        <v>0</v>
      </c>
      <c r="ES15" s="66" t="s">
        <v>194</v>
      </c>
      <c r="ET15" s="69">
        <v>0</v>
      </c>
      <c r="EU15" s="69">
        <v>0</v>
      </c>
      <c r="EV15" s="69">
        <v>0</v>
      </c>
      <c r="EW15" s="69">
        <v>0</v>
      </c>
      <c r="EX15" s="69">
        <v>0</v>
      </c>
      <c r="EY15" s="69">
        <v>0</v>
      </c>
      <c r="EZ15" s="69">
        <v>0</v>
      </c>
      <c r="FA15" s="69">
        <v>0</v>
      </c>
      <c r="FB15" s="69">
        <v>0</v>
      </c>
      <c r="FC15" s="69">
        <v>0</v>
      </c>
      <c r="FD15" s="69">
        <v>0</v>
      </c>
      <c r="FE15" s="69">
        <v>0</v>
      </c>
      <c r="FF15" s="69">
        <v>0</v>
      </c>
      <c r="FG15" s="69">
        <v>0</v>
      </c>
      <c r="FH15" s="69">
        <v>0</v>
      </c>
      <c r="FI15" s="69">
        <v>0</v>
      </c>
      <c r="FJ15" s="69">
        <v>0</v>
      </c>
      <c r="FK15" s="69">
        <v>0</v>
      </c>
      <c r="FL15" s="69">
        <v>0</v>
      </c>
      <c r="FM15" s="69">
        <v>0</v>
      </c>
      <c r="FN15" s="69">
        <v>0</v>
      </c>
      <c r="FO15" s="69">
        <v>0</v>
      </c>
      <c r="FP15" s="69">
        <v>0</v>
      </c>
      <c r="FQ15" s="69">
        <v>0</v>
      </c>
      <c r="FR15" s="69">
        <v>0</v>
      </c>
      <c r="FS15" s="69">
        <v>0</v>
      </c>
      <c r="FT15" s="69">
        <v>0</v>
      </c>
      <c r="FU15" s="114"/>
      <c r="FV15" s="66" t="s">
        <v>194</v>
      </c>
      <c r="FW15" s="69">
        <v>0</v>
      </c>
      <c r="FX15" s="69">
        <v>0</v>
      </c>
      <c r="FY15" s="69">
        <v>0</v>
      </c>
      <c r="FZ15" s="69">
        <v>0</v>
      </c>
      <c r="GA15" s="69">
        <v>0</v>
      </c>
      <c r="GB15" s="69">
        <v>0</v>
      </c>
      <c r="GC15" s="69">
        <v>0</v>
      </c>
      <c r="GD15" s="69">
        <v>0</v>
      </c>
      <c r="GE15" s="69">
        <v>0</v>
      </c>
      <c r="GF15" s="69">
        <v>0</v>
      </c>
      <c r="GG15" s="69">
        <v>0</v>
      </c>
      <c r="GH15" s="69">
        <v>0</v>
      </c>
      <c r="GI15" s="69">
        <v>0</v>
      </c>
      <c r="GJ15" s="69">
        <v>0</v>
      </c>
      <c r="GK15" s="69">
        <v>0</v>
      </c>
      <c r="GL15" s="69">
        <v>0</v>
      </c>
      <c r="GM15" s="69">
        <v>0</v>
      </c>
      <c r="GN15" s="69">
        <v>0</v>
      </c>
      <c r="GO15" s="69">
        <v>0</v>
      </c>
      <c r="GP15" s="69">
        <v>0</v>
      </c>
      <c r="GQ15" s="69">
        <v>0</v>
      </c>
      <c r="GR15" s="69">
        <v>0</v>
      </c>
      <c r="GS15" s="69">
        <v>0</v>
      </c>
      <c r="GT15" s="69">
        <v>0</v>
      </c>
      <c r="GU15" s="69">
        <v>0</v>
      </c>
      <c r="GV15" s="69">
        <v>0</v>
      </c>
      <c r="GW15" s="69">
        <v>0</v>
      </c>
      <c r="GY15" s="66" t="s">
        <v>194</v>
      </c>
      <c r="GZ15" s="69">
        <v>0</v>
      </c>
      <c r="HA15" s="69">
        <v>0</v>
      </c>
      <c r="HB15" s="69">
        <v>0</v>
      </c>
      <c r="HC15" s="69">
        <v>0</v>
      </c>
      <c r="HD15" s="69">
        <v>0</v>
      </c>
      <c r="HE15" s="69">
        <v>0</v>
      </c>
      <c r="HF15" s="69">
        <v>0</v>
      </c>
      <c r="HG15" s="69">
        <v>0</v>
      </c>
      <c r="HH15" s="69">
        <v>0</v>
      </c>
      <c r="HI15" s="69">
        <v>0</v>
      </c>
      <c r="HJ15" s="69">
        <v>0</v>
      </c>
      <c r="HK15" s="69">
        <v>0</v>
      </c>
      <c r="HL15" s="69">
        <v>0</v>
      </c>
      <c r="HM15" s="72">
        <v>0</v>
      </c>
      <c r="HN15" s="75"/>
      <c r="HO15" s="73"/>
      <c r="HP15" s="76" t="s">
        <v>194</v>
      </c>
      <c r="HQ15" s="76">
        <v>1</v>
      </c>
      <c r="HR15" s="73"/>
      <c r="HS15" s="76" t="s">
        <v>194</v>
      </c>
      <c r="HT15" s="76">
        <v>0.99870000000000003</v>
      </c>
      <c r="HU15" s="76">
        <v>2.9999999999999997E-4</v>
      </c>
      <c r="HV15" s="76">
        <v>1E-3</v>
      </c>
      <c r="HW15" s="76">
        <v>0</v>
      </c>
      <c r="HX15" s="76">
        <v>0</v>
      </c>
      <c r="HY15" s="76">
        <v>0</v>
      </c>
      <c r="HZ15" s="76">
        <v>0</v>
      </c>
      <c r="IA15" s="76">
        <v>0</v>
      </c>
      <c r="IB15" s="76">
        <v>0</v>
      </c>
      <c r="IC15" s="76">
        <v>0</v>
      </c>
      <c r="IE15" s="79" t="s">
        <v>208</v>
      </c>
      <c r="IF15" s="79">
        <v>0.92</v>
      </c>
      <c r="IG15" s="79">
        <v>0.92</v>
      </c>
      <c r="IH15" s="79">
        <v>0.92</v>
      </c>
      <c r="II15" s="79">
        <v>0.92</v>
      </c>
      <c r="IJ15" s="79">
        <v>0.92</v>
      </c>
      <c r="IK15" s="79">
        <v>0.92</v>
      </c>
      <c r="IL15" s="79">
        <v>0.92</v>
      </c>
      <c r="IM15" s="79">
        <v>0.92</v>
      </c>
      <c r="IN15" s="79">
        <v>0.92</v>
      </c>
      <c r="IO15" s="79">
        <v>0.92</v>
      </c>
      <c r="IQ15" s="66">
        <v>0.95</v>
      </c>
      <c r="IS15" s="69">
        <v>0</v>
      </c>
      <c r="IT15" s="69">
        <v>0</v>
      </c>
      <c r="IU15" s="69">
        <v>4.0000000000000001E-3</v>
      </c>
      <c r="IV15" s="69">
        <v>0</v>
      </c>
      <c r="IW15" s="69">
        <v>0</v>
      </c>
      <c r="IX15" s="69">
        <v>1.38E-2</v>
      </c>
      <c r="IY15" s="69">
        <v>0</v>
      </c>
      <c r="IZ15" s="69">
        <v>0</v>
      </c>
      <c r="JA15" s="69">
        <v>7.7000000000000002E-3</v>
      </c>
      <c r="JB15" s="69">
        <v>0</v>
      </c>
      <c r="JD15" s="69">
        <v>0</v>
      </c>
      <c r="JE15" s="69">
        <v>0</v>
      </c>
      <c r="JF15" s="69">
        <v>0</v>
      </c>
      <c r="JG15" s="69">
        <v>0</v>
      </c>
      <c r="JH15" s="69">
        <v>0</v>
      </c>
      <c r="JI15" s="69">
        <v>0</v>
      </c>
      <c r="JJ15" s="69">
        <v>0</v>
      </c>
      <c r="JK15" s="69">
        <v>0</v>
      </c>
      <c r="JL15" s="69">
        <v>0</v>
      </c>
      <c r="JM15" s="69">
        <v>0</v>
      </c>
      <c r="JO15" s="56" t="s">
        <v>72</v>
      </c>
      <c r="JP15" s="66">
        <v>1</v>
      </c>
      <c r="JR15" s="37">
        <v>0</v>
      </c>
      <c r="JS15" s="37">
        <v>0</v>
      </c>
      <c r="JT15" s="37">
        <v>0</v>
      </c>
      <c r="JU15" s="37">
        <v>0</v>
      </c>
      <c r="JV15" s="37"/>
      <c r="JW15" s="37">
        <v>0.45</v>
      </c>
      <c r="JX15" s="37">
        <v>0.45</v>
      </c>
      <c r="JY15" s="37"/>
      <c r="JZ15" s="37" t="s">
        <v>274</v>
      </c>
      <c r="KA15" s="121">
        <v>0</v>
      </c>
      <c r="KB15" s="121">
        <v>0</v>
      </c>
      <c r="KC15" s="121">
        <v>0</v>
      </c>
      <c r="KD15" s="121">
        <v>0</v>
      </c>
      <c r="KE15" s="121">
        <v>0</v>
      </c>
      <c r="KF15" s="121">
        <v>0.13700000000000001</v>
      </c>
      <c r="KG15" s="121">
        <v>0.13700000000000001</v>
      </c>
      <c r="KH15" s="121">
        <v>0</v>
      </c>
      <c r="KI15" s="121">
        <v>0</v>
      </c>
      <c r="KJ15" s="121">
        <v>0</v>
      </c>
      <c r="KK15" s="121">
        <v>0</v>
      </c>
      <c r="KL15" s="121">
        <v>0.36299999999999999</v>
      </c>
      <c r="KM15" s="121">
        <v>0.36299999999999999</v>
      </c>
      <c r="KN15" s="121">
        <v>0</v>
      </c>
      <c r="KO15" s="121">
        <v>0</v>
      </c>
      <c r="KP15" s="121">
        <v>0</v>
      </c>
      <c r="KQ15" s="121">
        <v>0</v>
      </c>
      <c r="KR15" s="121">
        <v>0</v>
      </c>
      <c r="KS15" s="121">
        <v>0</v>
      </c>
      <c r="KT15" s="121">
        <v>0</v>
      </c>
      <c r="KU15" s="121">
        <v>0</v>
      </c>
      <c r="KV15" s="121">
        <v>0</v>
      </c>
      <c r="KW15" s="121">
        <v>0</v>
      </c>
      <c r="KX15" s="121">
        <v>0</v>
      </c>
      <c r="KY15" s="121">
        <v>0</v>
      </c>
      <c r="KZ15" s="121">
        <v>0</v>
      </c>
      <c r="LA15" s="121">
        <v>0</v>
      </c>
      <c r="LC15" s="56" t="s">
        <v>72</v>
      </c>
      <c r="LD15" s="37">
        <f t="shared" ref="LD15:LD28" si="0">1-SUM(LE15:LM15)</f>
        <v>0.99680000000000002</v>
      </c>
      <c r="LE15" s="37">
        <v>1E-3</v>
      </c>
      <c r="LF15" s="37">
        <v>1.25E-3</v>
      </c>
      <c r="LG15" s="37">
        <v>1.4999999999999999E-4</v>
      </c>
      <c r="LH15" s="37">
        <v>1.4999999999999999E-4</v>
      </c>
      <c r="LI15" s="37">
        <v>1.4999999999999999E-4</v>
      </c>
      <c r="LJ15" s="37">
        <v>0</v>
      </c>
      <c r="LK15" s="37">
        <v>0</v>
      </c>
      <c r="LL15" s="37">
        <v>3.5E-4</v>
      </c>
      <c r="LM15" s="37">
        <v>1.4999999999999999E-4</v>
      </c>
    </row>
    <row r="16" spans="1:325" x14ac:dyDescent="0.25">
      <c r="A16">
        <v>1901</v>
      </c>
      <c r="B16" s="37">
        <v>75865774.875</v>
      </c>
      <c r="C16" s="37">
        <v>0</v>
      </c>
      <c r="D16" s="37">
        <v>0</v>
      </c>
      <c r="E16" s="37">
        <v>0.137562796473503</v>
      </c>
      <c r="F16" s="37">
        <v>0.137562796473503</v>
      </c>
      <c r="G16" s="37">
        <v>0.137562796473503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37">
        <v>1.1056937708333299E-2</v>
      </c>
      <c r="S16" s="37">
        <v>0</v>
      </c>
      <c r="T16" s="37">
        <v>0</v>
      </c>
      <c r="U16" s="37">
        <v>0</v>
      </c>
      <c r="V16" s="37">
        <v>0</v>
      </c>
      <c r="W16" s="37">
        <v>4.7212386562499997E-3</v>
      </c>
      <c r="X16" s="37">
        <v>0</v>
      </c>
      <c r="Y16" s="37">
        <v>0</v>
      </c>
      <c r="Z16" s="37">
        <v>0</v>
      </c>
      <c r="AA16" s="37">
        <v>0</v>
      </c>
      <c r="AB16" s="37">
        <v>0.131698580208333</v>
      </c>
      <c r="AC16" s="37">
        <v>0</v>
      </c>
      <c r="AD16" s="37">
        <v>0</v>
      </c>
      <c r="AE16" s="37">
        <v>0</v>
      </c>
      <c r="AF16" s="37">
        <v>0</v>
      </c>
      <c r="AG16" s="124">
        <v>0.162390200833333</v>
      </c>
      <c r="AH16" s="124">
        <v>0</v>
      </c>
      <c r="AI16" s="124">
        <v>0</v>
      </c>
      <c r="AJ16" s="124">
        <v>0</v>
      </c>
      <c r="AK16" s="124">
        <v>0</v>
      </c>
      <c r="AL16" s="37">
        <v>0.131698580208333</v>
      </c>
      <c r="AM16" s="37">
        <v>0</v>
      </c>
      <c r="AN16" s="37">
        <v>0</v>
      </c>
      <c r="AO16" s="37">
        <v>0</v>
      </c>
      <c r="AP16" s="37">
        <v>0</v>
      </c>
      <c r="AQ16" s="124">
        <v>1.6026834687499999E-3</v>
      </c>
      <c r="AR16" s="124">
        <v>0</v>
      </c>
      <c r="AS16" s="124">
        <v>0</v>
      </c>
      <c r="AT16" s="124">
        <v>0</v>
      </c>
      <c r="AU16" s="124">
        <v>0</v>
      </c>
      <c r="AV16" s="37">
        <v>2.33741651145833E-2</v>
      </c>
      <c r="AW16" s="37">
        <v>0</v>
      </c>
      <c r="AX16" s="37">
        <v>0</v>
      </c>
      <c r="AY16" s="37">
        <v>0</v>
      </c>
      <c r="AZ16" s="37">
        <v>0</v>
      </c>
      <c r="BA16" s="37">
        <v>0.18045593895833301</v>
      </c>
      <c r="BB16" s="124">
        <v>0</v>
      </c>
      <c r="BC16" s="124">
        <v>0</v>
      </c>
      <c r="BD16" s="124">
        <v>0</v>
      </c>
      <c r="BE16" s="124">
        <v>0</v>
      </c>
      <c r="BF16" s="124">
        <v>0.28265276916666698</v>
      </c>
      <c r="BG16" s="124">
        <v>0</v>
      </c>
      <c r="BH16" s="124">
        <v>0</v>
      </c>
      <c r="BI16" s="124">
        <v>0</v>
      </c>
      <c r="BJ16" s="124">
        <v>0</v>
      </c>
      <c r="BK16" s="37">
        <v>1.57805443541667E-2</v>
      </c>
      <c r="BL16" s="124">
        <v>0</v>
      </c>
      <c r="BM16" s="124">
        <v>0</v>
      </c>
      <c r="BN16" s="124">
        <v>0</v>
      </c>
      <c r="BO16" s="124">
        <v>0</v>
      </c>
      <c r="BP16" s="124">
        <v>0.1024322290625</v>
      </c>
      <c r="BQ16" s="124">
        <v>0</v>
      </c>
      <c r="BR16" s="124">
        <v>0</v>
      </c>
      <c r="BS16" s="124">
        <v>0</v>
      </c>
      <c r="BT16" s="124">
        <v>0</v>
      </c>
      <c r="BU16" s="37">
        <v>7.2809188020833302E-3</v>
      </c>
      <c r="BV16" s="124">
        <v>0</v>
      </c>
      <c r="BW16" s="124">
        <v>0</v>
      </c>
      <c r="BX16" s="124">
        <v>0</v>
      </c>
      <c r="BY16" s="124">
        <v>0</v>
      </c>
      <c r="BZ16" s="124">
        <v>4.2552079906249998E-2</v>
      </c>
      <c r="CA16" s="124">
        <v>0</v>
      </c>
      <c r="CB16" s="124">
        <v>0</v>
      </c>
      <c r="CC16" s="124">
        <v>0</v>
      </c>
      <c r="CD16" s="124">
        <v>0</v>
      </c>
      <c r="CE16" s="22">
        <v>0.98</v>
      </c>
      <c r="CF16" s="5">
        <v>0</v>
      </c>
      <c r="CG16" s="5">
        <v>0</v>
      </c>
      <c r="CH16" s="5">
        <v>0</v>
      </c>
      <c r="CI16" s="5">
        <v>0</v>
      </c>
      <c r="CJ16">
        <v>16</v>
      </c>
      <c r="CK16">
        <v>3</v>
      </c>
      <c r="CM16" s="38">
        <v>0</v>
      </c>
      <c r="CN16" s="21">
        <v>0</v>
      </c>
      <c r="CO16" s="21">
        <v>1</v>
      </c>
      <c r="CP16" s="21">
        <v>0</v>
      </c>
      <c r="CQ16" s="21">
        <v>0</v>
      </c>
      <c r="CR16" s="39">
        <v>1</v>
      </c>
      <c r="CS16" s="18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26"/>
      <c r="DI16" s="47" t="s">
        <v>33</v>
      </c>
      <c r="DJ16" s="44">
        <v>0</v>
      </c>
      <c r="DK16" s="45">
        <v>0.5</v>
      </c>
      <c r="DL16" s="46">
        <v>0.5</v>
      </c>
      <c r="DO16" s="37" t="s">
        <v>206</v>
      </c>
      <c r="DP16" s="131">
        <v>0</v>
      </c>
      <c r="DQ16" s="131">
        <v>0</v>
      </c>
      <c r="DR16" s="131">
        <v>0</v>
      </c>
      <c r="DS16" s="131">
        <v>0</v>
      </c>
      <c r="DT16" s="131">
        <v>0</v>
      </c>
      <c r="DU16" s="131">
        <v>0</v>
      </c>
      <c r="DV16" s="131">
        <v>0.16500000000000001</v>
      </c>
      <c r="DW16" s="131">
        <v>4.9000000000000002E-2</v>
      </c>
      <c r="DX16" s="131">
        <v>0</v>
      </c>
      <c r="DY16" s="131">
        <v>0.125</v>
      </c>
      <c r="DZ16" s="131">
        <v>0.188</v>
      </c>
      <c r="EA16" s="131">
        <v>0</v>
      </c>
      <c r="EB16" s="131">
        <v>0</v>
      </c>
      <c r="EC16" s="131">
        <v>0</v>
      </c>
      <c r="ED16" s="131">
        <v>0.47299999999999998</v>
      </c>
      <c r="EE16" s="131">
        <v>0</v>
      </c>
      <c r="EF16" s="131">
        <v>0</v>
      </c>
      <c r="EG16" s="131">
        <v>0</v>
      </c>
      <c r="EH16" s="131">
        <v>0</v>
      </c>
      <c r="EI16" s="131">
        <v>0</v>
      </c>
      <c r="EJ16" s="131">
        <v>0</v>
      </c>
      <c r="EK16" s="130">
        <v>0</v>
      </c>
      <c r="EL16" s="131">
        <v>0</v>
      </c>
      <c r="EM16" s="131">
        <v>0</v>
      </c>
      <c r="EN16" s="131">
        <v>0</v>
      </c>
      <c r="EO16" s="131">
        <v>0</v>
      </c>
      <c r="EP16" s="131">
        <v>0</v>
      </c>
      <c r="EQ16" s="61">
        <f>SUM(DP16:EP16)</f>
        <v>1</v>
      </c>
      <c r="ES16" s="66" t="s">
        <v>196</v>
      </c>
      <c r="ET16" s="69">
        <v>0</v>
      </c>
      <c r="EU16" s="69">
        <v>0</v>
      </c>
      <c r="EV16" s="69">
        <v>0</v>
      </c>
      <c r="EW16" s="69">
        <v>0</v>
      </c>
      <c r="EX16" s="69">
        <v>0</v>
      </c>
      <c r="EY16" s="69">
        <v>0</v>
      </c>
      <c r="EZ16" s="69">
        <v>0</v>
      </c>
      <c r="FA16" s="69">
        <v>0</v>
      </c>
      <c r="FB16" s="69">
        <v>0</v>
      </c>
      <c r="FC16" s="69">
        <v>0</v>
      </c>
      <c r="FD16" s="69">
        <v>0</v>
      </c>
      <c r="FE16" s="69">
        <v>0</v>
      </c>
      <c r="FF16" s="69">
        <v>0</v>
      </c>
      <c r="FG16" s="69">
        <v>0</v>
      </c>
      <c r="FH16" s="69">
        <v>0</v>
      </c>
      <c r="FI16" s="69">
        <v>0</v>
      </c>
      <c r="FJ16" s="69">
        <v>0</v>
      </c>
      <c r="FK16" s="69">
        <v>0</v>
      </c>
      <c r="FL16" s="69">
        <v>0</v>
      </c>
      <c r="FM16" s="69">
        <v>0</v>
      </c>
      <c r="FN16" s="69">
        <v>0</v>
      </c>
      <c r="FO16" s="69">
        <v>0</v>
      </c>
      <c r="FP16" s="69">
        <v>0</v>
      </c>
      <c r="FQ16" s="69">
        <v>0</v>
      </c>
      <c r="FR16" s="69">
        <v>0</v>
      </c>
      <c r="FS16" s="69">
        <v>0</v>
      </c>
      <c r="FT16" s="69">
        <v>0</v>
      </c>
      <c r="FU16" s="114"/>
      <c r="FV16" s="66" t="s">
        <v>196</v>
      </c>
      <c r="FW16" s="69">
        <v>0</v>
      </c>
      <c r="FX16" s="69">
        <v>0</v>
      </c>
      <c r="FY16" s="69">
        <v>0</v>
      </c>
      <c r="FZ16" s="69">
        <v>0</v>
      </c>
      <c r="GA16" s="69">
        <v>0</v>
      </c>
      <c r="GB16" s="69">
        <v>0</v>
      </c>
      <c r="GC16" s="69">
        <v>0</v>
      </c>
      <c r="GD16" s="69">
        <v>0</v>
      </c>
      <c r="GE16" s="69">
        <v>0</v>
      </c>
      <c r="GF16" s="69">
        <v>0</v>
      </c>
      <c r="GG16" s="69">
        <v>0</v>
      </c>
      <c r="GH16" s="69">
        <v>0</v>
      </c>
      <c r="GI16" s="69">
        <v>0</v>
      </c>
      <c r="GJ16" s="69">
        <v>0</v>
      </c>
      <c r="GK16" s="69">
        <v>0</v>
      </c>
      <c r="GL16" s="69">
        <v>0</v>
      </c>
      <c r="GM16" s="69">
        <v>0</v>
      </c>
      <c r="GN16" s="69">
        <v>0</v>
      </c>
      <c r="GO16" s="69">
        <v>0</v>
      </c>
      <c r="GP16" s="69">
        <v>0</v>
      </c>
      <c r="GQ16" s="69">
        <v>0</v>
      </c>
      <c r="GR16" s="69">
        <v>0</v>
      </c>
      <c r="GS16" s="69">
        <v>0</v>
      </c>
      <c r="GT16" s="69">
        <v>0</v>
      </c>
      <c r="GU16" s="69">
        <v>0</v>
      </c>
      <c r="GV16" s="69">
        <v>0</v>
      </c>
      <c r="GW16" s="69">
        <v>0</v>
      </c>
      <c r="GY16" s="66" t="s">
        <v>196</v>
      </c>
      <c r="GZ16" s="69">
        <v>0</v>
      </c>
      <c r="HA16" s="69">
        <v>0</v>
      </c>
      <c r="HB16" s="69">
        <v>0</v>
      </c>
      <c r="HC16" s="69">
        <v>0</v>
      </c>
      <c r="HD16" s="69">
        <v>0</v>
      </c>
      <c r="HE16" s="69">
        <v>0</v>
      </c>
      <c r="HF16" s="69">
        <v>0</v>
      </c>
      <c r="HG16" s="69">
        <v>0</v>
      </c>
      <c r="HH16" s="69">
        <v>0</v>
      </c>
      <c r="HI16" s="69">
        <v>0</v>
      </c>
      <c r="HJ16" s="69">
        <v>0</v>
      </c>
      <c r="HK16" s="69">
        <v>0</v>
      </c>
      <c r="HL16" s="69">
        <v>0</v>
      </c>
      <c r="HM16" s="72">
        <v>0</v>
      </c>
      <c r="HN16" s="75"/>
      <c r="HO16" s="73"/>
      <c r="HP16" s="76" t="s">
        <v>196</v>
      </c>
      <c r="HQ16" s="76">
        <v>1.5</v>
      </c>
      <c r="HR16" s="73"/>
      <c r="HS16" s="76" t="s">
        <v>196</v>
      </c>
      <c r="HT16" s="76">
        <v>0</v>
      </c>
      <c r="HU16" s="76">
        <v>1</v>
      </c>
      <c r="HV16" s="76">
        <v>0</v>
      </c>
      <c r="HW16" s="76">
        <v>0</v>
      </c>
      <c r="HX16" s="76">
        <v>0</v>
      </c>
      <c r="HY16" s="76">
        <v>0</v>
      </c>
      <c r="HZ16" s="76">
        <v>0</v>
      </c>
      <c r="IA16" s="76">
        <v>0</v>
      </c>
      <c r="IB16" s="76">
        <v>0</v>
      </c>
      <c r="IC16" s="76">
        <v>0</v>
      </c>
      <c r="IE16" s="81"/>
      <c r="IF16" s="81"/>
      <c r="IG16" s="81"/>
      <c r="IH16" s="81"/>
      <c r="II16" s="81"/>
      <c r="IJ16" s="81"/>
      <c r="IK16" s="81"/>
      <c r="IL16" s="81"/>
      <c r="IM16" s="81"/>
      <c r="IN16" s="81"/>
      <c r="IO16" s="81"/>
      <c r="JO16" s="55" t="s">
        <v>73</v>
      </c>
      <c r="JP16" s="66">
        <v>1</v>
      </c>
      <c r="JR16" s="37">
        <v>0</v>
      </c>
      <c r="JS16" s="37">
        <v>0</v>
      </c>
      <c r="JT16" s="37">
        <v>0</v>
      </c>
      <c r="JU16" s="37">
        <v>0</v>
      </c>
      <c r="JV16" s="37"/>
      <c r="JW16" s="37">
        <v>0.45</v>
      </c>
      <c r="JX16" s="37">
        <v>0.45</v>
      </c>
      <c r="JY16" s="37"/>
      <c r="LC16" s="55" t="s">
        <v>73</v>
      </c>
      <c r="LD16" s="37">
        <f t="shared" si="0"/>
        <v>0.97924999999999995</v>
      </c>
      <c r="LE16" s="37">
        <v>3.0000000000000001E-3</v>
      </c>
      <c r="LF16" s="37">
        <v>3.5000000000000001E-3</v>
      </c>
      <c r="LG16" s="37">
        <v>1.25E-3</v>
      </c>
      <c r="LH16" s="37">
        <v>1.2500000000000001E-2</v>
      </c>
      <c r="LI16" s="37">
        <v>0</v>
      </c>
      <c r="LJ16" s="37">
        <v>0</v>
      </c>
      <c r="LK16" s="37">
        <v>0</v>
      </c>
      <c r="LL16" s="37">
        <v>5.0000000000000001E-4</v>
      </c>
      <c r="LM16" s="37">
        <v>0</v>
      </c>
    </row>
    <row r="17" spans="1:325" x14ac:dyDescent="0.25">
      <c r="A17">
        <v>1902</v>
      </c>
      <c r="B17" s="37">
        <v>77971972.9375</v>
      </c>
      <c r="C17" s="37">
        <v>0</v>
      </c>
      <c r="D17" s="37">
        <v>0</v>
      </c>
      <c r="E17" s="37">
        <v>0.137562796473503</v>
      </c>
      <c r="F17" s="37">
        <v>0.137562796473503</v>
      </c>
      <c r="G17" s="37">
        <v>0.137562796473503</v>
      </c>
      <c r="H17" s="20">
        <v>1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37">
        <v>2.2113875416666699E-2</v>
      </c>
      <c r="S17" s="37">
        <v>0</v>
      </c>
      <c r="T17" s="37">
        <v>0</v>
      </c>
      <c r="U17" s="37">
        <v>0</v>
      </c>
      <c r="V17" s="37">
        <v>0</v>
      </c>
      <c r="W17" s="37">
        <v>9.4424773124999993E-3</v>
      </c>
      <c r="X17" s="37">
        <v>0</v>
      </c>
      <c r="Y17" s="37">
        <v>0</v>
      </c>
      <c r="Z17" s="37">
        <v>0</v>
      </c>
      <c r="AA17" s="37">
        <v>0</v>
      </c>
      <c r="AB17" s="37">
        <v>0.263397160416667</v>
      </c>
      <c r="AC17" s="37">
        <v>0</v>
      </c>
      <c r="AD17" s="37">
        <v>0</v>
      </c>
      <c r="AE17" s="37">
        <v>0</v>
      </c>
      <c r="AF17" s="37">
        <v>0</v>
      </c>
      <c r="AG17" s="124">
        <v>0.324780401666667</v>
      </c>
      <c r="AH17" s="124">
        <v>0</v>
      </c>
      <c r="AI17" s="124">
        <v>0</v>
      </c>
      <c r="AJ17" s="124">
        <v>0</v>
      </c>
      <c r="AK17" s="124">
        <v>0</v>
      </c>
      <c r="AL17" s="37">
        <v>0.263397160416667</v>
      </c>
      <c r="AM17" s="37">
        <v>0</v>
      </c>
      <c r="AN17" s="37">
        <v>0</v>
      </c>
      <c r="AO17" s="37">
        <v>0</v>
      </c>
      <c r="AP17" s="37">
        <v>0</v>
      </c>
      <c r="AQ17" s="124">
        <v>3.2053669374999998E-3</v>
      </c>
      <c r="AR17" s="124">
        <v>0</v>
      </c>
      <c r="AS17" s="124">
        <v>0</v>
      </c>
      <c r="AT17" s="124">
        <v>0</v>
      </c>
      <c r="AU17" s="124">
        <v>0</v>
      </c>
      <c r="AV17" s="37">
        <v>4.6748330229166697E-2</v>
      </c>
      <c r="AW17" s="37">
        <v>0</v>
      </c>
      <c r="AX17" s="37">
        <v>0</v>
      </c>
      <c r="AY17" s="37">
        <v>0</v>
      </c>
      <c r="AZ17" s="37">
        <v>0</v>
      </c>
      <c r="BA17" s="37">
        <v>0.36091187791666701</v>
      </c>
      <c r="BB17" s="124">
        <v>0</v>
      </c>
      <c r="BC17" s="124">
        <v>0</v>
      </c>
      <c r="BD17" s="124">
        <v>0</v>
      </c>
      <c r="BE17" s="124">
        <v>0</v>
      </c>
      <c r="BF17" s="124">
        <v>0.56530553833333297</v>
      </c>
      <c r="BG17" s="124">
        <v>0</v>
      </c>
      <c r="BH17" s="124">
        <v>0</v>
      </c>
      <c r="BI17" s="124">
        <v>0</v>
      </c>
      <c r="BJ17" s="124">
        <v>0</v>
      </c>
      <c r="BK17" s="37">
        <v>3.1561088708333303E-2</v>
      </c>
      <c r="BL17" s="124">
        <v>0</v>
      </c>
      <c r="BM17" s="124">
        <v>0</v>
      </c>
      <c r="BN17" s="124">
        <v>0</v>
      </c>
      <c r="BO17" s="124">
        <v>0</v>
      </c>
      <c r="BP17" s="124">
        <v>0.20486445812500001</v>
      </c>
      <c r="BQ17" s="124">
        <v>0</v>
      </c>
      <c r="BR17" s="124">
        <v>0</v>
      </c>
      <c r="BS17" s="124">
        <v>0</v>
      </c>
      <c r="BT17" s="124">
        <v>0</v>
      </c>
      <c r="BU17" s="37">
        <v>1.45618376041667E-2</v>
      </c>
      <c r="BV17" s="124">
        <v>0</v>
      </c>
      <c r="BW17" s="124">
        <v>0</v>
      </c>
      <c r="BX17" s="124">
        <v>0</v>
      </c>
      <c r="BY17" s="124">
        <v>0</v>
      </c>
      <c r="BZ17" s="124">
        <v>8.5104159812499997E-2</v>
      </c>
      <c r="CA17" s="124">
        <v>0</v>
      </c>
      <c r="CB17" s="124">
        <v>0</v>
      </c>
      <c r="CC17" s="124">
        <v>0</v>
      </c>
      <c r="CD17" s="124">
        <v>0</v>
      </c>
      <c r="CE17" s="22">
        <v>0.98</v>
      </c>
      <c r="CF17" s="5">
        <v>0</v>
      </c>
      <c r="CG17" s="5">
        <v>0</v>
      </c>
      <c r="CH17" s="5">
        <v>0</v>
      </c>
      <c r="CI17" s="5">
        <v>0</v>
      </c>
      <c r="CJ17">
        <v>18</v>
      </c>
      <c r="CK17">
        <v>3</v>
      </c>
      <c r="CM17" s="38">
        <v>0</v>
      </c>
      <c r="CN17" s="21">
        <v>0</v>
      </c>
      <c r="CO17" s="21">
        <v>1</v>
      </c>
      <c r="CP17" s="21">
        <v>0</v>
      </c>
      <c r="CQ17" s="21">
        <v>0</v>
      </c>
      <c r="CR17" s="39">
        <v>1</v>
      </c>
      <c r="CS17" s="18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26"/>
      <c r="DI17" s="47" t="s">
        <v>34</v>
      </c>
      <c r="DJ17" s="44">
        <v>0</v>
      </c>
      <c r="DK17" s="45">
        <v>0.75</v>
      </c>
      <c r="DL17" s="46">
        <v>0.25</v>
      </c>
      <c r="DO17" s="37" t="s">
        <v>234</v>
      </c>
      <c r="DP17" s="131">
        <v>0</v>
      </c>
      <c r="DQ17" s="131">
        <v>0</v>
      </c>
      <c r="DR17" s="131">
        <v>0</v>
      </c>
      <c r="DS17" s="131">
        <v>0</v>
      </c>
      <c r="DT17" s="131">
        <v>0</v>
      </c>
      <c r="DU17" s="131">
        <v>0</v>
      </c>
      <c r="DV17" s="131">
        <v>0</v>
      </c>
      <c r="DW17" s="131">
        <v>0</v>
      </c>
      <c r="DX17" s="131">
        <v>0</v>
      </c>
      <c r="DY17" s="131">
        <v>0</v>
      </c>
      <c r="DZ17" s="131">
        <v>0</v>
      </c>
      <c r="EA17" s="131">
        <v>0.45</v>
      </c>
      <c r="EB17" s="131">
        <v>0</v>
      </c>
      <c r="EC17" s="131">
        <v>0.46700000000000003</v>
      </c>
      <c r="ED17" s="131">
        <v>0</v>
      </c>
      <c r="EE17" s="131">
        <v>0</v>
      </c>
      <c r="EF17" s="131">
        <v>8.3000000000000004E-2</v>
      </c>
      <c r="EG17" s="131">
        <v>0</v>
      </c>
      <c r="EH17" s="131">
        <v>0</v>
      </c>
      <c r="EI17" s="131">
        <v>0</v>
      </c>
      <c r="EJ17" s="131">
        <v>0</v>
      </c>
      <c r="EK17" s="130">
        <v>0</v>
      </c>
      <c r="EL17" s="131">
        <v>0</v>
      </c>
      <c r="EM17" s="131">
        <v>0</v>
      </c>
      <c r="EN17" s="131">
        <v>0</v>
      </c>
      <c r="EO17" s="131">
        <v>0</v>
      </c>
      <c r="EP17" s="131">
        <v>0</v>
      </c>
      <c r="EQ17" s="61">
        <f>SUM(DP17:EP17)</f>
        <v>1</v>
      </c>
      <c r="ES17" s="66" t="s">
        <v>195</v>
      </c>
      <c r="ET17" s="69">
        <v>0</v>
      </c>
      <c r="EU17" s="69">
        <v>0</v>
      </c>
      <c r="EV17" s="69">
        <v>0</v>
      </c>
      <c r="EW17" s="69">
        <v>0</v>
      </c>
      <c r="EX17" s="69">
        <v>0</v>
      </c>
      <c r="EY17" s="69">
        <v>0</v>
      </c>
      <c r="EZ17" s="69">
        <v>0</v>
      </c>
      <c r="FA17" s="69">
        <v>0</v>
      </c>
      <c r="FB17" s="69">
        <v>0</v>
      </c>
      <c r="FC17" s="69">
        <v>0</v>
      </c>
      <c r="FD17" s="69">
        <v>0</v>
      </c>
      <c r="FE17" s="69">
        <v>0</v>
      </c>
      <c r="FF17" s="69">
        <v>0</v>
      </c>
      <c r="FG17" s="69">
        <v>0</v>
      </c>
      <c r="FH17" s="69">
        <v>0</v>
      </c>
      <c r="FI17" s="69">
        <v>0</v>
      </c>
      <c r="FJ17" s="69">
        <v>0</v>
      </c>
      <c r="FK17" s="69">
        <v>0</v>
      </c>
      <c r="FL17" s="69">
        <v>0</v>
      </c>
      <c r="FM17" s="69">
        <v>0</v>
      </c>
      <c r="FN17" s="69">
        <v>0</v>
      </c>
      <c r="FO17" s="69">
        <v>0</v>
      </c>
      <c r="FP17" s="69">
        <v>0</v>
      </c>
      <c r="FQ17" s="69">
        <v>0</v>
      </c>
      <c r="FR17" s="69">
        <v>0</v>
      </c>
      <c r="FS17" s="69">
        <v>0</v>
      </c>
      <c r="FT17" s="69">
        <v>0</v>
      </c>
      <c r="FU17" s="114"/>
      <c r="FV17" s="66" t="s">
        <v>195</v>
      </c>
      <c r="FW17" s="69">
        <v>0</v>
      </c>
      <c r="FX17" s="69">
        <v>0</v>
      </c>
      <c r="FY17" s="69">
        <v>0</v>
      </c>
      <c r="FZ17" s="69">
        <v>0</v>
      </c>
      <c r="GA17" s="69">
        <v>0</v>
      </c>
      <c r="GB17" s="69">
        <v>0</v>
      </c>
      <c r="GC17" s="69">
        <v>0</v>
      </c>
      <c r="GD17" s="69">
        <v>0</v>
      </c>
      <c r="GE17" s="69">
        <v>0</v>
      </c>
      <c r="GF17" s="69">
        <v>0</v>
      </c>
      <c r="GG17" s="69">
        <v>0</v>
      </c>
      <c r="GH17" s="69">
        <v>0</v>
      </c>
      <c r="GI17" s="69">
        <v>0</v>
      </c>
      <c r="GJ17" s="69">
        <v>0</v>
      </c>
      <c r="GK17" s="69">
        <v>0</v>
      </c>
      <c r="GL17" s="69">
        <v>0</v>
      </c>
      <c r="GM17" s="69">
        <v>0</v>
      </c>
      <c r="GN17" s="69">
        <v>0</v>
      </c>
      <c r="GO17" s="69">
        <v>0</v>
      </c>
      <c r="GP17" s="69">
        <v>0</v>
      </c>
      <c r="GQ17" s="69">
        <v>0</v>
      </c>
      <c r="GR17" s="69">
        <v>0</v>
      </c>
      <c r="GS17" s="69">
        <v>0</v>
      </c>
      <c r="GT17" s="69">
        <v>0</v>
      </c>
      <c r="GU17" s="69">
        <v>0</v>
      </c>
      <c r="GV17" s="69">
        <v>0</v>
      </c>
      <c r="GW17" s="69">
        <v>0</v>
      </c>
      <c r="GY17" s="66" t="s">
        <v>195</v>
      </c>
      <c r="GZ17" s="69">
        <v>0</v>
      </c>
      <c r="HA17" s="69">
        <v>0</v>
      </c>
      <c r="HB17" s="69">
        <v>0</v>
      </c>
      <c r="HC17" s="69">
        <v>0</v>
      </c>
      <c r="HD17" s="69">
        <v>0</v>
      </c>
      <c r="HE17" s="69">
        <v>0</v>
      </c>
      <c r="HF17" s="69">
        <v>0</v>
      </c>
      <c r="HG17" s="69">
        <v>0</v>
      </c>
      <c r="HH17" s="69">
        <v>0</v>
      </c>
      <c r="HI17" s="69">
        <v>0</v>
      </c>
      <c r="HJ17" s="69">
        <v>0</v>
      </c>
      <c r="HK17" s="69">
        <v>0</v>
      </c>
      <c r="HL17" s="69">
        <v>0</v>
      </c>
      <c r="HM17" s="72">
        <v>0</v>
      </c>
      <c r="HN17" s="75"/>
      <c r="HO17" s="73"/>
      <c r="HP17" s="76" t="s">
        <v>195</v>
      </c>
      <c r="HQ17" s="76">
        <v>1.5</v>
      </c>
      <c r="HR17" s="73"/>
      <c r="HS17" s="76" t="s">
        <v>195</v>
      </c>
      <c r="HT17" s="76">
        <v>0</v>
      </c>
      <c r="HU17" s="76">
        <v>0</v>
      </c>
      <c r="HV17" s="76">
        <v>1</v>
      </c>
      <c r="HW17" s="76">
        <v>0</v>
      </c>
      <c r="HX17" s="76">
        <v>0</v>
      </c>
      <c r="HY17" s="76">
        <v>0</v>
      </c>
      <c r="HZ17" s="76">
        <v>0</v>
      </c>
      <c r="IA17" s="76">
        <v>0</v>
      </c>
      <c r="IB17" s="76">
        <v>0</v>
      </c>
      <c r="IC17" s="76">
        <v>0</v>
      </c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R17" t="s">
        <v>296</v>
      </c>
      <c r="IS17" s="69">
        <v>0</v>
      </c>
      <c r="IT17" s="69">
        <v>0</v>
      </c>
      <c r="IU17" s="69">
        <v>4.0000000000000001E-3</v>
      </c>
      <c r="IV17" s="69">
        <v>0</v>
      </c>
      <c r="IW17" s="69">
        <v>0</v>
      </c>
      <c r="IX17" s="69">
        <v>1.38E-2</v>
      </c>
      <c r="IY17" s="69">
        <v>0</v>
      </c>
      <c r="IZ17" s="69">
        <v>0</v>
      </c>
      <c r="JA17" s="69">
        <v>7.7000000000000002E-3</v>
      </c>
      <c r="JB17" s="69">
        <v>0</v>
      </c>
      <c r="JO17" s="55" t="s">
        <v>74</v>
      </c>
      <c r="JP17" s="66">
        <v>1</v>
      </c>
      <c r="JR17" s="37">
        <v>0</v>
      </c>
      <c r="JS17" s="37">
        <v>0</v>
      </c>
      <c r="JT17" s="37">
        <v>0</v>
      </c>
      <c r="JU17" s="37">
        <v>0</v>
      </c>
      <c r="JV17" s="37"/>
      <c r="JW17" s="37">
        <v>0.45</v>
      </c>
      <c r="JX17" s="37">
        <v>0.45</v>
      </c>
      <c r="JY17" s="37"/>
      <c r="KA17" s="121">
        <v>0</v>
      </c>
      <c r="KB17" s="121">
        <v>0</v>
      </c>
      <c r="KC17" s="121">
        <v>0</v>
      </c>
      <c r="KD17" s="121">
        <v>0</v>
      </c>
      <c r="KE17" s="121">
        <v>0</v>
      </c>
      <c r="KF17" s="121">
        <v>0.13700000000000001</v>
      </c>
      <c r="KG17" s="121">
        <v>0.13700000000000001</v>
      </c>
      <c r="KH17" s="121">
        <v>0</v>
      </c>
      <c r="KI17" s="121">
        <v>0</v>
      </c>
      <c r="KJ17" s="121">
        <v>0</v>
      </c>
      <c r="KK17" s="121">
        <v>0</v>
      </c>
      <c r="KL17" s="121">
        <v>0.36299999999999999</v>
      </c>
      <c r="KM17" s="121">
        <v>0.36299999999999999</v>
      </c>
      <c r="KN17" s="121">
        <v>0</v>
      </c>
      <c r="KO17" s="121">
        <v>0</v>
      </c>
      <c r="KP17" s="121">
        <v>0</v>
      </c>
      <c r="KQ17" s="121">
        <v>0</v>
      </c>
      <c r="KR17" s="121">
        <v>0</v>
      </c>
      <c r="KS17" s="121">
        <v>0</v>
      </c>
      <c r="KT17" s="121">
        <v>0</v>
      </c>
      <c r="KU17" s="121">
        <v>0</v>
      </c>
      <c r="KV17" s="121">
        <v>0</v>
      </c>
      <c r="KW17" s="121">
        <v>0</v>
      </c>
      <c r="KX17" s="121">
        <v>0</v>
      </c>
      <c r="KY17" s="121">
        <v>0</v>
      </c>
      <c r="KZ17" s="121">
        <v>0</v>
      </c>
      <c r="LA17" s="121">
        <v>0</v>
      </c>
      <c r="LC17" s="55" t="s">
        <v>74</v>
      </c>
      <c r="LD17" s="37">
        <f t="shared" si="0"/>
        <v>0.97899999999999998</v>
      </c>
      <c r="LE17" s="37">
        <v>2.5000000000000001E-3</v>
      </c>
      <c r="LF17" s="37">
        <v>3.5000000000000001E-3</v>
      </c>
      <c r="LG17" s="37">
        <v>5.0000000000000001E-4</v>
      </c>
      <c r="LH17" s="37">
        <v>1.0999999999999999E-2</v>
      </c>
      <c r="LI17" s="37">
        <v>1.5E-3</v>
      </c>
      <c r="LJ17" s="37">
        <v>5.0000000000000001E-4</v>
      </c>
      <c r="LK17" s="37">
        <v>0</v>
      </c>
      <c r="LL17" s="37">
        <v>1E-3</v>
      </c>
      <c r="LM17" s="37">
        <v>5.0000000000000001E-4</v>
      </c>
    </row>
    <row r="18" spans="1:325" x14ac:dyDescent="0.25">
      <c r="A18">
        <v>1903</v>
      </c>
      <c r="B18" s="37">
        <v>80006376.6875</v>
      </c>
      <c r="C18" s="37">
        <v>0</v>
      </c>
      <c r="D18" s="37">
        <v>0</v>
      </c>
      <c r="E18" s="37">
        <v>0.137562796473503</v>
      </c>
      <c r="F18" s="37">
        <v>0.137562796473503</v>
      </c>
      <c r="G18" s="37">
        <v>0.137562796473503</v>
      </c>
      <c r="H18" s="20">
        <v>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37">
        <v>3.3170813124999997E-2</v>
      </c>
      <c r="S18" s="37">
        <v>0</v>
      </c>
      <c r="T18" s="37">
        <v>0</v>
      </c>
      <c r="U18" s="37">
        <v>0</v>
      </c>
      <c r="V18" s="37">
        <v>0</v>
      </c>
      <c r="W18" s="37">
        <v>1.4163715968750001E-2</v>
      </c>
      <c r="X18" s="37">
        <v>0</v>
      </c>
      <c r="Y18" s="37">
        <v>0</v>
      </c>
      <c r="Z18" s="37">
        <v>0</v>
      </c>
      <c r="AA18" s="37">
        <v>0</v>
      </c>
      <c r="AB18" s="37">
        <v>0.39509574062500002</v>
      </c>
      <c r="AC18" s="37">
        <v>0</v>
      </c>
      <c r="AD18" s="37">
        <v>0</v>
      </c>
      <c r="AE18" s="37">
        <v>0</v>
      </c>
      <c r="AF18" s="37">
        <v>0</v>
      </c>
      <c r="AG18" s="124">
        <v>0.48717060249999999</v>
      </c>
      <c r="AH18" s="124">
        <v>0</v>
      </c>
      <c r="AI18" s="124">
        <v>0</v>
      </c>
      <c r="AJ18" s="124">
        <v>0</v>
      </c>
      <c r="AK18" s="124">
        <v>0</v>
      </c>
      <c r="AL18" s="37">
        <v>0.39509574062500002</v>
      </c>
      <c r="AM18" s="37">
        <v>0</v>
      </c>
      <c r="AN18" s="37">
        <v>0</v>
      </c>
      <c r="AO18" s="37">
        <v>0</v>
      </c>
      <c r="AP18" s="37">
        <v>0</v>
      </c>
      <c r="AQ18" s="124">
        <v>4.8080504062500001E-3</v>
      </c>
      <c r="AR18" s="124">
        <v>0</v>
      </c>
      <c r="AS18" s="124">
        <v>0</v>
      </c>
      <c r="AT18" s="124">
        <v>0</v>
      </c>
      <c r="AU18" s="124">
        <v>0</v>
      </c>
      <c r="AV18" s="37">
        <v>7.0122495343749994E-2</v>
      </c>
      <c r="AW18" s="37">
        <v>0</v>
      </c>
      <c r="AX18" s="37">
        <v>0</v>
      </c>
      <c r="AY18" s="37">
        <v>0</v>
      </c>
      <c r="AZ18" s="37">
        <v>0</v>
      </c>
      <c r="BA18" s="37">
        <v>0.54136781687500002</v>
      </c>
      <c r="BB18" s="124">
        <v>0</v>
      </c>
      <c r="BC18" s="124">
        <v>0</v>
      </c>
      <c r="BD18" s="124">
        <v>0</v>
      </c>
      <c r="BE18" s="124">
        <v>0</v>
      </c>
      <c r="BF18" s="124">
        <v>0.84795830750000001</v>
      </c>
      <c r="BG18" s="124">
        <v>0</v>
      </c>
      <c r="BH18" s="124">
        <v>0</v>
      </c>
      <c r="BI18" s="124">
        <v>0</v>
      </c>
      <c r="BJ18" s="124">
        <v>0</v>
      </c>
      <c r="BK18" s="37">
        <v>4.7341633062499999E-2</v>
      </c>
      <c r="BL18" s="124">
        <v>0</v>
      </c>
      <c r="BM18" s="124">
        <v>0</v>
      </c>
      <c r="BN18" s="124">
        <v>0</v>
      </c>
      <c r="BO18" s="124">
        <v>0</v>
      </c>
      <c r="BP18" s="124">
        <v>0.30729668718749997</v>
      </c>
      <c r="BQ18" s="124">
        <v>0</v>
      </c>
      <c r="BR18" s="124">
        <v>0</v>
      </c>
      <c r="BS18" s="124">
        <v>0</v>
      </c>
      <c r="BT18" s="124">
        <v>0</v>
      </c>
      <c r="BU18" s="37">
        <v>2.184275640625E-2</v>
      </c>
      <c r="BV18" s="124">
        <v>0</v>
      </c>
      <c r="BW18" s="124">
        <v>0</v>
      </c>
      <c r="BX18" s="124">
        <v>0</v>
      </c>
      <c r="BY18" s="124">
        <v>0</v>
      </c>
      <c r="BZ18" s="124">
        <v>0.12765623971875001</v>
      </c>
      <c r="CA18" s="124">
        <v>0</v>
      </c>
      <c r="CB18" s="124">
        <v>0</v>
      </c>
      <c r="CC18" s="124">
        <v>0</v>
      </c>
      <c r="CD18" s="124">
        <v>0</v>
      </c>
      <c r="CE18" s="22">
        <v>0.98</v>
      </c>
      <c r="CF18" s="5">
        <v>0</v>
      </c>
      <c r="CG18" s="5">
        <v>0</v>
      </c>
      <c r="CH18" s="5">
        <v>0</v>
      </c>
      <c r="CI18" s="5">
        <v>0</v>
      </c>
      <c r="CM18" s="38">
        <v>0</v>
      </c>
      <c r="CN18" s="21">
        <v>0</v>
      </c>
      <c r="CO18" s="21">
        <v>1</v>
      </c>
      <c r="CP18" s="21">
        <v>0</v>
      </c>
      <c r="CQ18" s="21">
        <v>0</v>
      </c>
      <c r="CR18" s="39">
        <v>1</v>
      </c>
      <c r="CS18" s="18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26"/>
      <c r="DI18" s="47" t="s">
        <v>35</v>
      </c>
      <c r="DJ18" s="44">
        <v>0</v>
      </c>
      <c r="DK18" s="45">
        <v>0.5</v>
      </c>
      <c r="DL18" s="46">
        <v>0.5</v>
      </c>
      <c r="DO18" s="37" t="s">
        <v>235</v>
      </c>
      <c r="DP18" s="131">
        <v>0</v>
      </c>
      <c r="DQ18" s="131">
        <v>0</v>
      </c>
      <c r="DR18" s="131">
        <v>0</v>
      </c>
      <c r="DS18" s="131">
        <v>0</v>
      </c>
      <c r="DT18" s="131">
        <v>0</v>
      </c>
      <c r="DU18" s="131">
        <v>0</v>
      </c>
      <c r="DV18" s="131">
        <v>0</v>
      </c>
      <c r="DW18" s="131">
        <v>0</v>
      </c>
      <c r="DX18" s="131">
        <v>0</v>
      </c>
      <c r="DY18" s="131">
        <v>0</v>
      </c>
      <c r="DZ18" s="131">
        <v>0</v>
      </c>
      <c r="EA18" s="131">
        <v>0</v>
      </c>
      <c r="EB18" s="131">
        <v>0</v>
      </c>
      <c r="EC18" s="131">
        <v>0</v>
      </c>
      <c r="ED18" s="131">
        <v>0</v>
      </c>
      <c r="EE18" s="131">
        <v>0</v>
      </c>
      <c r="EF18" s="131">
        <v>0</v>
      </c>
      <c r="EG18" s="131">
        <v>0</v>
      </c>
      <c r="EH18" s="131">
        <v>0.20100000000000001</v>
      </c>
      <c r="EI18" s="131">
        <v>0.192</v>
      </c>
      <c r="EJ18" s="131">
        <v>1.7999999999999999E-2</v>
      </c>
      <c r="EK18" s="130">
        <v>0</v>
      </c>
      <c r="EL18" s="131">
        <v>0</v>
      </c>
      <c r="EM18" s="131">
        <v>0</v>
      </c>
      <c r="EN18" s="131">
        <v>0.58699999999999997</v>
      </c>
      <c r="EO18" s="131">
        <v>2E-3</v>
      </c>
      <c r="EP18" s="131">
        <v>0</v>
      </c>
      <c r="EQ18" s="61">
        <f t="shared" ref="EQ18:EQ28" si="1">SUM(DP18:EP18)</f>
        <v>1</v>
      </c>
      <c r="ES18" s="66" t="s">
        <v>197</v>
      </c>
      <c r="ET18" s="69">
        <v>0</v>
      </c>
      <c r="EU18" s="69">
        <v>0</v>
      </c>
      <c r="EV18" s="69">
        <v>0</v>
      </c>
      <c r="EW18" s="69">
        <v>0</v>
      </c>
      <c r="EX18" s="69">
        <v>0</v>
      </c>
      <c r="EY18" s="69">
        <v>0</v>
      </c>
      <c r="EZ18" s="69">
        <v>0</v>
      </c>
      <c r="FA18" s="69">
        <v>0</v>
      </c>
      <c r="FB18" s="69">
        <v>0</v>
      </c>
      <c r="FC18" s="69">
        <v>0</v>
      </c>
      <c r="FD18" s="69">
        <v>0</v>
      </c>
      <c r="FE18" s="69">
        <v>0</v>
      </c>
      <c r="FF18" s="69">
        <v>0</v>
      </c>
      <c r="FG18" s="69">
        <v>0</v>
      </c>
      <c r="FH18" s="69">
        <v>0</v>
      </c>
      <c r="FI18" s="69">
        <v>0</v>
      </c>
      <c r="FJ18" s="69">
        <v>0</v>
      </c>
      <c r="FK18" s="69">
        <v>0</v>
      </c>
      <c r="FL18" s="69">
        <v>0</v>
      </c>
      <c r="FM18" s="69">
        <v>0</v>
      </c>
      <c r="FN18" s="69">
        <v>0</v>
      </c>
      <c r="FO18" s="69">
        <v>0</v>
      </c>
      <c r="FP18" s="69">
        <v>0</v>
      </c>
      <c r="FQ18" s="69">
        <v>0</v>
      </c>
      <c r="FR18" s="69">
        <v>0</v>
      </c>
      <c r="FS18" s="69">
        <v>0</v>
      </c>
      <c r="FT18" s="69">
        <v>0</v>
      </c>
      <c r="FU18" s="114"/>
      <c r="FV18" s="66" t="s">
        <v>197</v>
      </c>
      <c r="FW18" s="69">
        <v>0</v>
      </c>
      <c r="FX18" s="69">
        <v>0</v>
      </c>
      <c r="FY18" s="69">
        <v>0</v>
      </c>
      <c r="FZ18" s="69">
        <v>0</v>
      </c>
      <c r="GA18" s="69">
        <v>0</v>
      </c>
      <c r="GB18" s="69">
        <v>0</v>
      </c>
      <c r="GC18" s="69">
        <v>0</v>
      </c>
      <c r="GD18" s="69">
        <v>0</v>
      </c>
      <c r="GE18" s="69">
        <v>0</v>
      </c>
      <c r="GF18" s="69">
        <v>0</v>
      </c>
      <c r="GG18" s="69">
        <v>0</v>
      </c>
      <c r="GH18" s="69">
        <v>0</v>
      </c>
      <c r="GI18" s="69">
        <v>0</v>
      </c>
      <c r="GJ18" s="69">
        <v>0</v>
      </c>
      <c r="GK18" s="69">
        <v>0</v>
      </c>
      <c r="GL18" s="69">
        <v>0</v>
      </c>
      <c r="GM18" s="69">
        <v>0</v>
      </c>
      <c r="GN18" s="69">
        <v>0</v>
      </c>
      <c r="GO18" s="69">
        <v>0</v>
      </c>
      <c r="GP18" s="69">
        <v>0</v>
      </c>
      <c r="GQ18" s="69">
        <v>0</v>
      </c>
      <c r="GR18" s="69">
        <v>0</v>
      </c>
      <c r="GS18" s="69">
        <v>0</v>
      </c>
      <c r="GT18" s="69">
        <v>0</v>
      </c>
      <c r="GU18" s="69">
        <v>0</v>
      </c>
      <c r="GV18" s="69">
        <v>0</v>
      </c>
      <c r="GW18" s="69">
        <v>0</v>
      </c>
      <c r="GY18" s="66" t="s">
        <v>197</v>
      </c>
      <c r="GZ18" s="69">
        <v>0</v>
      </c>
      <c r="HA18" s="69">
        <v>0</v>
      </c>
      <c r="HB18" s="69">
        <v>0</v>
      </c>
      <c r="HC18" s="69">
        <v>0</v>
      </c>
      <c r="HD18" s="69">
        <v>0</v>
      </c>
      <c r="HE18" s="69">
        <v>0</v>
      </c>
      <c r="HF18" s="69">
        <v>0</v>
      </c>
      <c r="HG18" s="69">
        <v>0</v>
      </c>
      <c r="HH18" s="69">
        <v>0</v>
      </c>
      <c r="HI18" s="69">
        <v>0</v>
      </c>
      <c r="HJ18" s="69">
        <v>0</v>
      </c>
      <c r="HK18" s="69">
        <v>0</v>
      </c>
      <c r="HL18" s="69">
        <v>0</v>
      </c>
      <c r="HM18" s="72">
        <v>0</v>
      </c>
      <c r="HN18" s="75"/>
      <c r="HO18" s="73"/>
      <c r="HP18" s="76" t="s">
        <v>197</v>
      </c>
      <c r="HQ18" s="76">
        <v>1.5</v>
      </c>
      <c r="HR18" s="73"/>
      <c r="HS18" s="76" t="s">
        <v>197</v>
      </c>
      <c r="HT18" s="76">
        <v>0</v>
      </c>
      <c r="HU18" s="76">
        <v>0</v>
      </c>
      <c r="HV18" s="76">
        <v>0</v>
      </c>
      <c r="HW18" s="76">
        <v>1</v>
      </c>
      <c r="HX18" s="76">
        <v>0</v>
      </c>
      <c r="HY18" s="76">
        <v>0</v>
      </c>
      <c r="HZ18" s="76">
        <v>0</v>
      </c>
      <c r="IA18" s="76">
        <v>0</v>
      </c>
      <c r="IB18" s="76">
        <v>0</v>
      </c>
      <c r="IC18" s="76">
        <v>0</v>
      </c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R18" t="s">
        <v>297</v>
      </c>
      <c r="IS18" s="69">
        <v>0</v>
      </c>
      <c r="IT18" s="69">
        <v>5.4999999999999997E-3</v>
      </c>
      <c r="IU18" s="69">
        <v>5.0000000000000001E-3</v>
      </c>
      <c r="IV18" s="69">
        <v>1.5E-3</v>
      </c>
      <c r="IW18" s="69">
        <v>0</v>
      </c>
      <c r="IX18" s="69">
        <v>1.26E-2</v>
      </c>
      <c r="IY18" s="69">
        <v>0</v>
      </c>
      <c r="IZ18" s="69">
        <v>0</v>
      </c>
      <c r="JA18" s="69">
        <v>7.7000000000000002E-3</v>
      </c>
      <c r="JB18" s="69">
        <v>0</v>
      </c>
      <c r="JO18" s="55" t="s">
        <v>75</v>
      </c>
      <c r="JP18" s="66">
        <v>1</v>
      </c>
      <c r="JR18" s="37">
        <v>0</v>
      </c>
      <c r="JS18" s="37">
        <v>0</v>
      </c>
      <c r="JT18" s="37">
        <v>0</v>
      </c>
      <c r="JU18" s="37">
        <v>0</v>
      </c>
      <c r="JV18" s="37"/>
      <c r="JW18" s="37">
        <v>0.45</v>
      </c>
      <c r="JX18" s="37">
        <v>0.45</v>
      </c>
      <c r="JY18" s="37"/>
      <c r="LC18" s="55" t="s">
        <v>75</v>
      </c>
      <c r="LD18" s="37">
        <f t="shared" si="0"/>
        <v>0.94</v>
      </c>
      <c r="LE18" s="37">
        <v>5.2499999999999998E-2</v>
      </c>
      <c r="LF18" s="37">
        <v>4.0000000000000001E-3</v>
      </c>
      <c r="LG18" s="37">
        <v>1.5E-3</v>
      </c>
      <c r="LH18" s="37">
        <v>2.5000000000000001E-4</v>
      </c>
      <c r="LI18" s="37">
        <v>2.5000000000000001E-4</v>
      </c>
      <c r="LJ18" s="37">
        <v>0</v>
      </c>
      <c r="LK18" s="37">
        <v>0</v>
      </c>
      <c r="LL18" s="37">
        <v>5.0000000000000001E-4</v>
      </c>
      <c r="LM18" s="37">
        <v>1E-3</v>
      </c>
    </row>
    <row r="19" spans="1:325" x14ac:dyDescent="0.25">
      <c r="A19">
        <v>1904</v>
      </c>
      <c r="B19" s="37">
        <v>81973444.4375</v>
      </c>
      <c r="C19" s="37">
        <v>0</v>
      </c>
      <c r="D19" s="37">
        <v>0</v>
      </c>
      <c r="E19" s="37">
        <v>0.137562796473503</v>
      </c>
      <c r="F19" s="37">
        <v>0.137562796473503</v>
      </c>
      <c r="G19" s="37">
        <v>0.137562796473503</v>
      </c>
      <c r="H19" s="20">
        <v>1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37">
        <v>4.4227750833333301E-2</v>
      </c>
      <c r="S19" s="37">
        <v>0</v>
      </c>
      <c r="T19" s="37">
        <v>0</v>
      </c>
      <c r="U19" s="37">
        <v>0</v>
      </c>
      <c r="V19" s="37">
        <v>0</v>
      </c>
      <c r="W19" s="37">
        <v>1.8884954624999999E-2</v>
      </c>
      <c r="X19" s="37">
        <v>0</v>
      </c>
      <c r="Y19" s="37">
        <v>0</v>
      </c>
      <c r="Z19" s="37">
        <v>0</v>
      </c>
      <c r="AA19" s="37">
        <v>0</v>
      </c>
      <c r="AB19" s="37">
        <v>0.526794320833333</v>
      </c>
      <c r="AC19" s="37">
        <v>0</v>
      </c>
      <c r="AD19" s="37">
        <v>0</v>
      </c>
      <c r="AE19" s="37">
        <v>0</v>
      </c>
      <c r="AF19" s="37">
        <v>0</v>
      </c>
      <c r="AG19" s="124">
        <v>0.64956080333333299</v>
      </c>
      <c r="AH19" s="124">
        <v>0</v>
      </c>
      <c r="AI19" s="124">
        <v>0</v>
      </c>
      <c r="AJ19" s="124">
        <v>0</v>
      </c>
      <c r="AK19" s="124">
        <v>0</v>
      </c>
      <c r="AL19" s="37">
        <v>0.526794320833333</v>
      </c>
      <c r="AM19" s="37">
        <v>0</v>
      </c>
      <c r="AN19" s="37">
        <v>0</v>
      </c>
      <c r="AO19" s="37">
        <v>0</v>
      </c>
      <c r="AP19" s="37">
        <v>0</v>
      </c>
      <c r="AQ19" s="124">
        <v>6.4107338749999996E-3</v>
      </c>
      <c r="AR19" s="124">
        <v>0</v>
      </c>
      <c r="AS19" s="124">
        <v>0</v>
      </c>
      <c r="AT19" s="124">
        <v>0</v>
      </c>
      <c r="AU19" s="124">
        <v>0</v>
      </c>
      <c r="AV19" s="37">
        <v>9.3496660458333297E-2</v>
      </c>
      <c r="AW19" s="37">
        <v>0</v>
      </c>
      <c r="AX19" s="37">
        <v>0</v>
      </c>
      <c r="AY19" s="37">
        <v>0</v>
      </c>
      <c r="AZ19" s="37">
        <v>0</v>
      </c>
      <c r="BA19" s="37">
        <v>0.72182375583333303</v>
      </c>
      <c r="BB19" s="124">
        <v>0</v>
      </c>
      <c r="BC19" s="124">
        <v>0</v>
      </c>
      <c r="BD19" s="124">
        <v>0</v>
      </c>
      <c r="BE19" s="124">
        <v>0</v>
      </c>
      <c r="BF19" s="124">
        <v>1.1306110766666699</v>
      </c>
      <c r="BG19" s="124">
        <v>0</v>
      </c>
      <c r="BH19" s="124">
        <v>0</v>
      </c>
      <c r="BI19" s="124">
        <v>0</v>
      </c>
      <c r="BJ19" s="124">
        <v>0</v>
      </c>
      <c r="BK19" s="37">
        <v>6.3122177416666703E-2</v>
      </c>
      <c r="BL19" s="124">
        <v>0</v>
      </c>
      <c r="BM19" s="124">
        <v>0</v>
      </c>
      <c r="BN19" s="124">
        <v>0</v>
      </c>
      <c r="BO19" s="124">
        <v>0</v>
      </c>
      <c r="BP19" s="124">
        <v>0.40972891625000002</v>
      </c>
      <c r="BQ19" s="124">
        <v>0</v>
      </c>
      <c r="BR19" s="124">
        <v>0</v>
      </c>
      <c r="BS19" s="124">
        <v>0</v>
      </c>
      <c r="BT19" s="124">
        <v>0</v>
      </c>
      <c r="BU19" s="37">
        <v>2.91236752083333E-2</v>
      </c>
      <c r="BV19" s="124">
        <v>0</v>
      </c>
      <c r="BW19" s="124">
        <v>0</v>
      </c>
      <c r="BX19" s="124">
        <v>0</v>
      </c>
      <c r="BY19" s="124">
        <v>0</v>
      </c>
      <c r="BZ19" s="124">
        <v>0.17020831962499999</v>
      </c>
      <c r="CA19" s="124">
        <v>0</v>
      </c>
      <c r="CB19" s="124">
        <v>0</v>
      </c>
      <c r="CC19" s="124">
        <v>0</v>
      </c>
      <c r="CD19" s="124">
        <v>0</v>
      </c>
      <c r="CE19" s="22">
        <v>0.98</v>
      </c>
      <c r="CF19" s="5">
        <v>0</v>
      </c>
      <c r="CG19" s="5">
        <v>0</v>
      </c>
      <c r="CH19" s="5">
        <v>0</v>
      </c>
      <c r="CI19" s="5">
        <v>0</v>
      </c>
      <c r="CM19" s="38">
        <v>0</v>
      </c>
      <c r="CN19" s="21">
        <v>0</v>
      </c>
      <c r="CO19" s="21">
        <v>1</v>
      </c>
      <c r="CP19" s="21">
        <v>0</v>
      </c>
      <c r="CQ19" s="21">
        <v>0</v>
      </c>
      <c r="CR19" s="39">
        <v>1</v>
      </c>
      <c r="CS19" s="18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26"/>
      <c r="DI19" s="47" t="s">
        <v>36</v>
      </c>
      <c r="DJ19" s="44">
        <v>0</v>
      </c>
      <c r="DK19" s="45">
        <v>0.5</v>
      </c>
      <c r="DL19" s="46">
        <v>0.5</v>
      </c>
      <c r="DO19" s="37" t="s">
        <v>236</v>
      </c>
      <c r="DP19" s="131">
        <v>6.2E-2</v>
      </c>
      <c r="DQ19" s="131">
        <v>0.755</v>
      </c>
      <c r="DR19" s="131">
        <v>8.7999999999999995E-2</v>
      </c>
      <c r="DS19" s="131">
        <v>5.8000000000000003E-2</v>
      </c>
      <c r="DT19" s="131">
        <v>1.4999999999999999E-2</v>
      </c>
      <c r="DU19" s="131">
        <v>0</v>
      </c>
      <c r="DV19" s="131">
        <v>0</v>
      </c>
      <c r="DW19" s="131">
        <v>0</v>
      </c>
      <c r="DX19" s="131">
        <v>0</v>
      </c>
      <c r="DY19" s="131">
        <v>0</v>
      </c>
      <c r="DZ19" s="131">
        <v>0</v>
      </c>
      <c r="EA19" s="131">
        <v>0</v>
      </c>
      <c r="EB19" s="131">
        <v>2.1999999999999999E-2</v>
      </c>
      <c r="EC19" s="131">
        <v>0</v>
      </c>
      <c r="ED19" s="131">
        <v>0</v>
      </c>
      <c r="EE19" s="131">
        <v>0</v>
      </c>
      <c r="EF19" s="131">
        <v>0</v>
      </c>
      <c r="EG19" s="131">
        <v>0</v>
      </c>
      <c r="EH19" s="131">
        <v>0</v>
      </c>
      <c r="EI19" s="131">
        <v>0</v>
      </c>
      <c r="EJ19" s="131">
        <v>0</v>
      </c>
      <c r="EK19" s="130">
        <v>0</v>
      </c>
      <c r="EL19" s="131">
        <v>0</v>
      </c>
      <c r="EM19" s="131">
        <v>0</v>
      </c>
      <c r="EN19" s="131">
        <v>0</v>
      </c>
      <c r="EO19" s="131">
        <v>0</v>
      </c>
      <c r="EP19" s="131">
        <v>0</v>
      </c>
      <c r="EQ19" s="61">
        <f t="shared" si="1"/>
        <v>1</v>
      </c>
      <c r="ES19" s="66" t="s">
        <v>198</v>
      </c>
      <c r="ET19" s="69">
        <v>0</v>
      </c>
      <c r="EU19" s="69">
        <v>0</v>
      </c>
      <c r="EV19" s="69">
        <v>0</v>
      </c>
      <c r="EW19" s="69">
        <v>0</v>
      </c>
      <c r="EX19" s="69">
        <v>0</v>
      </c>
      <c r="EY19" s="69">
        <v>0</v>
      </c>
      <c r="EZ19" s="69">
        <v>0</v>
      </c>
      <c r="FA19" s="69">
        <v>0</v>
      </c>
      <c r="FB19" s="69">
        <v>0</v>
      </c>
      <c r="FC19" s="69">
        <v>0</v>
      </c>
      <c r="FD19" s="69">
        <v>0</v>
      </c>
      <c r="FE19" s="69">
        <v>0</v>
      </c>
      <c r="FF19" s="69">
        <v>0</v>
      </c>
      <c r="FG19" s="69">
        <v>0</v>
      </c>
      <c r="FH19" s="69">
        <v>0</v>
      </c>
      <c r="FI19" s="69">
        <v>0</v>
      </c>
      <c r="FJ19" s="69">
        <v>0</v>
      </c>
      <c r="FK19" s="69">
        <v>0</v>
      </c>
      <c r="FL19" s="69">
        <v>0</v>
      </c>
      <c r="FM19" s="69">
        <v>0</v>
      </c>
      <c r="FN19" s="69">
        <v>0</v>
      </c>
      <c r="FO19" s="69">
        <v>0</v>
      </c>
      <c r="FP19" s="69">
        <v>0</v>
      </c>
      <c r="FQ19" s="69">
        <v>0</v>
      </c>
      <c r="FR19" s="69">
        <v>0</v>
      </c>
      <c r="FS19" s="69">
        <v>0</v>
      </c>
      <c r="FT19" s="69">
        <v>0</v>
      </c>
      <c r="FU19" s="114"/>
      <c r="FV19" s="66" t="s">
        <v>198</v>
      </c>
      <c r="FW19" s="69">
        <v>0</v>
      </c>
      <c r="FX19" s="69">
        <v>0</v>
      </c>
      <c r="FY19" s="69">
        <v>0</v>
      </c>
      <c r="FZ19" s="69">
        <v>0</v>
      </c>
      <c r="GA19" s="69">
        <v>0</v>
      </c>
      <c r="GB19" s="69">
        <v>0</v>
      </c>
      <c r="GC19" s="69">
        <v>0</v>
      </c>
      <c r="GD19" s="69">
        <v>0</v>
      </c>
      <c r="GE19" s="69">
        <v>0</v>
      </c>
      <c r="GF19" s="69">
        <v>0</v>
      </c>
      <c r="GG19" s="69">
        <v>0</v>
      </c>
      <c r="GH19" s="69">
        <v>0</v>
      </c>
      <c r="GI19" s="69">
        <v>0</v>
      </c>
      <c r="GJ19" s="69">
        <v>0</v>
      </c>
      <c r="GK19" s="69">
        <v>0</v>
      </c>
      <c r="GL19" s="69">
        <v>0</v>
      </c>
      <c r="GM19" s="69">
        <v>0</v>
      </c>
      <c r="GN19" s="69">
        <v>0</v>
      </c>
      <c r="GO19" s="69">
        <v>0</v>
      </c>
      <c r="GP19" s="69">
        <v>0</v>
      </c>
      <c r="GQ19" s="69">
        <v>0</v>
      </c>
      <c r="GR19" s="69">
        <v>0</v>
      </c>
      <c r="GS19" s="69">
        <v>0</v>
      </c>
      <c r="GT19" s="69">
        <v>0</v>
      </c>
      <c r="GU19" s="69">
        <v>0</v>
      </c>
      <c r="GV19" s="69">
        <v>0</v>
      </c>
      <c r="GW19" s="69">
        <v>0</v>
      </c>
      <c r="GY19" s="66" t="s">
        <v>198</v>
      </c>
      <c r="GZ19" s="69">
        <v>0</v>
      </c>
      <c r="HA19" s="69">
        <v>0</v>
      </c>
      <c r="HB19" s="69">
        <v>0</v>
      </c>
      <c r="HC19" s="69">
        <v>0</v>
      </c>
      <c r="HD19" s="69">
        <v>0</v>
      </c>
      <c r="HE19" s="69">
        <v>0</v>
      </c>
      <c r="HF19" s="69">
        <v>0</v>
      </c>
      <c r="HG19" s="69">
        <v>0</v>
      </c>
      <c r="HH19" s="69">
        <v>0</v>
      </c>
      <c r="HI19" s="69">
        <v>0</v>
      </c>
      <c r="HJ19" s="69">
        <v>0</v>
      </c>
      <c r="HK19" s="69">
        <v>0</v>
      </c>
      <c r="HL19" s="69">
        <v>0</v>
      </c>
      <c r="HM19" s="72">
        <v>0</v>
      </c>
      <c r="HN19" s="75"/>
      <c r="HO19" s="73"/>
      <c r="HP19" s="76" t="s">
        <v>198</v>
      </c>
      <c r="HQ19" s="76">
        <v>1.5</v>
      </c>
      <c r="HR19" s="73"/>
      <c r="HS19" s="76" t="s">
        <v>198</v>
      </c>
      <c r="HT19" s="76">
        <v>0</v>
      </c>
      <c r="HU19" s="76">
        <v>0</v>
      </c>
      <c r="HV19" s="76">
        <v>0</v>
      </c>
      <c r="HW19" s="76">
        <v>0</v>
      </c>
      <c r="HX19" s="76">
        <v>1</v>
      </c>
      <c r="HY19" s="76">
        <v>0</v>
      </c>
      <c r="HZ19" s="76">
        <v>0</v>
      </c>
      <c r="IA19" s="76">
        <v>0</v>
      </c>
      <c r="IB19" s="76">
        <v>0</v>
      </c>
      <c r="IC19" s="76">
        <v>0</v>
      </c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JO19" s="56" t="s">
        <v>76</v>
      </c>
      <c r="JP19" s="66">
        <v>1</v>
      </c>
      <c r="JR19" s="37">
        <v>0</v>
      </c>
      <c r="JS19" s="37">
        <v>0</v>
      </c>
      <c r="JT19" s="37">
        <v>0</v>
      </c>
      <c r="JU19" s="37">
        <v>0</v>
      </c>
      <c r="JV19" s="37"/>
      <c r="JW19" s="37">
        <v>0.45</v>
      </c>
      <c r="JX19" s="37">
        <v>0.45</v>
      </c>
      <c r="JY19" s="37"/>
      <c r="LC19" s="56" t="s">
        <v>76</v>
      </c>
      <c r="LD19" s="37">
        <f t="shared" si="0"/>
        <v>0.98475000000000001</v>
      </c>
      <c r="LE19" s="37">
        <v>1.5E-3</v>
      </c>
      <c r="LF19" s="37">
        <v>2.2499999999999998E-3</v>
      </c>
      <c r="LG19" s="37">
        <v>2.5000000000000001E-4</v>
      </c>
      <c r="LH19" s="37">
        <v>7.5000000000000002E-4</v>
      </c>
      <c r="LI19" s="37">
        <v>8.9999999999999993E-3</v>
      </c>
      <c r="LJ19" s="37">
        <v>5.0000000000000001E-4</v>
      </c>
      <c r="LK19" s="37">
        <v>0</v>
      </c>
      <c r="LL19" s="37">
        <v>1E-3</v>
      </c>
      <c r="LM19" s="37">
        <v>0</v>
      </c>
    </row>
    <row r="20" spans="1:325" x14ac:dyDescent="0.25">
      <c r="A20">
        <v>1905</v>
      </c>
      <c r="B20" s="37">
        <v>83877517.8125</v>
      </c>
      <c r="C20" s="37">
        <v>0</v>
      </c>
      <c r="D20" s="37">
        <v>0</v>
      </c>
      <c r="E20" s="37">
        <v>2.72134813666344</v>
      </c>
      <c r="F20" s="37">
        <v>2.72134813666344</v>
      </c>
      <c r="G20" s="37">
        <v>2.72134813666344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37">
        <v>5.5284688541666703E-2</v>
      </c>
      <c r="S20" s="37">
        <v>0</v>
      </c>
      <c r="T20" s="37">
        <v>0</v>
      </c>
      <c r="U20" s="37">
        <v>0</v>
      </c>
      <c r="V20" s="37">
        <v>0</v>
      </c>
      <c r="W20" s="37">
        <v>2.360619328125E-2</v>
      </c>
      <c r="X20" s="37">
        <v>0</v>
      </c>
      <c r="Y20" s="37">
        <v>0</v>
      </c>
      <c r="Z20" s="37">
        <v>0</v>
      </c>
      <c r="AA20" s="37">
        <v>0</v>
      </c>
      <c r="AB20" s="37">
        <v>0.65849290104166702</v>
      </c>
      <c r="AC20" s="37">
        <v>0</v>
      </c>
      <c r="AD20" s="37">
        <v>0</v>
      </c>
      <c r="AE20" s="37">
        <v>0</v>
      </c>
      <c r="AF20" s="37">
        <v>0</v>
      </c>
      <c r="AG20" s="124">
        <v>0.81195100416666699</v>
      </c>
      <c r="AH20" s="124">
        <v>0</v>
      </c>
      <c r="AI20" s="124">
        <v>0</v>
      </c>
      <c r="AJ20" s="124">
        <v>0</v>
      </c>
      <c r="AK20" s="124">
        <v>0</v>
      </c>
      <c r="AL20" s="37">
        <v>0.65849290104166702</v>
      </c>
      <c r="AM20" s="37">
        <v>0</v>
      </c>
      <c r="AN20" s="37">
        <v>0</v>
      </c>
      <c r="AO20" s="37">
        <v>0</v>
      </c>
      <c r="AP20" s="37">
        <v>0</v>
      </c>
      <c r="AQ20" s="124">
        <v>8.0134173437500008E-3</v>
      </c>
      <c r="AR20" s="124">
        <v>0</v>
      </c>
      <c r="AS20" s="124">
        <v>0</v>
      </c>
      <c r="AT20" s="124">
        <v>0</v>
      </c>
      <c r="AU20" s="124">
        <v>0</v>
      </c>
      <c r="AV20" s="37">
        <v>0.116870825572917</v>
      </c>
      <c r="AW20" s="37">
        <v>0</v>
      </c>
      <c r="AX20" s="37">
        <v>0</v>
      </c>
      <c r="AY20" s="37">
        <v>0</v>
      </c>
      <c r="AZ20" s="37">
        <v>0</v>
      </c>
      <c r="BA20" s="37">
        <v>0.90227969479166703</v>
      </c>
      <c r="BB20" s="124">
        <v>0</v>
      </c>
      <c r="BC20" s="124">
        <v>0</v>
      </c>
      <c r="BD20" s="124">
        <v>0</v>
      </c>
      <c r="BE20" s="124">
        <v>0</v>
      </c>
      <c r="BF20" s="124">
        <v>1.41326384583333</v>
      </c>
      <c r="BG20" s="124">
        <v>0</v>
      </c>
      <c r="BH20" s="124">
        <v>0</v>
      </c>
      <c r="BI20" s="124">
        <v>0</v>
      </c>
      <c r="BJ20" s="124">
        <v>0</v>
      </c>
      <c r="BK20" s="37">
        <v>7.8902721770833295E-2</v>
      </c>
      <c r="BL20" s="124">
        <v>0</v>
      </c>
      <c r="BM20" s="124">
        <v>0</v>
      </c>
      <c r="BN20" s="124">
        <v>0</v>
      </c>
      <c r="BO20" s="124">
        <v>0</v>
      </c>
      <c r="BP20" s="124">
        <v>0.51216114531250001</v>
      </c>
      <c r="BQ20" s="124">
        <v>0</v>
      </c>
      <c r="BR20" s="124">
        <v>0</v>
      </c>
      <c r="BS20" s="124">
        <v>0</v>
      </c>
      <c r="BT20" s="124">
        <v>0</v>
      </c>
      <c r="BU20" s="37">
        <v>3.6404594010416701E-2</v>
      </c>
      <c r="BV20" s="124">
        <v>0</v>
      </c>
      <c r="BW20" s="124">
        <v>0</v>
      </c>
      <c r="BX20" s="124">
        <v>0</v>
      </c>
      <c r="BY20" s="124">
        <v>0</v>
      </c>
      <c r="BZ20" s="124">
        <v>0.21276039953125001</v>
      </c>
      <c r="CA20" s="124">
        <v>0</v>
      </c>
      <c r="CB20" s="124">
        <v>0</v>
      </c>
      <c r="CC20" s="124">
        <v>0</v>
      </c>
      <c r="CD20" s="124">
        <v>0</v>
      </c>
      <c r="CE20" s="22">
        <v>0.98</v>
      </c>
      <c r="CF20" s="5">
        <v>0</v>
      </c>
      <c r="CG20" s="5">
        <v>0</v>
      </c>
      <c r="CH20" s="5">
        <v>0</v>
      </c>
      <c r="CI20" s="5">
        <v>0</v>
      </c>
      <c r="CM20" s="38">
        <v>0</v>
      </c>
      <c r="CN20" s="21">
        <v>0</v>
      </c>
      <c r="CO20" s="21">
        <v>1</v>
      </c>
      <c r="CP20" s="21">
        <v>0</v>
      </c>
      <c r="CQ20" s="21">
        <v>0</v>
      </c>
      <c r="CR20" s="39">
        <v>1</v>
      </c>
      <c r="CS20" s="18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26"/>
      <c r="DI20" s="47" t="s">
        <v>37</v>
      </c>
      <c r="DJ20" s="44">
        <v>0</v>
      </c>
      <c r="DK20" s="45">
        <v>0.5</v>
      </c>
      <c r="DL20" s="46">
        <v>0.5</v>
      </c>
      <c r="DO20" s="37" t="s">
        <v>237</v>
      </c>
      <c r="DP20" s="131">
        <v>0</v>
      </c>
      <c r="DQ20" s="131">
        <v>0</v>
      </c>
      <c r="DR20" s="131">
        <v>0</v>
      </c>
      <c r="DS20" s="131">
        <v>0</v>
      </c>
      <c r="DT20" s="131">
        <v>0</v>
      </c>
      <c r="DU20" s="131">
        <v>0</v>
      </c>
      <c r="DV20" s="131">
        <v>0</v>
      </c>
      <c r="DW20" s="131">
        <v>0</v>
      </c>
      <c r="DX20" s="131">
        <v>0</v>
      </c>
      <c r="DY20" s="131">
        <v>0</v>
      </c>
      <c r="DZ20" s="131">
        <v>0</v>
      </c>
      <c r="EA20" s="131">
        <v>0</v>
      </c>
      <c r="EB20" s="131">
        <v>0</v>
      </c>
      <c r="EC20" s="131">
        <v>0</v>
      </c>
      <c r="ED20" s="131">
        <v>0</v>
      </c>
      <c r="EE20" s="131">
        <v>0</v>
      </c>
      <c r="EF20" s="131">
        <v>0</v>
      </c>
      <c r="EG20" s="131">
        <v>0</v>
      </c>
      <c r="EH20" s="131">
        <v>0.376</v>
      </c>
      <c r="EI20" s="130">
        <v>0.51600000000000001</v>
      </c>
      <c r="EJ20" s="131">
        <v>0</v>
      </c>
      <c r="EK20" s="130">
        <v>0</v>
      </c>
      <c r="EL20" s="131">
        <v>0</v>
      </c>
      <c r="EM20" s="131">
        <v>8.0000000000000002E-3</v>
      </c>
      <c r="EN20" s="131">
        <v>0.1</v>
      </c>
      <c r="EO20" s="131">
        <v>0</v>
      </c>
      <c r="EP20" s="131">
        <v>0</v>
      </c>
      <c r="EQ20" s="61">
        <f t="shared" si="1"/>
        <v>1</v>
      </c>
      <c r="ES20" s="66" t="s">
        <v>199</v>
      </c>
      <c r="ET20" s="69">
        <v>0</v>
      </c>
      <c r="EU20" s="69">
        <v>0</v>
      </c>
      <c r="EV20" s="69">
        <v>0</v>
      </c>
      <c r="EW20" s="69">
        <v>0</v>
      </c>
      <c r="EX20" s="69">
        <v>0</v>
      </c>
      <c r="EY20" s="69">
        <v>0</v>
      </c>
      <c r="EZ20" s="69">
        <v>0</v>
      </c>
      <c r="FA20" s="69">
        <v>0</v>
      </c>
      <c r="FB20" s="69">
        <v>0</v>
      </c>
      <c r="FC20" s="69">
        <v>0</v>
      </c>
      <c r="FD20" s="69">
        <v>0</v>
      </c>
      <c r="FE20" s="69">
        <v>0</v>
      </c>
      <c r="FF20" s="69">
        <v>0</v>
      </c>
      <c r="FG20" s="69">
        <v>0</v>
      </c>
      <c r="FH20" s="69">
        <v>0</v>
      </c>
      <c r="FI20" s="69">
        <v>0</v>
      </c>
      <c r="FJ20" s="69">
        <v>0</v>
      </c>
      <c r="FK20" s="69">
        <v>0</v>
      </c>
      <c r="FL20" s="69">
        <v>0</v>
      </c>
      <c r="FM20" s="69">
        <v>0</v>
      </c>
      <c r="FN20" s="69">
        <v>0</v>
      </c>
      <c r="FO20" s="69">
        <v>0</v>
      </c>
      <c r="FP20" s="69">
        <v>0</v>
      </c>
      <c r="FQ20" s="69">
        <v>0</v>
      </c>
      <c r="FR20" s="69">
        <v>0</v>
      </c>
      <c r="FS20" s="69">
        <v>0</v>
      </c>
      <c r="FT20" s="69">
        <v>0</v>
      </c>
      <c r="FU20" s="114"/>
      <c r="FV20" s="66" t="s">
        <v>199</v>
      </c>
      <c r="FW20" s="69">
        <v>0</v>
      </c>
      <c r="FX20" s="69">
        <v>0</v>
      </c>
      <c r="FY20" s="69">
        <v>0</v>
      </c>
      <c r="FZ20" s="69">
        <v>0</v>
      </c>
      <c r="GA20" s="69">
        <v>0</v>
      </c>
      <c r="GB20" s="69">
        <v>0</v>
      </c>
      <c r="GC20" s="69">
        <v>0</v>
      </c>
      <c r="GD20" s="69">
        <v>0</v>
      </c>
      <c r="GE20" s="69">
        <v>0</v>
      </c>
      <c r="GF20" s="69">
        <v>0</v>
      </c>
      <c r="GG20" s="69">
        <v>0</v>
      </c>
      <c r="GH20" s="69">
        <v>0</v>
      </c>
      <c r="GI20" s="69">
        <v>0</v>
      </c>
      <c r="GJ20" s="69">
        <v>0</v>
      </c>
      <c r="GK20" s="69">
        <v>0</v>
      </c>
      <c r="GL20" s="69">
        <v>0</v>
      </c>
      <c r="GM20" s="69">
        <v>0</v>
      </c>
      <c r="GN20" s="69">
        <v>0</v>
      </c>
      <c r="GO20" s="69">
        <v>0</v>
      </c>
      <c r="GP20" s="69">
        <v>0</v>
      </c>
      <c r="GQ20" s="69">
        <v>0</v>
      </c>
      <c r="GR20" s="69">
        <v>0</v>
      </c>
      <c r="GS20" s="69">
        <v>0</v>
      </c>
      <c r="GT20" s="69">
        <v>0</v>
      </c>
      <c r="GU20" s="69">
        <v>0</v>
      </c>
      <c r="GV20" s="69">
        <v>0</v>
      </c>
      <c r="GW20" s="69">
        <v>0</v>
      </c>
      <c r="GY20" s="66" t="s">
        <v>199</v>
      </c>
      <c r="GZ20" s="69">
        <v>0</v>
      </c>
      <c r="HA20" s="69">
        <v>0</v>
      </c>
      <c r="HB20" s="69">
        <v>0</v>
      </c>
      <c r="HC20" s="69">
        <v>0</v>
      </c>
      <c r="HD20" s="69">
        <v>0</v>
      </c>
      <c r="HE20" s="69">
        <v>0</v>
      </c>
      <c r="HF20" s="69">
        <v>0</v>
      </c>
      <c r="HG20" s="69">
        <v>0</v>
      </c>
      <c r="HH20" s="69">
        <v>0</v>
      </c>
      <c r="HI20" s="69">
        <v>0</v>
      </c>
      <c r="HJ20" s="69">
        <v>0</v>
      </c>
      <c r="HK20" s="69">
        <v>0</v>
      </c>
      <c r="HL20" s="69">
        <v>0</v>
      </c>
      <c r="HM20" s="72">
        <v>0</v>
      </c>
      <c r="HN20" s="75"/>
      <c r="HO20" s="73"/>
      <c r="HP20" s="76" t="s">
        <v>199</v>
      </c>
      <c r="HQ20" s="76">
        <v>1.5</v>
      </c>
      <c r="HR20" s="73"/>
      <c r="HS20" s="76" t="s">
        <v>199</v>
      </c>
      <c r="HT20" s="76">
        <v>0</v>
      </c>
      <c r="HU20" s="76">
        <v>0</v>
      </c>
      <c r="HV20" s="76">
        <v>0</v>
      </c>
      <c r="HW20" s="76">
        <v>0</v>
      </c>
      <c r="HX20" s="76">
        <v>0</v>
      </c>
      <c r="HY20" s="76">
        <v>1</v>
      </c>
      <c r="HZ20" s="76">
        <v>0</v>
      </c>
      <c r="IA20" s="76">
        <v>0</v>
      </c>
      <c r="IB20" s="76">
        <v>0</v>
      </c>
      <c r="IC20" s="76">
        <v>0</v>
      </c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R20" t="s">
        <v>298</v>
      </c>
      <c r="JO20" s="55" t="s">
        <v>246</v>
      </c>
      <c r="JP20" s="66">
        <v>1</v>
      </c>
      <c r="JR20" s="37">
        <v>0</v>
      </c>
      <c r="JS20" s="37">
        <v>0</v>
      </c>
      <c r="JT20" s="37">
        <v>0</v>
      </c>
      <c r="JU20" s="37">
        <v>0</v>
      </c>
      <c r="JV20" s="37"/>
      <c r="JW20" s="37">
        <v>0.45</v>
      </c>
      <c r="JX20" s="37">
        <v>0.45</v>
      </c>
      <c r="JY20" s="37"/>
      <c r="LC20" s="55" t="s">
        <v>246</v>
      </c>
      <c r="LD20" s="37">
        <f t="shared" si="0"/>
        <v>0.94699999999999995</v>
      </c>
      <c r="LE20" s="37">
        <v>1.25E-3</v>
      </c>
      <c r="LF20" s="37">
        <v>2E-3</v>
      </c>
      <c r="LG20" s="37">
        <v>5.0000000000000001E-4</v>
      </c>
      <c r="LH20" s="37">
        <v>7.4999999999999997E-3</v>
      </c>
      <c r="LI20" s="37">
        <v>2.7E-2</v>
      </c>
      <c r="LJ20" s="37">
        <v>1.25E-3</v>
      </c>
      <c r="LK20" s="37">
        <v>0</v>
      </c>
      <c r="LL20" s="37">
        <v>1.2500000000000001E-2</v>
      </c>
      <c r="LM20" s="37">
        <v>1E-3</v>
      </c>
    </row>
    <row r="21" spans="1:325" x14ac:dyDescent="0.25">
      <c r="A21">
        <v>1906</v>
      </c>
      <c r="B21" s="37">
        <v>85722824.125</v>
      </c>
      <c r="C21" s="37">
        <v>0</v>
      </c>
      <c r="D21" s="37">
        <v>0</v>
      </c>
      <c r="E21" s="37">
        <v>5.6562938317656499</v>
      </c>
      <c r="F21" s="37">
        <v>5.6562938317656499</v>
      </c>
      <c r="G21" s="37">
        <v>5.6562938317656499</v>
      </c>
      <c r="H21" s="20">
        <v>1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37">
        <v>6.6341626249999994E-2</v>
      </c>
      <c r="S21" s="37">
        <v>0</v>
      </c>
      <c r="T21" s="37">
        <v>0</v>
      </c>
      <c r="U21" s="37">
        <v>0</v>
      </c>
      <c r="V21" s="37">
        <v>0</v>
      </c>
      <c r="W21" s="37">
        <v>2.8327431937500001E-2</v>
      </c>
      <c r="X21" s="37">
        <v>0</v>
      </c>
      <c r="Y21" s="37">
        <v>0</v>
      </c>
      <c r="Z21" s="37">
        <v>0</v>
      </c>
      <c r="AA21" s="37">
        <v>0</v>
      </c>
      <c r="AB21" s="37">
        <v>0.79019148125000005</v>
      </c>
      <c r="AC21" s="37">
        <v>0</v>
      </c>
      <c r="AD21" s="37">
        <v>0</v>
      </c>
      <c r="AE21" s="37">
        <v>0</v>
      </c>
      <c r="AF21" s="37">
        <v>0</v>
      </c>
      <c r="AG21" s="124">
        <v>0.97434120499999999</v>
      </c>
      <c r="AH21" s="124">
        <v>0</v>
      </c>
      <c r="AI21" s="124">
        <v>0</v>
      </c>
      <c r="AJ21" s="124">
        <v>0</v>
      </c>
      <c r="AK21" s="124">
        <v>0</v>
      </c>
      <c r="AL21" s="37">
        <v>0.79019148125000005</v>
      </c>
      <c r="AM21" s="37">
        <v>0</v>
      </c>
      <c r="AN21" s="37">
        <v>0</v>
      </c>
      <c r="AO21" s="37">
        <v>0</v>
      </c>
      <c r="AP21" s="37">
        <v>0</v>
      </c>
      <c r="AQ21" s="124">
        <v>9.6161008125000003E-3</v>
      </c>
      <c r="AR21" s="124">
        <v>0</v>
      </c>
      <c r="AS21" s="124">
        <v>0</v>
      </c>
      <c r="AT21" s="124">
        <v>0</v>
      </c>
      <c r="AU21" s="124">
        <v>0</v>
      </c>
      <c r="AV21" s="37">
        <v>0.14024499068749999</v>
      </c>
      <c r="AW21" s="37">
        <v>0</v>
      </c>
      <c r="AX21" s="37">
        <v>0</v>
      </c>
      <c r="AY21" s="37">
        <v>0</v>
      </c>
      <c r="AZ21" s="37">
        <v>0</v>
      </c>
      <c r="BA21" s="37">
        <v>1.08273563375</v>
      </c>
      <c r="BB21" s="124">
        <v>0</v>
      </c>
      <c r="BC21" s="124">
        <v>0</v>
      </c>
      <c r="BD21" s="124">
        <v>0</v>
      </c>
      <c r="BE21" s="124">
        <v>0</v>
      </c>
      <c r="BF21" s="124">
        <v>1.695916615</v>
      </c>
      <c r="BG21" s="124">
        <v>0</v>
      </c>
      <c r="BH21" s="124">
        <v>0</v>
      </c>
      <c r="BI21" s="124">
        <v>0</v>
      </c>
      <c r="BJ21" s="124">
        <v>0</v>
      </c>
      <c r="BK21" s="37">
        <v>9.4683266124999999E-2</v>
      </c>
      <c r="BL21" s="124">
        <v>0</v>
      </c>
      <c r="BM21" s="124">
        <v>0</v>
      </c>
      <c r="BN21" s="124">
        <v>0</v>
      </c>
      <c r="BO21" s="124">
        <v>0</v>
      </c>
      <c r="BP21" s="124">
        <v>0.61459337437499995</v>
      </c>
      <c r="BQ21" s="124">
        <v>0</v>
      </c>
      <c r="BR21" s="124">
        <v>0</v>
      </c>
      <c r="BS21" s="124">
        <v>0</v>
      </c>
      <c r="BT21" s="124">
        <v>0</v>
      </c>
      <c r="BU21" s="37">
        <v>4.3685512812500001E-2</v>
      </c>
      <c r="BV21" s="124">
        <v>0</v>
      </c>
      <c r="BW21" s="124">
        <v>0</v>
      </c>
      <c r="BX21" s="124">
        <v>0</v>
      </c>
      <c r="BY21" s="124">
        <v>0</v>
      </c>
      <c r="BZ21" s="124">
        <v>0.25531247943750002</v>
      </c>
      <c r="CA21" s="124">
        <v>0</v>
      </c>
      <c r="CB21" s="124">
        <v>0</v>
      </c>
      <c r="CC21" s="124">
        <v>0</v>
      </c>
      <c r="CD21" s="124">
        <v>0</v>
      </c>
      <c r="CE21" s="22">
        <v>0.98</v>
      </c>
      <c r="CF21" s="5">
        <v>0</v>
      </c>
      <c r="CG21" s="5">
        <v>0</v>
      </c>
      <c r="CH21" s="5">
        <v>0</v>
      </c>
      <c r="CI21" s="5">
        <v>0</v>
      </c>
      <c r="CM21" s="38">
        <v>0</v>
      </c>
      <c r="CN21" s="21">
        <v>0</v>
      </c>
      <c r="CO21" s="21">
        <v>1</v>
      </c>
      <c r="CP21" s="21">
        <v>0</v>
      </c>
      <c r="CQ21" s="21">
        <v>0</v>
      </c>
      <c r="CR21" s="39">
        <v>1</v>
      </c>
      <c r="CS21" s="18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26"/>
      <c r="DI21" s="47" t="s">
        <v>38</v>
      </c>
      <c r="DJ21" s="44">
        <v>0</v>
      </c>
      <c r="DK21" s="45">
        <v>0</v>
      </c>
      <c r="DL21" s="46">
        <v>1</v>
      </c>
      <c r="DO21" s="37" t="s">
        <v>238</v>
      </c>
      <c r="DP21" s="131">
        <v>0</v>
      </c>
      <c r="DQ21" s="131">
        <v>0</v>
      </c>
      <c r="DR21" s="131">
        <v>0</v>
      </c>
      <c r="DS21" s="131">
        <v>0</v>
      </c>
      <c r="DT21" s="131">
        <v>0</v>
      </c>
      <c r="DU21" s="131">
        <v>0</v>
      </c>
      <c r="DV21" s="131">
        <v>0</v>
      </c>
      <c r="DW21" s="131">
        <v>0</v>
      </c>
      <c r="DX21" s="131">
        <v>0</v>
      </c>
      <c r="DY21" s="131">
        <v>0</v>
      </c>
      <c r="DZ21" s="131">
        <v>0</v>
      </c>
      <c r="EA21" s="131">
        <v>0.13300000000000001</v>
      </c>
      <c r="EB21" s="131">
        <v>0</v>
      </c>
      <c r="EC21" s="131">
        <v>2.5999999999999999E-2</v>
      </c>
      <c r="ED21" s="131">
        <v>0</v>
      </c>
      <c r="EE21" s="131">
        <v>0</v>
      </c>
      <c r="EF21" s="131">
        <v>0</v>
      </c>
      <c r="EG21" s="131">
        <v>0</v>
      </c>
      <c r="EH21" s="131">
        <v>0</v>
      </c>
      <c r="EI21" s="131">
        <v>0.79900000000000004</v>
      </c>
      <c r="EJ21" s="131">
        <v>0</v>
      </c>
      <c r="EK21" s="130">
        <v>0</v>
      </c>
      <c r="EL21" s="131">
        <v>0</v>
      </c>
      <c r="EM21" s="131">
        <v>0</v>
      </c>
      <c r="EN21" s="131">
        <v>8.9999999999999993E-3</v>
      </c>
      <c r="EO21" s="131">
        <v>0</v>
      </c>
      <c r="EP21" s="131">
        <v>3.3000000000000002E-2</v>
      </c>
      <c r="EQ21" s="61">
        <f t="shared" si="1"/>
        <v>1</v>
      </c>
      <c r="ES21" s="66" t="s">
        <v>200</v>
      </c>
      <c r="ET21" s="69">
        <v>0</v>
      </c>
      <c r="EU21" s="69">
        <v>0</v>
      </c>
      <c r="EV21" s="69">
        <v>0</v>
      </c>
      <c r="EW21" s="69">
        <v>0</v>
      </c>
      <c r="EX21" s="69">
        <v>0</v>
      </c>
      <c r="EY21" s="69">
        <v>0</v>
      </c>
      <c r="EZ21" s="69">
        <v>0</v>
      </c>
      <c r="FA21" s="69">
        <v>0</v>
      </c>
      <c r="FB21" s="69">
        <v>0</v>
      </c>
      <c r="FC21" s="69">
        <v>0</v>
      </c>
      <c r="FD21" s="69">
        <v>0</v>
      </c>
      <c r="FE21" s="69">
        <v>0</v>
      </c>
      <c r="FF21" s="69">
        <v>0</v>
      </c>
      <c r="FG21" s="69">
        <v>0</v>
      </c>
      <c r="FH21" s="69">
        <v>0</v>
      </c>
      <c r="FI21" s="69">
        <v>0</v>
      </c>
      <c r="FJ21" s="69">
        <v>0</v>
      </c>
      <c r="FK21" s="69">
        <v>0</v>
      </c>
      <c r="FL21" s="69">
        <v>0</v>
      </c>
      <c r="FM21" s="69">
        <v>0</v>
      </c>
      <c r="FN21" s="69">
        <v>0</v>
      </c>
      <c r="FO21" s="69">
        <v>0</v>
      </c>
      <c r="FP21" s="69">
        <v>0</v>
      </c>
      <c r="FQ21" s="69">
        <v>0</v>
      </c>
      <c r="FR21" s="69">
        <v>0</v>
      </c>
      <c r="FS21" s="69">
        <v>0</v>
      </c>
      <c r="FT21" s="69">
        <v>0</v>
      </c>
      <c r="FU21" s="114"/>
      <c r="FV21" s="66" t="s">
        <v>200</v>
      </c>
      <c r="FW21" s="69">
        <v>0</v>
      </c>
      <c r="FX21" s="69">
        <v>0</v>
      </c>
      <c r="FY21" s="69">
        <v>0</v>
      </c>
      <c r="FZ21" s="69">
        <v>0</v>
      </c>
      <c r="GA21" s="69">
        <v>0</v>
      </c>
      <c r="GB21" s="69">
        <v>0</v>
      </c>
      <c r="GC21" s="69">
        <v>0</v>
      </c>
      <c r="GD21" s="69">
        <v>0</v>
      </c>
      <c r="GE21" s="69">
        <v>0</v>
      </c>
      <c r="GF21" s="69">
        <v>0</v>
      </c>
      <c r="GG21" s="69">
        <v>0</v>
      </c>
      <c r="GH21" s="69">
        <v>0</v>
      </c>
      <c r="GI21" s="69">
        <v>0</v>
      </c>
      <c r="GJ21" s="69">
        <v>0</v>
      </c>
      <c r="GK21" s="69">
        <v>0</v>
      </c>
      <c r="GL21" s="69">
        <v>0</v>
      </c>
      <c r="GM21" s="69">
        <v>0</v>
      </c>
      <c r="GN21" s="69">
        <v>0</v>
      </c>
      <c r="GO21" s="69">
        <v>0</v>
      </c>
      <c r="GP21" s="69">
        <v>0</v>
      </c>
      <c r="GQ21" s="69">
        <v>0</v>
      </c>
      <c r="GR21" s="69">
        <v>0</v>
      </c>
      <c r="GS21" s="69">
        <v>0</v>
      </c>
      <c r="GT21" s="69">
        <v>0</v>
      </c>
      <c r="GU21" s="69">
        <v>0</v>
      </c>
      <c r="GV21" s="69">
        <v>0</v>
      </c>
      <c r="GW21" s="69">
        <v>0</v>
      </c>
      <c r="GY21" s="66" t="s">
        <v>200</v>
      </c>
      <c r="GZ21" s="69">
        <v>0</v>
      </c>
      <c r="HA21" s="69">
        <v>0</v>
      </c>
      <c r="HB21" s="69">
        <v>0</v>
      </c>
      <c r="HC21" s="69">
        <v>0</v>
      </c>
      <c r="HD21" s="69">
        <v>0</v>
      </c>
      <c r="HE21" s="69">
        <v>0</v>
      </c>
      <c r="HF21" s="69">
        <v>0</v>
      </c>
      <c r="HG21" s="69">
        <v>0</v>
      </c>
      <c r="HH21" s="69">
        <v>0</v>
      </c>
      <c r="HI21" s="69">
        <v>0</v>
      </c>
      <c r="HJ21" s="69">
        <v>0</v>
      </c>
      <c r="HK21" s="69">
        <v>0</v>
      </c>
      <c r="HL21" s="69">
        <v>0</v>
      </c>
      <c r="HM21" s="72">
        <v>0</v>
      </c>
      <c r="HN21" s="75"/>
      <c r="HO21" s="73"/>
      <c r="HP21" s="76" t="s">
        <v>200</v>
      </c>
      <c r="HQ21" s="76">
        <v>1.5</v>
      </c>
      <c r="HR21" s="73"/>
      <c r="HS21" s="76" t="s">
        <v>200</v>
      </c>
      <c r="HT21" s="76">
        <v>0</v>
      </c>
      <c r="HU21" s="76">
        <v>0</v>
      </c>
      <c r="HV21" s="76">
        <v>0</v>
      </c>
      <c r="HW21" s="76">
        <v>0</v>
      </c>
      <c r="HX21" s="76">
        <v>0</v>
      </c>
      <c r="HY21" s="76">
        <v>0</v>
      </c>
      <c r="HZ21" s="76">
        <v>1</v>
      </c>
      <c r="IA21" s="76">
        <v>0</v>
      </c>
      <c r="IB21" s="76">
        <v>0</v>
      </c>
      <c r="IC21" s="76">
        <v>0</v>
      </c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JO21" s="55" t="s">
        <v>77</v>
      </c>
      <c r="JP21" s="66">
        <v>1</v>
      </c>
      <c r="JR21" s="37">
        <v>0</v>
      </c>
      <c r="JS21" s="37">
        <v>0</v>
      </c>
      <c r="JT21" s="37">
        <v>0</v>
      </c>
      <c r="JU21" s="37">
        <v>0</v>
      </c>
      <c r="JV21" s="37"/>
      <c r="JW21" s="37">
        <v>0.45</v>
      </c>
      <c r="JX21" s="37">
        <v>0.45</v>
      </c>
      <c r="JY21" s="37"/>
      <c r="LC21" s="55" t="s">
        <v>77</v>
      </c>
      <c r="LD21" s="37">
        <f t="shared" si="0"/>
        <v>0.95574999999999999</v>
      </c>
      <c r="LE21" s="37">
        <v>2E-3</v>
      </c>
      <c r="LF21" s="37">
        <v>2E-3</v>
      </c>
      <c r="LG21" s="37">
        <v>5.0000000000000001E-4</v>
      </c>
      <c r="LH21" s="37">
        <v>3.5000000000000001E-3</v>
      </c>
      <c r="LI21" s="37">
        <v>3.1E-2</v>
      </c>
      <c r="LJ21" s="37">
        <v>3.5000000000000001E-3</v>
      </c>
      <c r="LK21" s="37">
        <v>0</v>
      </c>
      <c r="LL21" s="37">
        <v>1E-3</v>
      </c>
      <c r="LM21" s="37">
        <v>7.5000000000000002E-4</v>
      </c>
    </row>
    <row r="22" spans="1:325" x14ac:dyDescent="0.25">
      <c r="A22">
        <v>1907</v>
      </c>
      <c r="B22" s="37">
        <v>87513476.875</v>
      </c>
      <c r="C22" s="37">
        <v>0</v>
      </c>
      <c r="D22" s="37">
        <v>0</v>
      </c>
      <c r="E22" s="37">
        <v>8.9328086897730792</v>
      </c>
      <c r="F22" s="37">
        <v>8.9328086897730792</v>
      </c>
      <c r="G22" s="37">
        <v>8.9328086897730792</v>
      </c>
      <c r="H22" s="20">
        <v>1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37">
        <v>7.7398563958333305E-2</v>
      </c>
      <c r="S22" s="37">
        <v>0</v>
      </c>
      <c r="T22" s="37">
        <v>0</v>
      </c>
      <c r="U22" s="37">
        <v>0</v>
      </c>
      <c r="V22" s="37">
        <v>0</v>
      </c>
      <c r="W22" s="37">
        <v>3.3048670593750003E-2</v>
      </c>
      <c r="X22" s="37">
        <v>0</v>
      </c>
      <c r="Y22" s="37">
        <v>0</v>
      </c>
      <c r="Z22" s="37">
        <v>0</v>
      </c>
      <c r="AA22" s="37">
        <v>0</v>
      </c>
      <c r="AB22" s="37">
        <v>0.92189006145833297</v>
      </c>
      <c r="AC22" s="37">
        <v>0</v>
      </c>
      <c r="AD22" s="37">
        <v>0</v>
      </c>
      <c r="AE22" s="37">
        <v>0</v>
      </c>
      <c r="AF22" s="37">
        <v>0</v>
      </c>
      <c r="AG22" s="124">
        <v>1.13673140583333</v>
      </c>
      <c r="AH22" s="124">
        <v>0</v>
      </c>
      <c r="AI22" s="124">
        <v>0</v>
      </c>
      <c r="AJ22" s="124">
        <v>0</v>
      </c>
      <c r="AK22" s="124">
        <v>0</v>
      </c>
      <c r="AL22" s="37">
        <v>0.92189006145833297</v>
      </c>
      <c r="AM22" s="37">
        <v>0</v>
      </c>
      <c r="AN22" s="37">
        <v>0</v>
      </c>
      <c r="AO22" s="37">
        <v>0</v>
      </c>
      <c r="AP22" s="37">
        <v>0</v>
      </c>
      <c r="AQ22" s="124">
        <v>1.121878428125E-2</v>
      </c>
      <c r="AR22" s="124">
        <v>0</v>
      </c>
      <c r="AS22" s="124">
        <v>0</v>
      </c>
      <c r="AT22" s="124">
        <v>0</v>
      </c>
      <c r="AU22" s="124">
        <v>0</v>
      </c>
      <c r="AV22" s="37">
        <v>0.163619155802083</v>
      </c>
      <c r="AW22" s="37">
        <v>0</v>
      </c>
      <c r="AX22" s="37">
        <v>0</v>
      </c>
      <c r="AY22" s="37">
        <v>0</v>
      </c>
      <c r="AZ22" s="37">
        <v>0</v>
      </c>
      <c r="BA22" s="37">
        <v>1.26319157270833</v>
      </c>
      <c r="BB22" s="124">
        <v>0</v>
      </c>
      <c r="BC22" s="124">
        <v>0</v>
      </c>
      <c r="BD22" s="124">
        <v>0</v>
      </c>
      <c r="BE22" s="124">
        <v>0</v>
      </c>
      <c r="BF22" s="124">
        <v>1.9785693841666701</v>
      </c>
      <c r="BG22" s="124">
        <v>0</v>
      </c>
      <c r="BH22" s="124">
        <v>0</v>
      </c>
      <c r="BI22" s="124">
        <v>0</v>
      </c>
      <c r="BJ22" s="124">
        <v>0</v>
      </c>
      <c r="BK22" s="37">
        <v>0.11046381047916699</v>
      </c>
      <c r="BL22" s="124">
        <v>0</v>
      </c>
      <c r="BM22" s="124">
        <v>0</v>
      </c>
      <c r="BN22" s="124">
        <v>0</v>
      </c>
      <c r="BO22" s="124">
        <v>0</v>
      </c>
      <c r="BP22" s="124">
        <v>0.71702560343749999</v>
      </c>
      <c r="BQ22" s="124">
        <v>0</v>
      </c>
      <c r="BR22" s="124">
        <v>0</v>
      </c>
      <c r="BS22" s="124">
        <v>0</v>
      </c>
      <c r="BT22" s="124">
        <v>0</v>
      </c>
      <c r="BU22" s="37">
        <v>5.09664316145833E-2</v>
      </c>
      <c r="BV22" s="124">
        <v>0</v>
      </c>
      <c r="BW22" s="124">
        <v>0</v>
      </c>
      <c r="BX22" s="124">
        <v>0</v>
      </c>
      <c r="BY22" s="124">
        <v>0</v>
      </c>
      <c r="BZ22" s="124">
        <v>0.29786455934375</v>
      </c>
      <c r="CA22" s="124">
        <v>0</v>
      </c>
      <c r="CB22" s="124">
        <v>0</v>
      </c>
      <c r="CC22" s="124">
        <v>0</v>
      </c>
      <c r="CD22" s="124">
        <v>0</v>
      </c>
      <c r="CE22" s="22">
        <v>0.98</v>
      </c>
      <c r="CF22" s="5">
        <v>0</v>
      </c>
      <c r="CG22" s="5">
        <v>0</v>
      </c>
      <c r="CH22" s="5">
        <v>0</v>
      </c>
      <c r="CI22" s="5">
        <v>0</v>
      </c>
      <c r="CM22" s="38">
        <v>0</v>
      </c>
      <c r="CN22" s="21">
        <v>0</v>
      </c>
      <c r="CO22" s="21">
        <v>1</v>
      </c>
      <c r="CP22" s="21">
        <v>0</v>
      </c>
      <c r="CQ22" s="21">
        <v>0</v>
      </c>
      <c r="CR22" s="39">
        <v>1</v>
      </c>
      <c r="CS22" s="18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26"/>
      <c r="DI22" s="47" t="s">
        <v>39</v>
      </c>
      <c r="DJ22" s="44">
        <v>0</v>
      </c>
      <c r="DK22" s="45">
        <v>0</v>
      </c>
      <c r="DL22" s="46">
        <v>1</v>
      </c>
      <c r="DO22" s="37" t="s">
        <v>239</v>
      </c>
      <c r="DP22" s="131">
        <v>0</v>
      </c>
      <c r="DQ22" s="131">
        <v>0</v>
      </c>
      <c r="DR22" s="131">
        <v>0</v>
      </c>
      <c r="DS22" s="131">
        <v>0</v>
      </c>
      <c r="DT22" s="131">
        <v>0</v>
      </c>
      <c r="DU22" s="131">
        <v>0</v>
      </c>
      <c r="DV22" s="131">
        <v>0</v>
      </c>
      <c r="DW22" s="131">
        <v>0</v>
      </c>
      <c r="DX22" s="131">
        <v>0</v>
      </c>
      <c r="DY22" s="131">
        <v>0</v>
      </c>
      <c r="DZ22" s="131">
        <v>0</v>
      </c>
      <c r="EA22" s="131">
        <v>0.26700000000000002</v>
      </c>
      <c r="EB22" s="131">
        <v>0</v>
      </c>
      <c r="EC22" s="131">
        <v>8.3000000000000004E-2</v>
      </c>
      <c r="ED22" s="131">
        <v>0</v>
      </c>
      <c r="EE22" s="131">
        <v>0</v>
      </c>
      <c r="EF22" s="131">
        <v>0</v>
      </c>
      <c r="EG22" s="131">
        <v>0</v>
      </c>
      <c r="EH22" s="131">
        <v>0</v>
      </c>
      <c r="EI22" s="131">
        <v>0.65</v>
      </c>
      <c r="EJ22" s="131">
        <v>0</v>
      </c>
      <c r="EK22" s="130">
        <v>0</v>
      </c>
      <c r="EL22" s="131">
        <v>0</v>
      </c>
      <c r="EM22" s="131">
        <v>0</v>
      </c>
      <c r="EN22" s="131">
        <v>0</v>
      </c>
      <c r="EO22" s="131">
        <v>0</v>
      </c>
      <c r="EP22" s="131">
        <v>0</v>
      </c>
      <c r="EQ22" s="61">
        <f t="shared" si="1"/>
        <v>1</v>
      </c>
      <c r="ES22" s="66" t="s">
        <v>201</v>
      </c>
      <c r="ET22" s="69">
        <v>0</v>
      </c>
      <c r="EU22" s="69">
        <v>0</v>
      </c>
      <c r="EV22" s="69">
        <v>0</v>
      </c>
      <c r="EW22" s="69">
        <v>0</v>
      </c>
      <c r="EX22" s="69">
        <v>0</v>
      </c>
      <c r="EY22" s="69">
        <v>0</v>
      </c>
      <c r="EZ22" s="69">
        <v>0</v>
      </c>
      <c r="FA22" s="69">
        <v>0</v>
      </c>
      <c r="FB22" s="69">
        <v>0</v>
      </c>
      <c r="FC22" s="69">
        <v>0</v>
      </c>
      <c r="FD22" s="69">
        <v>0</v>
      </c>
      <c r="FE22" s="69">
        <v>0</v>
      </c>
      <c r="FF22" s="69">
        <v>0</v>
      </c>
      <c r="FG22" s="69">
        <v>0</v>
      </c>
      <c r="FH22" s="69">
        <v>0</v>
      </c>
      <c r="FI22" s="69">
        <v>0</v>
      </c>
      <c r="FJ22" s="69">
        <v>0</v>
      </c>
      <c r="FK22" s="69">
        <v>0</v>
      </c>
      <c r="FL22" s="69">
        <v>0</v>
      </c>
      <c r="FM22" s="69">
        <v>0</v>
      </c>
      <c r="FN22" s="69">
        <v>0</v>
      </c>
      <c r="FO22" s="69">
        <v>0</v>
      </c>
      <c r="FP22" s="69">
        <v>0</v>
      </c>
      <c r="FQ22" s="69">
        <v>0</v>
      </c>
      <c r="FR22" s="69">
        <v>0</v>
      </c>
      <c r="FS22" s="69">
        <v>0</v>
      </c>
      <c r="FT22" s="69">
        <v>0</v>
      </c>
      <c r="FU22" s="114"/>
      <c r="FV22" s="66" t="s">
        <v>201</v>
      </c>
      <c r="FW22" s="69">
        <v>0</v>
      </c>
      <c r="FX22" s="69">
        <v>0</v>
      </c>
      <c r="FY22" s="69">
        <v>0</v>
      </c>
      <c r="FZ22" s="69">
        <v>0</v>
      </c>
      <c r="GA22" s="69">
        <v>0</v>
      </c>
      <c r="GB22" s="69">
        <v>0</v>
      </c>
      <c r="GC22" s="69">
        <v>0</v>
      </c>
      <c r="GD22" s="69">
        <v>0</v>
      </c>
      <c r="GE22" s="69">
        <v>0</v>
      </c>
      <c r="GF22" s="69">
        <v>0</v>
      </c>
      <c r="GG22" s="69">
        <v>0</v>
      </c>
      <c r="GH22" s="69">
        <v>0</v>
      </c>
      <c r="GI22" s="69">
        <v>0</v>
      </c>
      <c r="GJ22" s="69">
        <v>0</v>
      </c>
      <c r="GK22" s="69">
        <v>0</v>
      </c>
      <c r="GL22" s="69">
        <v>0</v>
      </c>
      <c r="GM22" s="69">
        <v>0</v>
      </c>
      <c r="GN22" s="69">
        <v>0</v>
      </c>
      <c r="GO22" s="69">
        <v>0</v>
      </c>
      <c r="GP22" s="69">
        <v>0</v>
      </c>
      <c r="GQ22" s="69">
        <v>0</v>
      </c>
      <c r="GR22" s="69">
        <v>0</v>
      </c>
      <c r="GS22" s="69">
        <v>0</v>
      </c>
      <c r="GT22" s="69">
        <v>0</v>
      </c>
      <c r="GU22" s="69">
        <v>0</v>
      </c>
      <c r="GV22" s="69">
        <v>0</v>
      </c>
      <c r="GW22" s="69">
        <v>0</v>
      </c>
      <c r="GY22" s="66" t="s">
        <v>201</v>
      </c>
      <c r="GZ22" s="69">
        <v>0</v>
      </c>
      <c r="HA22" s="69">
        <v>0</v>
      </c>
      <c r="HB22" s="69">
        <v>0</v>
      </c>
      <c r="HC22" s="69">
        <v>0</v>
      </c>
      <c r="HD22" s="69">
        <v>0</v>
      </c>
      <c r="HE22" s="69">
        <v>0</v>
      </c>
      <c r="HF22" s="69">
        <v>0</v>
      </c>
      <c r="HG22" s="69">
        <v>0</v>
      </c>
      <c r="HH22" s="69">
        <v>0</v>
      </c>
      <c r="HI22" s="69">
        <v>0</v>
      </c>
      <c r="HJ22" s="69">
        <v>0</v>
      </c>
      <c r="HK22" s="69">
        <v>0</v>
      </c>
      <c r="HL22" s="69">
        <v>0</v>
      </c>
      <c r="HM22" s="72">
        <v>0</v>
      </c>
      <c r="HN22" s="75"/>
      <c r="HO22" s="73"/>
      <c r="HP22" s="76" t="s">
        <v>201</v>
      </c>
      <c r="HQ22" s="76">
        <v>1.5</v>
      </c>
      <c r="HR22" s="73"/>
      <c r="HS22" s="76" t="s">
        <v>201</v>
      </c>
      <c r="HT22" s="76">
        <v>0</v>
      </c>
      <c r="HU22" s="76">
        <v>0</v>
      </c>
      <c r="HV22" s="76">
        <v>0</v>
      </c>
      <c r="HW22" s="76">
        <v>0</v>
      </c>
      <c r="HX22" s="76">
        <v>0</v>
      </c>
      <c r="HY22" s="76">
        <v>0</v>
      </c>
      <c r="HZ22" s="76">
        <v>0</v>
      </c>
      <c r="IA22" s="76">
        <v>1</v>
      </c>
      <c r="IB22" s="76">
        <v>0</v>
      </c>
      <c r="IC22" s="76">
        <v>0</v>
      </c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JO22" s="55" t="s">
        <v>289</v>
      </c>
      <c r="JP22" s="66">
        <v>1</v>
      </c>
      <c r="JR22" s="37">
        <v>0</v>
      </c>
      <c r="JS22" s="37">
        <v>0</v>
      </c>
      <c r="JT22" s="37">
        <v>0</v>
      </c>
      <c r="JU22" s="37">
        <v>0</v>
      </c>
      <c r="JV22" s="37"/>
      <c r="JW22" s="37">
        <v>0.45</v>
      </c>
      <c r="JX22" s="37">
        <v>0.45</v>
      </c>
      <c r="JY22" s="37"/>
      <c r="LC22" s="55" t="s">
        <v>289</v>
      </c>
      <c r="LD22" s="37">
        <f t="shared" si="0"/>
        <v>0.98324999999999996</v>
      </c>
      <c r="LE22" s="37">
        <v>7.4999999999999997E-3</v>
      </c>
      <c r="LF22" s="37">
        <v>1.75E-3</v>
      </c>
      <c r="LG22" s="37">
        <v>5.0000000000000001E-4</v>
      </c>
      <c r="LH22" s="37">
        <v>5.0000000000000001E-4</v>
      </c>
      <c r="LI22" s="37">
        <v>5.0000000000000001E-3</v>
      </c>
      <c r="LJ22" s="37">
        <v>5.0000000000000001E-4</v>
      </c>
      <c r="LK22" s="37">
        <v>0</v>
      </c>
      <c r="LL22" s="37">
        <v>5.0000000000000001E-4</v>
      </c>
      <c r="LM22" s="37">
        <v>5.0000000000000001E-4</v>
      </c>
    </row>
    <row r="23" spans="1:325" x14ac:dyDescent="0.25">
      <c r="A23">
        <v>1908</v>
      </c>
      <c r="B23" s="37">
        <v>89253477.0625</v>
      </c>
      <c r="C23" s="37">
        <v>0</v>
      </c>
      <c r="D23" s="37">
        <v>0</v>
      </c>
      <c r="E23" s="37">
        <v>12.5413952097297</v>
      </c>
      <c r="F23" s="37">
        <v>12.5413952097297</v>
      </c>
      <c r="G23" s="37">
        <v>12.5413952097297</v>
      </c>
      <c r="H23" s="20">
        <v>1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37">
        <v>8.84555016666667E-2</v>
      </c>
      <c r="S23" s="37">
        <v>0</v>
      </c>
      <c r="T23" s="37">
        <v>0</v>
      </c>
      <c r="U23" s="37">
        <v>0</v>
      </c>
      <c r="V23" s="37">
        <v>0</v>
      </c>
      <c r="W23" s="37">
        <v>3.7769909249999997E-2</v>
      </c>
      <c r="X23" s="37">
        <v>0</v>
      </c>
      <c r="Y23" s="37">
        <v>0</v>
      </c>
      <c r="Z23" s="37">
        <v>0</v>
      </c>
      <c r="AA23" s="37">
        <v>0</v>
      </c>
      <c r="AB23" s="37">
        <v>1.05358864166667</v>
      </c>
      <c r="AC23" s="37">
        <v>0</v>
      </c>
      <c r="AD23" s="37">
        <v>0</v>
      </c>
      <c r="AE23" s="37">
        <v>0</v>
      </c>
      <c r="AF23" s="37">
        <v>0</v>
      </c>
      <c r="AG23" s="124">
        <v>1.29912160666667</v>
      </c>
      <c r="AH23" s="124">
        <v>0</v>
      </c>
      <c r="AI23" s="124">
        <v>0</v>
      </c>
      <c r="AJ23" s="124">
        <v>0</v>
      </c>
      <c r="AK23" s="124">
        <v>0</v>
      </c>
      <c r="AL23" s="37">
        <v>1.05358864166667</v>
      </c>
      <c r="AM23" s="37">
        <v>0</v>
      </c>
      <c r="AN23" s="37">
        <v>0</v>
      </c>
      <c r="AO23" s="37">
        <v>0</v>
      </c>
      <c r="AP23" s="37">
        <v>0</v>
      </c>
      <c r="AQ23" s="124">
        <v>1.2821467749999999E-2</v>
      </c>
      <c r="AR23" s="124">
        <v>0</v>
      </c>
      <c r="AS23" s="124">
        <v>0</v>
      </c>
      <c r="AT23" s="124">
        <v>0</v>
      </c>
      <c r="AU23" s="124">
        <v>0</v>
      </c>
      <c r="AV23" s="37">
        <v>0.18699332091666701</v>
      </c>
      <c r="AW23" s="37">
        <v>0</v>
      </c>
      <c r="AX23" s="37">
        <v>0</v>
      </c>
      <c r="AY23" s="37">
        <v>0</v>
      </c>
      <c r="AZ23" s="37">
        <v>0</v>
      </c>
      <c r="BA23" s="37">
        <v>1.44364751166667</v>
      </c>
      <c r="BB23" s="124">
        <v>0</v>
      </c>
      <c r="BC23" s="124">
        <v>0</v>
      </c>
      <c r="BD23" s="124">
        <v>0</v>
      </c>
      <c r="BE23" s="124">
        <v>0</v>
      </c>
      <c r="BF23" s="124">
        <v>2.2612221533333301</v>
      </c>
      <c r="BG23" s="124">
        <v>0</v>
      </c>
      <c r="BH23" s="124">
        <v>0</v>
      </c>
      <c r="BI23" s="124">
        <v>0</v>
      </c>
      <c r="BJ23" s="124">
        <v>0</v>
      </c>
      <c r="BK23" s="37">
        <v>0.12624435483333299</v>
      </c>
      <c r="BL23" s="124">
        <v>0</v>
      </c>
      <c r="BM23" s="124">
        <v>0</v>
      </c>
      <c r="BN23" s="124">
        <v>0</v>
      </c>
      <c r="BO23" s="124">
        <v>0</v>
      </c>
      <c r="BP23" s="124">
        <v>0.81945783250000004</v>
      </c>
      <c r="BQ23" s="124">
        <v>0</v>
      </c>
      <c r="BR23" s="124">
        <v>0</v>
      </c>
      <c r="BS23" s="124">
        <v>0</v>
      </c>
      <c r="BT23" s="124">
        <v>0</v>
      </c>
      <c r="BU23" s="37">
        <v>5.8247350416666697E-2</v>
      </c>
      <c r="BV23" s="124">
        <v>0</v>
      </c>
      <c r="BW23" s="124">
        <v>0</v>
      </c>
      <c r="BX23" s="124">
        <v>0</v>
      </c>
      <c r="BY23" s="124">
        <v>0</v>
      </c>
      <c r="BZ23" s="124">
        <v>0.34041663924999999</v>
      </c>
      <c r="CA23" s="124">
        <v>0</v>
      </c>
      <c r="CB23" s="124">
        <v>0</v>
      </c>
      <c r="CC23" s="124">
        <v>0</v>
      </c>
      <c r="CD23" s="124">
        <v>0</v>
      </c>
      <c r="CE23" s="22">
        <v>0.98</v>
      </c>
      <c r="CF23" s="5">
        <v>0</v>
      </c>
      <c r="CG23" s="5">
        <v>0</v>
      </c>
      <c r="CH23" s="5">
        <v>0</v>
      </c>
      <c r="CI23" s="5">
        <v>0</v>
      </c>
      <c r="CM23" s="38">
        <v>0</v>
      </c>
      <c r="CN23" s="21">
        <v>0</v>
      </c>
      <c r="CO23" s="21">
        <v>1</v>
      </c>
      <c r="CP23" s="21">
        <v>0</v>
      </c>
      <c r="CQ23" s="21">
        <v>0</v>
      </c>
      <c r="CR23" s="39">
        <v>1</v>
      </c>
      <c r="CS23" s="18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I23" s="48" t="s">
        <v>40</v>
      </c>
      <c r="DJ23" s="45">
        <v>1</v>
      </c>
      <c r="DK23" s="45">
        <v>0</v>
      </c>
      <c r="DL23" s="46">
        <v>0</v>
      </c>
      <c r="DO23" s="37" t="s">
        <v>240</v>
      </c>
      <c r="DP23" s="131">
        <v>0</v>
      </c>
      <c r="DQ23" s="131">
        <v>0</v>
      </c>
      <c r="DR23" s="131">
        <v>0</v>
      </c>
      <c r="DS23" s="131">
        <v>0</v>
      </c>
      <c r="DT23" s="131">
        <v>0</v>
      </c>
      <c r="DU23" s="131">
        <v>0</v>
      </c>
      <c r="DV23" s="131">
        <v>0</v>
      </c>
      <c r="DW23" s="131">
        <v>0</v>
      </c>
      <c r="DX23" s="131">
        <v>0</v>
      </c>
      <c r="DY23" s="131">
        <v>0</v>
      </c>
      <c r="DZ23" s="131">
        <v>0</v>
      </c>
      <c r="EA23" s="131">
        <v>6.2E-2</v>
      </c>
      <c r="EB23" s="131">
        <v>0</v>
      </c>
      <c r="EC23" s="131">
        <v>4.0000000000000001E-3</v>
      </c>
      <c r="ED23" s="131">
        <v>0</v>
      </c>
      <c r="EE23" s="131">
        <v>0</v>
      </c>
      <c r="EF23" s="131">
        <v>0</v>
      </c>
      <c r="EG23" s="131">
        <v>0</v>
      </c>
      <c r="EH23" s="131">
        <v>0</v>
      </c>
      <c r="EI23" s="131">
        <v>0.81399999999999995</v>
      </c>
      <c r="EJ23" s="131">
        <v>0</v>
      </c>
      <c r="EK23" s="130">
        <v>0</v>
      </c>
      <c r="EL23" s="131">
        <v>0.12</v>
      </c>
      <c r="EM23" s="131">
        <v>0</v>
      </c>
      <c r="EN23" s="131">
        <v>0</v>
      </c>
      <c r="EO23" s="131">
        <v>0</v>
      </c>
      <c r="EP23" s="131">
        <v>0</v>
      </c>
      <c r="EQ23" s="61">
        <f t="shared" si="1"/>
        <v>0.99999999999999989</v>
      </c>
      <c r="ES23" s="66" t="s">
        <v>202</v>
      </c>
      <c r="ET23" s="69">
        <v>0</v>
      </c>
      <c r="EU23" s="69">
        <v>0</v>
      </c>
      <c r="EV23" s="69">
        <v>0</v>
      </c>
      <c r="EW23" s="69">
        <v>0</v>
      </c>
      <c r="EX23" s="69">
        <v>0</v>
      </c>
      <c r="EY23" s="69">
        <v>0</v>
      </c>
      <c r="EZ23" s="69">
        <v>0</v>
      </c>
      <c r="FA23" s="69">
        <v>0</v>
      </c>
      <c r="FB23" s="69">
        <v>0</v>
      </c>
      <c r="FC23" s="69">
        <v>0</v>
      </c>
      <c r="FD23" s="69">
        <v>0</v>
      </c>
      <c r="FE23" s="69">
        <v>0</v>
      </c>
      <c r="FF23" s="69">
        <v>0</v>
      </c>
      <c r="FG23" s="69">
        <v>0</v>
      </c>
      <c r="FH23" s="69">
        <v>0</v>
      </c>
      <c r="FI23" s="69">
        <v>0</v>
      </c>
      <c r="FJ23" s="69">
        <v>0</v>
      </c>
      <c r="FK23" s="69">
        <v>0</v>
      </c>
      <c r="FL23" s="69">
        <v>0</v>
      </c>
      <c r="FM23" s="69">
        <v>0</v>
      </c>
      <c r="FN23" s="69">
        <v>0</v>
      </c>
      <c r="FO23" s="69">
        <v>0</v>
      </c>
      <c r="FP23" s="69">
        <v>0</v>
      </c>
      <c r="FQ23" s="69">
        <v>0</v>
      </c>
      <c r="FR23" s="69">
        <v>0</v>
      </c>
      <c r="FS23" s="69">
        <v>0</v>
      </c>
      <c r="FT23" s="69">
        <v>0</v>
      </c>
      <c r="FU23" s="114"/>
      <c r="FV23" s="66" t="s">
        <v>202</v>
      </c>
      <c r="FW23" s="69">
        <v>0</v>
      </c>
      <c r="FX23" s="69">
        <v>0</v>
      </c>
      <c r="FY23" s="69">
        <v>0</v>
      </c>
      <c r="FZ23" s="69">
        <v>0</v>
      </c>
      <c r="GA23" s="69">
        <v>0</v>
      </c>
      <c r="GB23" s="69">
        <v>0</v>
      </c>
      <c r="GC23" s="69">
        <v>0</v>
      </c>
      <c r="GD23" s="69">
        <v>0</v>
      </c>
      <c r="GE23" s="69">
        <v>0</v>
      </c>
      <c r="GF23" s="69">
        <v>0</v>
      </c>
      <c r="GG23" s="69">
        <v>0</v>
      </c>
      <c r="GH23" s="69">
        <v>0</v>
      </c>
      <c r="GI23" s="69">
        <v>0</v>
      </c>
      <c r="GJ23" s="69">
        <v>0</v>
      </c>
      <c r="GK23" s="69">
        <v>0</v>
      </c>
      <c r="GL23" s="69">
        <v>0</v>
      </c>
      <c r="GM23" s="69">
        <v>0</v>
      </c>
      <c r="GN23" s="69">
        <v>0</v>
      </c>
      <c r="GO23" s="69">
        <v>0</v>
      </c>
      <c r="GP23" s="69">
        <v>0</v>
      </c>
      <c r="GQ23" s="69">
        <v>0</v>
      </c>
      <c r="GR23" s="69">
        <v>0</v>
      </c>
      <c r="GS23" s="69">
        <v>0</v>
      </c>
      <c r="GT23" s="69">
        <v>0</v>
      </c>
      <c r="GU23" s="69">
        <v>0</v>
      </c>
      <c r="GV23" s="69">
        <v>0</v>
      </c>
      <c r="GW23" s="69">
        <v>0</v>
      </c>
      <c r="GY23" s="66" t="s">
        <v>202</v>
      </c>
      <c r="GZ23" s="69">
        <v>0</v>
      </c>
      <c r="HA23" s="69">
        <v>0</v>
      </c>
      <c r="HB23" s="69">
        <v>0</v>
      </c>
      <c r="HC23" s="69">
        <v>0</v>
      </c>
      <c r="HD23" s="69">
        <v>0</v>
      </c>
      <c r="HE23" s="69">
        <v>0</v>
      </c>
      <c r="HF23" s="69">
        <v>0</v>
      </c>
      <c r="HG23" s="69">
        <v>0</v>
      </c>
      <c r="HH23" s="69">
        <v>0</v>
      </c>
      <c r="HI23" s="69">
        <v>0</v>
      </c>
      <c r="HJ23" s="69">
        <v>0</v>
      </c>
      <c r="HK23" s="69">
        <v>0</v>
      </c>
      <c r="HL23" s="69">
        <v>0</v>
      </c>
      <c r="HM23" s="72">
        <v>0</v>
      </c>
      <c r="HN23" s="75"/>
      <c r="HO23" s="73"/>
      <c r="HP23" s="76" t="s">
        <v>202</v>
      </c>
      <c r="HQ23" s="76">
        <v>1.5</v>
      </c>
      <c r="HR23" s="73"/>
      <c r="HS23" s="76" t="s">
        <v>202</v>
      </c>
      <c r="HT23" s="76">
        <v>0</v>
      </c>
      <c r="HU23" s="76">
        <v>0</v>
      </c>
      <c r="HV23" s="76">
        <v>0</v>
      </c>
      <c r="HW23" s="76">
        <v>0</v>
      </c>
      <c r="HX23" s="76">
        <v>0</v>
      </c>
      <c r="HY23" s="76">
        <v>0</v>
      </c>
      <c r="HZ23" s="76">
        <v>0</v>
      </c>
      <c r="IA23" s="76">
        <v>0</v>
      </c>
      <c r="IB23" s="76">
        <v>1</v>
      </c>
      <c r="IC23" s="76">
        <v>0</v>
      </c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JO23" s="55" t="s">
        <v>78</v>
      </c>
      <c r="JP23" s="66">
        <v>1</v>
      </c>
      <c r="JR23" s="37">
        <v>0</v>
      </c>
      <c r="JS23" s="37">
        <v>0</v>
      </c>
      <c r="JT23" s="37">
        <v>0</v>
      </c>
      <c r="JU23" s="37">
        <v>0</v>
      </c>
      <c r="JV23" s="37"/>
      <c r="JW23" s="37">
        <v>0.45</v>
      </c>
      <c r="JX23" s="37">
        <v>0.45</v>
      </c>
      <c r="JY23" s="37"/>
      <c r="LC23" s="55" t="s">
        <v>78</v>
      </c>
      <c r="LD23" s="37">
        <f t="shared" si="0"/>
        <v>0.98324999999999996</v>
      </c>
      <c r="LE23" s="37">
        <v>7.4999999999999997E-3</v>
      </c>
      <c r="LF23" s="37">
        <v>1.75E-3</v>
      </c>
      <c r="LG23" s="37">
        <v>5.0000000000000001E-4</v>
      </c>
      <c r="LH23" s="37">
        <v>5.0000000000000001E-4</v>
      </c>
      <c r="LI23" s="37">
        <v>5.0000000000000001E-3</v>
      </c>
      <c r="LJ23" s="37">
        <v>5.0000000000000001E-4</v>
      </c>
      <c r="LK23" s="37">
        <v>0</v>
      </c>
      <c r="LL23" s="37">
        <v>5.0000000000000001E-4</v>
      </c>
      <c r="LM23" s="37">
        <v>5.0000000000000001E-4</v>
      </c>
    </row>
    <row r="24" spans="1:325" x14ac:dyDescent="0.25">
      <c r="A24">
        <v>1909</v>
      </c>
      <c r="B24" s="37">
        <v>90946715.25</v>
      </c>
      <c r="C24" s="37">
        <v>0</v>
      </c>
      <c r="D24" s="37">
        <v>0</v>
      </c>
      <c r="E24" s="37">
        <v>16.472649894654801</v>
      </c>
      <c r="F24" s="37">
        <v>16.472649894654801</v>
      </c>
      <c r="G24" s="37">
        <v>16.472649894654801</v>
      </c>
      <c r="H24" s="20">
        <v>1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37">
        <v>9.9512439374999997E-2</v>
      </c>
      <c r="S24" s="37">
        <v>0</v>
      </c>
      <c r="T24" s="37">
        <v>0</v>
      </c>
      <c r="U24" s="37">
        <v>0</v>
      </c>
      <c r="V24" s="37">
        <v>0</v>
      </c>
      <c r="W24" s="37">
        <v>4.2491147906249999E-2</v>
      </c>
      <c r="X24" s="37">
        <v>0</v>
      </c>
      <c r="Y24" s="37">
        <v>0</v>
      </c>
      <c r="Z24" s="37">
        <v>0</v>
      </c>
      <c r="AA24" s="37">
        <v>0</v>
      </c>
      <c r="AB24" s="37">
        <v>1.1852872218749999</v>
      </c>
      <c r="AC24" s="37">
        <v>0</v>
      </c>
      <c r="AD24" s="37">
        <v>0</v>
      </c>
      <c r="AE24" s="37">
        <v>0</v>
      </c>
      <c r="AF24" s="37">
        <v>0</v>
      </c>
      <c r="AG24" s="124">
        <v>1.4615118075</v>
      </c>
      <c r="AH24" s="124">
        <v>0</v>
      </c>
      <c r="AI24" s="124">
        <v>0</v>
      </c>
      <c r="AJ24" s="124">
        <v>0</v>
      </c>
      <c r="AK24" s="124">
        <v>0</v>
      </c>
      <c r="AL24" s="37">
        <v>1.1852872218749999</v>
      </c>
      <c r="AM24" s="37">
        <v>0</v>
      </c>
      <c r="AN24" s="37">
        <v>0</v>
      </c>
      <c r="AO24" s="37">
        <v>0</v>
      </c>
      <c r="AP24" s="37">
        <v>0</v>
      </c>
      <c r="AQ24" s="124">
        <v>1.442415121875E-2</v>
      </c>
      <c r="AR24" s="124">
        <v>0</v>
      </c>
      <c r="AS24" s="124">
        <v>0</v>
      </c>
      <c r="AT24" s="124">
        <v>0</v>
      </c>
      <c r="AU24" s="124">
        <v>0</v>
      </c>
      <c r="AV24" s="37">
        <v>0.21036748603125</v>
      </c>
      <c r="AW24" s="37">
        <v>0</v>
      </c>
      <c r="AX24" s="37">
        <v>0</v>
      </c>
      <c r="AY24" s="37">
        <v>0</v>
      </c>
      <c r="AZ24" s="37">
        <v>0</v>
      </c>
      <c r="BA24" s="37">
        <v>1.6241034506250001</v>
      </c>
      <c r="BB24" s="124">
        <v>0</v>
      </c>
      <c r="BC24" s="124">
        <v>0</v>
      </c>
      <c r="BD24" s="124">
        <v>0</v>
      </c>
      <c r="BE24" s="124">
        <v>0</v>
      </c>
      <c r="BF24" s="124">
        <v>2.5438749225000001</v>
      </c>
      <c r="BG24" s="124">
        <v>0</v>
      </c>
      <c r="BH24" s="124">
        <v>0</v>
      </c>
      <c r="BI24" s="124">
        <v>0</v>
      </c>
      <c r="BJ24" s="124">
        <v>0</v>
      </c>
      <c r="BK24" s="37">
        <v>0.1420248991875</v>
      </c>
      <c r="BL24" s="124">
        <v>0</v>
      </c>
      <c r="BM24" s="124">
        <v>0</v>
      </c>
      <c r="BN24" s="124">
        <v>0</v>
      </c>
      <c r="BO24" s="124">
        <v>0</v>
      </c>
      <c r="BP24" s="124">
        <v>0.92189006156249997</v>
      </c>
      <c r="BQ24" s="124">
        <v>0</v>
      </c>
      <c r="BR24" s="124">
        <v>0</v>
      </c>
      <c r="BS24" s="124">
        <v>0</v>
      </c>
      <c r="BT24" s="124">
        <v>0</v>
      </c>
      <c r="BU24" s="37">
        <v>6.5528269218750004E-2</v>
      </c>
      <c r="BV24" s="124">
        <v>0</v>
      </c>
      <c r="BW24" s="124">
        <v>0</v>
      </c>
      <c r="BX24" s="124">
        <v>0</v>
      </c>
      <c r="BY24" s="124">
        <v>0</v>
      </c>
      <c r="BZ24" s="124">
        <v>0.38296871915625003</v>
      </c>
      <c r="CA24" s="124">
        <v>0</v>
      </c>
      <c r="CB24" s="124">
        <v>0</v>
      </c>
      <c r="CC24" s="124">
        <v>0</v>
      </c>
      <c r="CD24" s="124">
        <v>0</v>
      </c>
      <c r="CE24" s="22">
        <v>0.98</v>
      </c>
      <c r="CF24" s="5">
        <v>0</v>
      </c>
      <c r="CG24" s="5">
        <v>0</v>
      </c>
      <c r="CH24" s="5">
        <v>0</v>
      </c>
      <c r="CI24" s="5">
        <v>0</v>
      </c>
      <c r="CM24" s="38">
        <v>0</v>
      </c>
      <c r="CN24" s="21">
        <v>0</v>
      </c>
      <c r="CO24" s="21">
        <v>1</v>
      </c>
      <c r="CP24" s="21">
        <v>0</v>
      </c>
      <c r="CQ24" s="21">
        <v>0</v>
      </c>
      <c r="CR24" s="39">
        <v>1</v>
      </c>
      <c r="CS24" s="18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I24" s="48" t="s">
        <v>41</v>
      </c>
      <c r="DJ24" s="45">
        <v>0</v>
      </c>
      <c r="DK24" s="45">
        <v>0.5</v>
      </c>
      <c r="DL24" s="46">
        <v>0.5</v>
      </c>
      <c r="DO24" s="37" t="s">
        <v>241</v>
      </c>
      <c r="DP24" s="131">
        <v>0</v>
      </c>
      <c r="DQ24" s="131">
        <v>0</v>
      </c>
      <c r="DR24" s="131">
        <v>0</v>
      </c>
      <c r="DS24" s="131">
        <v>0</v>
      </c>
      <c r="DT24" s="131">
        <v>0</v>
      </c>
      <c r="DU24" s="131">
        <v>0</v>
      </c>
      <c r="DV24" s="131">
        <v>0</v>
      </c>
      <c r="DW24" s="131">
        <v>0</v>
      </c>
      <c r="DX24" s="131">
        <v>0</v>
      </c>
      <c r="DY24" s="131">
        <v>0</v>
      </c>
      <c r="DZ24" s="131">
        <v>0</v>
      </c>
      <c r="EA24" s="131">
        <v>4.0000000000000001E-3</v>
      </c>
      <c r="EB24" s="131">
        <v>0</v>
      </c>
      <c r="EC24" s="131">
        <v>0</v>
      </c>
      <c r="ED24" s="131">
        <v>0</v>
      </c>
      <c r="EE24" s="131">
        <v>0</v>
      </c>
      <c r="EF24" s="131">
        <v>0</v>
      </c>
      <c r="EG24" s="131">
        <v>0.15</v>
      </c>
      <c r="EH24" s="131">
        <v>0.38600000000000001</v>
      </c>
      <c r="EI24" s="131">
        <v>0</v>
      </c>
      <c r="EJ24" s="131">
        <v>0.08</v>
      </c>
      <c r="EK24" s="130">
        <v>0</v>
      </c>
      <c r="EL24" s="131">
        <v>0.08</v>
      </c>
      <c r="EM24" s="131">
        <v>0.09</v>
      </c>
      <c r="EN24" s="131">
        <v>0</v>
      </c>
      <c r="EO24" s="131">
        <v>0.21</v>
      </c>
      <c r="EP24" s="131">
        <v>0</v>
      </c>
      <c r="EQ24" s="61">
        <f t="shared" si="1"/>
        <v>0.99999999999999989</v>
      </c>
      <c r="ES24" s="66" t="s">
        <v>203</v>
      </c>
      <c r="ET24" s="69">
        <v>0</v>
      </c>
      <c r="EU24" s="69">
        <v>0</v>
      </c>
      <c r="EV24" s="69">
        <v>0</v>
      </c>
      <c r="EW24" s="69">
        <v>0</v>
      </c>
      <c r="EX24" s="69">
        <v>0</v>
      </c>
      <c r="EY24" s="69">
        <v>0</v>
      </c>
      <c r="EZ24" s="69">
        <v>0</v>
      </c>
      <c r="FA24" s="69">
        <v>0</v>
      </c>
      <c r="FB24" s="69">
        <v>0</v>
      </c>
      <c r="FC24" s="69">
        <v>0</v>
      </c>
      <c r="FD24" s="69">
        <v>0</v>
      </c>
      <c r="FE24" s="69">
        <v>0</v>
      </c>
      <c r="FF24" s="69">
        <v>0</v>
      </c>
      <c r="FG24" s="69">
        <v>0</v>
      </c>
      <c r="FH24" s="69">
        <v>0</v>
      </c>
      <c r="FI24" s="69">
        <v>0</v>
      </c>
      <c r="FJ24" s="69">
        <v>0</v>
      </c>
      <c r="FK24" s="69">
        <v>0</v>
      </c>
      <c r="FL24" s="69">
        <v>0</v>
      </c>
      <c r="FM24" s="69">
        <v>0</v>
      </c>
      <c r="FN24" s="69">
        <v>0</v>
      </c>
      <c r="FO24" s="69">
        <v>0</v>
      </c>
      <c r="FP24" s="69">
        <v>0</v>
      </c>
      <c r="FQ24" s="69">
        <v>0</v>
      </c>
      <c r="FR24" s="69">
        <v>0</v>
      </c>
      <c r="FS24" s="69">
        <v>0</v>
      </c>
      <c r="FT24" s="69">
        <v>0</v>
      </c>
      <c r="FU24" s="114"/>
      <c r="FV24" s="66" t="s">
        <v>203</v>
      </c>
      <c r="FW24" s="69">
        <v>0</v>
      </c>
      <c r="FX24" s="69">
        <v>0</v>
      </c>
      <c r="FY24" s="69">
        <v>0</v>
      </c>
      <c r="FZ24" s="69">
        <v>0</v>
      </c>
      <c r="GA24" s="69">
        <v>0</v>
      </c>
      <c r="GB24" s="69">
        <v>0</v>
      </c>
      <c r="GC24" s="69">
        <v>0</v>
      </c>
      <c r="GD24" s="69">
        <v>0</v>
      </c>
      <c r="GE24" s="69">
        <v>0</v>
      </c>
      <c r="GF24" s="69">
        <v>0</v>
      </c>
      <c r="GG24" s="69">
        <v>0</v>
      </c>
      <c r="GH24" s="69">
        <v>0</v>
      </c>
      <c r="GI24" s="69">
        <v>0</v>
      </c>
      <c r="GJ24" s="69">
        <v>0</v>
      </c>
      <c r="GK24" s="69">
        <v>0</v>
      </c>
      <c r="GL24" s="69">
        <v>0</v>
      </c>
      <c r="GM24" s="69">
        <v>0</v>
      </c>
      <c r="GN24" s="69">
        <v>0</v>
      </c>
      <c r="GO24" s="69">
        <v>0</v>
      </c>
      <c r="GP24" s="69">
        <v>0</v>
      </c>
      <c r="GQ24" s="69">
        <v>0</v>
      </c>
      <c r="GR24" s="69">
        <v>0</v>
      </c>
      <c r="GS24" s="69">
        <v>0</v>
      </c>
      <c r="GT24" s="69">
        <v>0</v>
      </c>
      <c r="GU24" s="69">
        <v>0</v>
      </c>
      <c r="GV24" s="69">
        <v>0</v>
      </c>
      <c r="GW24" s="69">
        <v>0</v>
      </c>
      <c r="GY24" s="66" t="s">
        <v>203</v>
      </c>
      <c r="GZ24" s="69">
        <v>0</v>
      </c>
      <c r="HA24" s="69">
        <v>0</v>
      </c>
      <c r="HB24" s="69">
        <v>0</v>
      </c>
      <c r="HC24" s="69">
        <v>0</v>
      </c>
      <c r="HD24" s="69">
        <v>0</v>
      </c>
      <c r="HE24" s="69">
        <v>0</v>
      </c>
      <c r="HF24" s="69">
        <v>0</v>
      </c>
      <c r="HG24" s="69">
        <v>0</v>
      </c>
      <c r="HH24" s="69">
        <v>0</v>
      </c>
      <c r="HI24" s="69">
        <v>0</v>
      </c>
      <c r="HJ24" s="69">
        <v>0</v>
      </c>
      <c r="HK24" s="69">
        <v>0</v>
      </c>
      <c r="HL24" s="69">
        <v>0</v>
      </c>
      <c r="HM24" s="72">
        <v>0</v>
      </c>
      <c r="HN24" s="75"/>
      <c r="HO24" s="73"/>
      <c r="HP24" s="76" t="s">
        <v>203</v>
      </c>
      <c r="HQ24" s="76">
        <v>1.5</v>
      </c>
      <c r="HR24" s="73"/>
      <c r="HS24" s="76" t="s">
        <v>203</v>
      </c>
      <c r="HT24" s="76">
        <v>0</v>
      </c>
      <c r="HU24" s="76">
        <v>0</v>
      </c>
      <c r="HV24" s="76">
        <v>0</v>
      </c>
      <c r="HW24" s="76">
        <v>0</v>
      </c>
      <c r="HX24" s="76">
        <v>0</v>
      </c>
      <c r="HY24" s="76">
        <v>0</v>
      </c>
      <c r="HZ24" s="76">
        <v>0</v>
      </c>
      <c r="IA24" s="76">
        <v>0</v>
      </c>
      <c r="IB24" s="76">
        <v>0</v>
      </c>
      <c r="IC24" s="76">
        <v>1</v>
      </c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JO24" s="55" t="s">
        <v>80</v>
      </c>
      <c r="JP24" s="66">
        <v>1</v>
      </c>
      <c r="JR24" s="37">
        <v>0</v>
      </c>
      <c r="JS24" s="37">
        <v>0</v>
      </c>
      <c r="JT24" s="37">
        <v>0</v>
      </c>
      <c r="JU24" s="37">
        <v>0</v>
      </c>
      <c r="JV24" s="37"/>
      <c r="JW24" s="37">
        <v>0.45</v>
      </c>
      <c r="JX24" s="37">
        <v>0.45</v>
      </c>
      <c r="JY24" s="37"/>
      <c r="LC24" s="55" t="s">
        <v>80</v>
      </c>
      <c r="LD24" s="37">
        <f t="shared" si="0"/>
        <v>0.97650000000000003</v>
      </c>
      <c r="LE24" s="37">
        <v>1.2500000000000001E-2</v>
      </c>
      <c r="LF24" s="37">
        <v>2.5000000000000001E-3</v>
      </c>
      <c r="LG24" s="37">
        <v>1E-3</v>
      </c>
      <c r="LH24" s="37">
        <v>1E-3</v>
      </c>
      <c r="LI24" s="37">
        <v>4.2500000000000003E-3</v>
      </c>
      <c r="LJ24" s="37">
        <v>5.0000000000000001E-4</v>
      </c>
      <c r="LK24" s="37">
        <v>0</v>
      </c>
      <c r="LL24" s="37">
        <v>1E-3</v>
      </c>
      <c r="LM24" s="37">
        <v>7.5000000000000002E-4</v>
      </c>
    </row>
    <row r="25" spans="1:325" x14ac:dyDescent="0.25">
      <c r="A25">
        <v>1910</v>
      </c>
      <c r="B25" s="37">
        <v>92596971.4375</v>
      </c>
      <c r="C25" s="37">
        <v>0</v>
      </c>
      <c r="D25" s="37">
        <v>0</v>
      </c>
      <c r="E25" s="37">
        <v>20.717262960970402</v>
      </c>
      <c r="F25" s="37">
        <v>20.717262960970402</v>
      </c>
      <c r="G25" s="37">
        <v>20.717262960970402</v>
      </c>
      <c r="H25" s="20">
        <v>1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37">
        <v>0.110569377083333</v>
      </c>
      <c r="S25" s="37">
        <v>0</v>
      </c>
      <c r="T25" s="37">
        <v>0</v>
      </c>
      <c r="U25" s="37">
        <v>0</v>
      </c>
      <c r="V25" s="37">
        <v>0</v>
      </c>
      <c r="W25" s="37">
        <v>4.72123865625E-2</v>
      </c>
      <c r="X25" s="37">
        <v>0</v>
      </c>
      <c r="Y25" s="37">
        <v>0</v>
      </c>
      <c r="Z25" s="37">
        <v>0</v>
      </c>
      <c r="AA25" s="37">
        <v>0</v>
      </c>
      <c r="AB25" s="37">
        <v>1.31698580208333</v>
      </c>
      <c r="AC25" s="37">
        <v>0</v>
      </c>
      <c r="AD25" s="37">
        <v>0</v>
      </c>
      <c r="AE25" s="37">
        <v>0</v>
      </c>
      <c r="AF25" s="37">
        <v>0</v>
      </c>
      <c r="AG25" s="124">
        <v>1.62390200833333</v>
      </c>
      <c r="AH25" s="124">
        <v>0</v>
      </c>
      <c r="AI25" s="124">
        <v>0</v>
      </c>
      <c r="AJ25" s="124">
        <v>0</v>
      </c>
      <c r="AK25" s="124">
        <v>0</v>
      </c>
      <c r="AL25" s="37">
        <v>1.31698580208333</v>
      </c>
      <c r="AM25" s="37">
        <v>0</v>
      </c>
      <c r="AN25" s="37">
        <v>0</v>
      </c>
      <c r="AO25" s="37">
        <v>0</v>
      </c>
      <c r="AP25" s="37">
        <v>0</v>
      </c>
      <c r="AQ25" s="124">
        <v>1.6026834687500002E-2</v>
      </c>
      <c r="AR25" s="124">
        <v>0</v>
      </c>
      <c r="AS25" s="124">
        <v>0</v>
      </c>
      <c r="AT25" s="124">
        <v>0</v>
      </c>
      <c r="AU25" s="124">
        <v>0</v>
      </c>
      <c r="AV25" s="37">
        <v>0.23374165114583301</v>
      </c>
      <c r="AW25" s="37">
        <v>0</v>
      </c>
      <c r="AX25" s="37">
        <v>0</v>
      </c>
      <c r="AY25" s="37">
        <v>0</v>
      </c>
      <c r="AZ25" s="37">
        <v>0</v>
      </c>
      <c r="BA25" s="37">
        <v>1.8045593895833301</v>
      </c>
      <c r="BB25" s="124">
        <v>0</v>
      </c>
      <c r="BC25" s="124">
        <v>0</v>
      </c>
      <c r="BD25" s="124">
        <v>0</v>
      </c>
      <c r="BE25" s="124">
        <v>0</v>
      </c>
      <c r="BF25" s="124">
        <v>2.8265276916666702</v>
      </c>
      <c r="BG25" s="124">
        <v>0</v>
      </c>
      <c r="BH25" s="124">
        <v>0</v>
      </c>
      <c r="BI25" s="124">
        <v>0</v>
      </c>
      <c r="BJ25" s="124">
        <v>0</v>
      </c>
      <c r="BK25" s="37">
        <v>0.15780544354166701</v>
      </c>
      <c r="BL25" s="124">
        <v>0</v>
      </c>
      <c r="BM25" s="124">
        <v>0</v>
      </c>
      <c r="BN25" s="124">
        <v>0</v>
      </c>
      <c r="BO25" s="124">
        <v>0</v>
      </c>
      <c r="BP25" s="124">
        <v>1.024322290625</v>
      </c>
      <c r="BQ25" s="124">
        <v>0</v>
      </c>
      <c r="BR25" s="124">
        <v>0</v>
      </c>
      <c r="BS25" s="124">
        <v>0</v>
      </c>
      <c r="BT25" s="124">
        <v>0</v>
      </c>
      <c r="BU25" s="37">
        <v>7.2809188020833304E-2</v>
      </c>
      <c r="BV25" s="124">
        <v>0</v>
      </c>
      <c r="BW25" s="124">
        <v>0</v>
      </c>
      <c r="BX25" s="124">
        <v>0</v>
      </c>
      <c r="BY25" s="124">
        <v>0</v>
      </c>
      <c r="BZ25" s="124">
        <v>0.42552079906250001</v>
      </c>
      <c r="CA25" s="124">
        <v>0</v>
      </c>
      <c r="CB25" s="124">
        <v>0</v>
      </c>
      <c r="CC25" s="124">
        <v>0</v>
      </c>
      <c r="CD25" s="124">
        <v>0</v>
      </c>
      <c r="CE25" s="22">
        <v>0.98</v>
      </c>
      <c r="CF25" s="5">
        <v>0</v>
      </c>
      <c r="CG25" s="5">
        <v>0</v>
      </c>
      <c r="CH25" s="5">
        <v>0</v>
      </c>
      <c r="CI25" s="5">
        <v>0</v>
      </c>
      <c r="CM25" s="38">
        <v>0</v>
      </c>
      <c r="CN25" s="21">
        <v>0</v>
      </c>
      <c r="CO25" s="21">
        <v>1</v>
      </c>
      <c r="CP25" s="21">
        <v>0</v>
      </c>
      <c r="CQ25" s="21">
        <v>0</v>
      </c>
      <c r="CR25" s="39">
        <v>1</v>
      </c>
      <c r="CS25" s="18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I25" s="48" t="s">
        <v>42</v>
      </c>
      <c r="DJ25" s="45">
        <v>0</v>
      </c>
      <c r="DK25" s="45">
        <v>0</v>
      </c>
      <c r="DL25" s="46">
        <v>1</v>
      </c>
      <c r="DO25" s="37" t="s">
        <v>242</v>
      </c>
      <c r="DP25" s="131">
        <v>0</v>
      </c>
      <c r="DQ25" s="131">
        <v>0</v>
      </c>
      <c r="DR25" s="131">
        <v>0</v>
      </c>
      <c r="DS25" s="131">
        <v>0</v>
      </c>
      <c r="DT25" s="131">
        <v>0</v>
      </c>
      <c r="DU25" s="131">
        <v>0</v>
      </c>
      <c r="DV25" s="131">
        <v>0</v>
      </c>
      <c r="DW25" s="131">
        <v>0</v>
      </c>
      <c r="DX25" s="131">
        <v>0</v>
      </c>
      <c r="DY25" s="131">
        <v>0</v>
      </c>
      <c r="DZ25" s="131">
        <v>0</v>
      </c>
      <c r="EA25" s="131">
        <v>0.12</v>
      </c>
      <c r="EB25" s="131">
        <v>0</v>
      </c>
      <c r="EC25" s="131">
        <v>0</v>
      </c>
      <c r="ED25" s="131">
        <v>0</v>
      </c>
      <c r="EE25" s="131">
        <v>0</v>
      </c>
      <c r="EF25" s="131">
        <v>0</v>
      </c>
      <c r="EG25" s="131">
        <v>0</v>
      </c>
      <c r="EH25" s="131">
        <v>0</v>
      </c>
      <c r="EI25" s="131">
        <v>0.54700000000000004</v>
      </c>
      <c r="EJ25" s="131">
        <v>0</v>
      </c>
      <c r="EK25" s="130">
        <v>0</v>
      </c>
      <c r="EL25" s="131">
        <v>0.33300000000000002</v>
      </c>
      <c r="EM25" s="131">
        <v>0</v>
      </c>
      <c r="EN25" s="131">
        <v>0</v>
      </c>
      <c r="EO25" s="131">
        <v>0</v>
      </c>
      <c r="EP25" s="131">
        <v>0</v>
      </c>
      <c r="EQ25" s="61">
        <f t="shared" si="1"/>
        <v>1</v>
      </c>
      <c r="ES25" s="66" t="s">
        <v>220</v>
      </c>
      <c r="ET25" s="69">
        <v>0</v>
      </c>
      <c r="EU25" s="69">
        <v>0</v>
      </c>
      <c r="EV25" s="69">
        <v>0</v>
      </c>
      <c r="EW25" s="69">
        <v>0</v>
      </c>
      <c r="EX25" s="69">
        <v>0</v>
      </c>
      <c r="EY25" s="69">
        <v>0</v>
      </c>
      <c r="EZ25" s="69">
        <v>0</v>
      </c>
      <c r="FA25" s="69">
        <v>0</v>
      </c>
      <c r="FB25" s="69">
        <v>0</v>
      </c>
      <c r="FC25" s="69">
        <v>0</v>
      </c>
      <c r="FD25" s="69">
        <v>0</v>
      </c>
      <c r="FE25" s="69">
        <v>0</v>
      </c>
      <c r="FF25" s="69">
        <v>0</v>
      </c>
      <c r="FG25" s="69">
        <v>0</v>
      </c>
      <c r="FH25" s="69">
        <v>0</v>
      </c>
      <c r="FI25" s="69">
        <v>0</v>
      </c>
      <c r="FJ25" s="69">
        <v>0</v>
      </c>
      <c r="FK25" s="69">
        <v>0</v>
      </c>
      <c r="FL25" s="69">
        <v>0</v>
      </c>
      <c r="FM25" s="69">
        <v>0</v>
      </c>
      <c r="FN25" s="69">
        <v>0</v>
      </c>
      <c r="FO25" s="69">
        <v>0</v>
      </c>
      <c r="FP25" s="69">
        <v>0</v>
      </c>
      <c r="FQ25" s="69">
        <v>0</v>
      </c>
      <c r="FR25" s="69">
        <v>0</v>
      </c>
      <c r="FS25" s="69">
        <v>0</v>
      </c>
      <c r="FT25" s="69">
        <v>0</v>
      </c>
      <c r="FU25" s="114"/>
      <c r="FV25" s="66" t="s">
        <v>220</v>
      </c>
      <c r="FW25" s="69">
        <v>0</v>
      </c>
      <c r="FX25" s="69">
        <v>0</v>
      </c>
      <c r="FY25" s="69">
        <v>0</v>
      </c>
      <c r="FZ25" s="69">
        <v>0</v>
      </c>
      <c r="GA25" s="69">
        <v>0</v>
      </c>
      <c r="GB25" s="69">
        <v>0</v>
      </c>
      <c r="GC25" s="69">
        <v>0</v>
      </c>
      <c r="GD25" s="69">
        <v>0</v>
      </c>
      <c r="GE25" s="69">
        <v>0</v>
      </c>
      <c r="GF25" s="69">
        <v>0</v>
      </c>
      <c r="GG25" s="69">
        <v>0</v>
      </c>
      <c r="GH25" s="69">
        <v>0</v>
      </c>
      <c r="GI25" s="69">
        <v>0</v>
      </c>
      <c r="GJ25" s="69">
        <v>0</v>
      </c>
      <c r="GK25" s="69">
        <v>0</v>
      </c>
      <c r="GL25" s="69">
        <v>0</v>
      </c>
      <c r="GM25" s="69">
        <v>0</v>
      </c>
      <c r="GN25" s="69">
        <v>0</v>
      </c>
      <c r="GO25" s="69">
        <v>0</v>
      </c>
      <c r="GP25" s="69">
        <v>0</v>
      </c>
      <c r="GQ25" s="69">
        <v>0</v>
      </c>
      <c r="GR25" s="69">
        <v>0</v>
      </c>
      <c r="GS25" s="69">
        <v>0</v>
      </c>
      <c r="GT25" s="69">
        <v>0</v>
      </c>
      <c r="GU25" s="69">
        <v>0</v>
      </c>
      <c r="GV25" s="69">
        <v>0</v>
      </c>
      <c r="GW25" s="69">
        <v>0</v>
      </c>
      <c r="GY25" s="66" t="s">
        <v>220</v>
      </c>
      <c r="GZ25" s="69">
        <v>0</v>
      </c>
      <c r="HA25" s="69">
        <v>0</v>
      </c>
      <c r="HB25" s="69">
        <v>0</v>
      </c>
      <c r="HC25" s="69">
        <v>0</v>
      </c>
      <c r="HD25" s="69">
        <v>0</v>
      </c>
      <c r="HE25" s="69">
        <v>0</v>
      </c>
      <c r="HF25" s="69">
        <v>0</v>
      </c>
      <c r="HG25" s="69">
        <v>0</v>
      </c>
      <c r="HH25" s="69">
        <v>0</v>
      </c>
      <c r="HI25" s="69">
        <v>0</v>
      </c>
      <c r="HJ25" s="69">
        <v>0</v>
      </c>
      <c r="HK25" s="69">
        <v>0</v>
      </c>
      <c r="HL25" s="69">
        <v>0</v>
      </c>
      <c r="HM25" s="69">
        <v>0</v>
      </c>
      <c r="HN25" s="75"/>
      <c r="HO25" s="73"/>
      <c r="HP25" s="66" t="s">
        <v>220</v>
      </c>
      <c r="HQ25" s="66">
        <v>1.5</v>
      </c>
      <c r="HR25" s="73"/>
      <c r="HS25" s="76" t="s">
        <v>220</v>
      </c>
      <c r="HT25" s="100">
        <v>0</v>
      </c>
      <c r="HU25" s="100">
        <v>0</v>
      </c>
      <c r="HV25" s="100">
        <v>0</v>
      </c>
      <c r="HW25" s="100">
        <v>0</v>
      </c>
      <c r="HX25" s="100">
        <v>0</v>
      </c>
      <c r="HY25" s="100">
        <v>-1</v>
      </c>
      <c r="HZ25" s="100">
        <v>0</v>
      </c>
      <c r="IA25" s="66">
        <v>0</v>
      </c>
      <c r="IB25" s="66">
        <v>0</v>
      </c>
      <c r="IC25" s="66">
        <v>0</v>
      </c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JO25" s="55" t="s">
        <v>247</v>
      </c>
      <c r="JP25" s="66">
        <v>1</v>
      </c>
      <c r="JR25" s="37">
        <v>0</v>
      </c>
      <c r="JS25" s="37">
        <v>0</v>
      </c>
      <c r="JT25" s="37">
        <v>0</v>
      </c>
      <c r="JU25" s="37">
        <v>0</v>
      </c>
      <c r="JV25" s="37"/>
      <c r="JW25" s="37">
        <v>0.45</v>
      </c>
      <c r="JX25" s="37">
        <v>0.45</v>
      </c>
      <c r="JY25" s="37"/>
      <c r="LC25" s="55" t="s">
        <v>247</v>
      </c>
      <c r="LD25" s="37">
        <f t="shared" si="0"/>
        <v>0.97855000000000003</v>
      </c>
      <c r="LE25" s="37">
        <v>9.75E-3</v>
      </c>
      <c r="LF25" s="37">
        <v>1.25E-3</v>
      </c>
      <c r="LG25" s="37">
        <v>5.9999999999999995E-4</v>
      </c>
      <c r="LH25" s="37">
        <v>5.9999999999999995E-4</v>
      </c>
      <c r="LI25" s="37">
        <v>6.7499999999999999E-3</v>
      </c>
      <c r="LJ25" s="37">
        <v>5.0000000000000001E-4</v>
      </c>
      <c r="LK25" s="37">
        <v>0</v>
      </c>
      <c r="LL25" s="37">
        <v>1.25E-3</v>
      </c>
      <c r="LM25" s="37">
        <v>7.5000000000000002E-4</v>
      </c>
    </row>
    <row r="26" spans="1:325" x14ac:dyDescent="0.25">
      <c r="A26">
        <v>1911</v>
      </c>
      <c r="B26" s="37">
        <v>94207915.625</v>
      </c>
      <c r="C26" s="37">
        <v>0</v>
      </c>
      <c r="D26" s="37">
        <v>0</v>
      </c>
      <c r="E26" s="37">
        <v>25.266018450260201</v>
      </c>
      <c r="F26" s="37">
        <v>25.266018450260201</v>
      </c>
      <c r="G26" s="37">
        <v>25.266018450260201</v>
      </c>
      <c r="H26" s="20">
        <v>1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37">
        <v>0.121626314791667</v>
      </c>
      <c r="S26" s="37">
        <v>0</v>
      </c>
      <c r="T26" s="37">
        <v>0</v>
      </c>
      <c r="U26" s="37">
        <v>0</v>
      </c>
      <c r="V26" s="37">
        <v>0</v>
      </c>
      <c r="W26" s="37">
        <v>5.1933625218750001E-2</v>
      </c>
      <c r="X26" s="37">
        <v>0</v>
      </c>
      <c r="Y26" s="37">
        <v>0</v>
      </c>
      <c r="Z26" s="37">
        <v>0</v>
      </c>
      <c r="AA26" s="37">
        <v>0</v>
      </c>
      <c r="AB26" s="37">
        <v>1.44868438229167</v>
      </c>
      <c r="AC26" s="37">
        <v>0</v>
      </c>
      <c r="AD26" s="37">
        <v>0</v>
      </c>
      <c r="AE26" s="37">
        <v>0</v>
      </c>
      <c r="AF26" s="37">
        <v>0</v>
      </c>
      <c r="AG26" s="124">
        <v>1.78629220916667</v>
      </c>
      <c r="AH26" s="124">
        <v>0</v>
      </c>
      <c r="AI26" s="124">
        <v>0</v>
      </c>
      <c r="AJ26" s="124">
        <v>0</v>
      </c>
      <c r="AK26" s="124">
        <v>0</v>
      </c>
      <c r="AL26" s="37">
        <v>1.44868438229167</v>
      </c>
      <c r="AM26" s="37">
        <v>0</v>
      </c>
      <c r="AN26" s="37">
        <v>0</v>
      </c>
      <c r="AO26" s="37">
        <v>0</v>
      </c>
      <c r="AP26" s="37">
        <v>0</v>
      </c>
      <c r="AQ26" s="124">
        <v>1.7629518156249999E-2</v>
      </c>
      <c r="AR26" s="124">
        <v>0</v>
      </c>
      <c r="AS26" s="124">
        <v>0</v>
      </c>
      <c r="AT26" s="124">
        <v>0</v>
      </c>
      <c r="AU26" s="124">
        <v>0</v>
      </c>
      <c r="AV26" s="37">
        <v>0.25711581626041702</v>
      </c>
      <c r="AW26" s="37">
        <v>0</v>
      </c>
      <c r="AX26" s="37">
        <v>0</v>
      </c>
      <c r="AY26" s="37">
        <v>0</v>
      </c>
      <c r="AZ26" s="37">
        <v>0</v>
      </c>
      <c r="BA26" s="37">
        <v>1.9850153285416701</v>
      </c>
      <c r="BB26" s="124">
        <v>0</v>
      </c>
      <c r="BC26" s="124">
        <v>0</v>
      </c>
      <c r="BD26" s="124">
        <v>0</v>
      </c>
      <c r="BE26" s="124">
        <v>0</v>
      </c>
      <c r="BF26" s="124">
        <v>3.10918046083333</v>
      </c>
      <c r="BG26" s="124">
        <v>0</v>
      </c>
      <c r="BH26" s="124">
        <v>0</v>
      </c>
      <c r="BI26" s="124">
        <v>0</v>
      </c>
      <c r="BJ26" s="124">
        <v>0</v>
      </c>
      <c r="BK26" s="37">
        <v>0.17358598789583299</v>
      </c>
      <c r="BL26" s="124">
        <v>0</v>
      </c>
      <c r="BM26" s="124">
        <v>0</v>
      </c>
      <c r="BN26" s="124">
        <v>0</v>
      </c>
      <c r="BO26" s="124">
        <v>0</v>
      </c>
      <c r="BP26" s="124">
        <v>1.1267545196875</v>
      </c>
      <c r="BQ26" s="124">
        <v>0</v>
      </c>
      <c r="BR26" s="124">
        <v>0</v>
      </c>
      <c r="BS26" s="124">
        <v>0</v>
      </c>
      <c r="BT26" s="124">
        <v>0</v>
      </c>
      <c r="BU26" s="37">
        <v>8.0090106822916701E-2</v>
      </c>
      <c r="BV26" s="124">
        <v>0</v>
      </c>
      <c r="BW26" s="124">
        <v>0</v>
      </c>
      <c r="BX26" s="124">
        <v>0</v>
      </c>
      <c r="BY26" s="124">
        <v>0</v>
      </c>
      <c r="BZ26" s="124">
        <v>0.46807287896874999</v>
      </c>
      <c r="CA26" s="124">
        <v>0</v>
      </c>
      <c r="CB26" s="124">
        <v>0</v>
      </c>
      <c r="CC26" s="124">
        <v>0</v>
      </c>
      <c r="CD26" s="124">
        <v>0</v>
      </c>
      <c r="CE26" s="22">
        <v>0.98</v>
      </c>
      <c r="CF26" s="5">
        <v>0</v>
      </c>
      <c r="CG26" s="5">
        <v>0</v>
      </c>
      <c r="CH26" s="5">
        <v>0</v>
      </c>
      <c r="CI26" s="5">
        <v>0</v>
      </c>
      <c r="CM26" s="38">
        <v>0</v>
      </c>
      <c r="CN26" s="21">
        <v>0</v>
      </c>
      <c r="CO26" s="21">
        <v>1</v>
      </c>
      <c r="CP26" s="21">
        <v>0</v>
      </c>
      <c r="CQ26" s="21">
        <v>0</v>
      </c>
      <c r="CR26" s="39">
        <v>1</v>
      </c>
      <c r="CS26" s="18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I26" s="48" t="s">
        <v>43</v>
      </c>
      <c r="DJ26" s="45">
        <v>0</v>
      </c>
      <c r="DK26" s="45">
        <v>0.5</v>
      </c>
      <c r="DL26" s="46">
        <v>0.5</v>
      </c>
      <c r="DO26" s="37" t="s">
        <v>243</v>
      </c>
      <c r="DP26" s="131">
        <v>0</v>
      </c>
      <c r="DQ26" s="131">
        <v>0</v>
      </c>
      <c r="DR26" s="131">
        <v>0</v>
      </c>
      <c r="DS26" s="131">
        <v>0</v>
      </c>
      <c r="DT26" s="131">
        <v>0</v>
      </c>
      <c r="DU26" s="131">
        <v>0</v>
      </c>
      <c r="DV26" s="131">
        <v>0</v>
      </c>
      <c r="DW26" s="131">
        <v>0</v>
      </c>
      <c r="DX26" s="131">
        <v>0</v>
      </c>
      <c r="DY26" s="131">
        <v>0</v>
      </c>
      <c r="DZ26" s="131">
        <v>0</v>
      </c>
      <c r="EA26" s="131">
        <v>0</v>
      </c>
      <c r="EB26" s="131">
        <v>0</v>
      </c>
      <c r="EC26" s="131">
        <v>0</v>
      </c>
      <c r="ED26" s="131">
        <v>0</v>
      </c>
      <c r="EE26" s="131">
        <v>0</v>
      </c>
      <c r="EF26" s="131">
        <v>0</v>
      </c>
      <c r="EG26" s="131">
        <v>0</v>
      </c>
      <c r="EH26" s="131">
        <v>0</v>
      </c>
      <c r="EI26" s="131">
        <v>0.25</v>
      </c>
      <c r="EJ26" s="131">
        <v>0</v>
      </c>
      <c r="EK26" s="130">
        <v>0</v>
      </c>
      <c r="EL26" s="131">
        <v>0</v>
      </c>
      <c r="EM26" s="131">
        <v>0.16700000000000001</v>
      </c>
      <c r="EN26" s="131">
        <v>0.58299999999999996</v>
      </c>
      <c r="EO26" s="131">
        <v>0</v>
      </c>
      <c r="EP26" s="131">
        <v>0</v>
      </c>
      <c r="EQ26" s="61">
        <f t="shared" si="1"/>
        <v>1</v>
      </c>
      <c r="ES26" s="66" t="s">
        <v>97</v>
      </c>
      <c r="ET26" s="69">
        <v>0</v>
      </c>
      <c r="EU26" s="69">
        <v>0</v>
      </c>
      <c r="EV26" s="69">
        <v>0</v>
      </c>
      <c r="EW26" s="69">
        <v>0</v>
      </c>
      <c r="EX26" s="69">
        <v>0</v>
      </c>
      <c r="EY26" s="69">
        <v>0</v>
      </c>
      <c r="EZ26" s="69">
        <v>0</v>
      </c>
      <c r="FA26" s="69">
        <v>0</v>
      </c>
      <c r="FB26" s="69">
        <v>0</v>
      </c>
      <c r="FC26" s="69">
        <v>0</v>
      </c>
      <c r="FD26" s="69">
        <v>0</v>
      </c>
      <c r="FE26" s="69">
        <v>0</v>
      </c>
      <c r="FF26" s="69">
        <v>0</v>
      </c>
      <c r="FG26" s="69">
        <v>0</v>
      </c>
      <c r="FH26" s="69">
        <v>0</v>
      </c>
      <c r="FI26" s="69">
        <v>0</v>
      </c>
      <c r="FJ26" s="69">
        <v>0</v>
      </c>
      <c r="FK26" s="69">
        <v>0</v>
      </c>
      <c r="FL26" s="69">
        <v>0</v>
      </c>
      <c r="FM26" s="69">
        <v>0</v>
      </c>
      <c r="FN26" s="69">
        <v>0</v>
      </c>
      <c r="FO26" s="69">
        <v>0</v>
      </c>
      <c r="FP26" s="69">
        <v>0</v>
      </c>
      <c r="FQ26" s="69">
        <v>0</v>
      </c>
      <c r="FR26" s="69">
        <v>0</v>
      </c>
      <c r="FS26" s="69">
        <v>0</v>
      </c>
      <c r="FT26" s="69">
        <v>0</v>
      </c>
      <c r="FU26" s="114"/>
      <c r="FV26" s="66" t="s">
        <v>97</v>
      </c>
      <c r="FW26" s="69">
        <v>0</v>
      </c>
      <c r="FX26" s="69">
        <v>0</v>
      </c>
      <c r="FY26" s="69">
        <v>0</v>
      </c>
      <c r="FZ26" s="69">
        <v>0</v>
      </c>
      <c r="GA26" s="69">
        <v>0</v>
      </c>
      <c r="GB26" s="69">
        <v>0</v>
      </c>
      <c r="GC26" s="69">
        <v>0</v>
      </c>
      <c r="GD26" s="69">
        <v>0</v>
      </c>
      <c r="GE26" s="69">
        <v>0</v>
      </c>
      <c r="GF26" s="69">
        <v>0</v>
      </c>
      <c r="GG26" s="69">
        <v>0</v>
      </c>
      <c r="GH26" s="69">
        <v>0</v>
      </c>
      <c r="GI26" s="69">
        <v>0</v>
      </c>
      <c r="GJ26" s="69">
        <v>0</v>
      </c>
      <c r="GK26" s="69">
        <v>0</v>
      </c>
      <c r="GL26" s="69">
        <v>0</v>
      </c>
      <c r="GM26" s="69">
        <v>0</v>
      </c>
      <c r="GN26" s="69">
        <v>0</v>
      </c>
      <c r="GO26" s="69">
        <v>0</v>
      </c>
      <c r="GP26" s="69">
        <v>0</v>
      </c>
      <c r="GQ26" s="69">
        <v>0</v>
      </c>
      <c r="GR26" s="69">
        <v>0</v>
      </c>
      <c r="GS26" s="69">
        <v>0</v>
      </c>
      <c r="GT26" s="69">
        <v>0</v>
      </c>
      <c r="GU26" s="69">
        <v>0</v>
      </c>
      <c r="GV26" s="69">
        <v>0</v>
      </c>
      <c r="GW26" s="69">
        <v>0</v>
      </c>
      <c r="GY26" s="66" t="s">
        <v>97</v>
      </c>
      <c r="GZ26" s="69">
        <v>0</v>
      </c>
      <c r="HA26" s="69">
        <v>0</v>
      </c>
      <c r="HB26" s="69">
        <v>0</v>
      </c>
      <c r="HC26" s="69">
        <v>0</v>
      </c>
      <c r="HD26" s="69">
        <v>0</v>
      </c>
      <c r="HE26" s="69">
        <v>0</v>
      </c>
      <c r="HF26" s="69">
        <v>0</v>
      </c>
      <c r="HG26" s="69">
        <v>0</v>
      </c>
      <c r="HH26" s="69">
        <v>0</v>
      </c>
      <c r="HI26" s="69">
        <v>0</v>
      </c>
      <c r="HJ26" s="69">
        <v>0</v>
      </c>
      <c r="HK26" s="69">
        <v>0</v>
      </c>
      <c r="HL26" s="69">
        <v>0</v>
      </c>
      <c r="HM26" s="72">
        <v>0</v>
      </c>
      <c r="HN26" s="75"/>
      <c r="HO26" s="73"/>
      <c r="HP26" s="66" t="s">
        <v>97</v>
      </c>
      <c r="HQ26" s="76">
        <v>0</v>
      </c>
      <c r="HR26" s="73"/>
      <c r="HS26" s="73"/>
      <c r="HT26" s="73"/>
      <c r="HU26" s="73"/>
      <c r="HV26" s="73"/>
      <c r="HW26" s="73"/>
      <c r="HX26" s="73"/>
      <c r="HY26" s="73"/>
      <c r="HZ26" s="73"/>
      <c r="JO26" s="55" t="s">
        <v>81</v>
      </c>
      <c r="JP26" s="66">
        <v>1</v>
      </c>
      <c r="JR26" s="37">
        <v>0</v>
      </c>
      <c r="JS26" s="37">
        <v>0</v>
      </c>
      <c r="JT26" s="37">
        <v>0</v>
      </c>
      <c r="JU26" s="37">
        <v>0</v>
      </c>
      <c r="JV26" s="37"/>
      <c r="JW26" s="37">
        <v>0.45</v>
      </c>
      <c r="JX26" s="37">
        <v>0.45</v>
      </c>
      <c r="JY26" s="37"/>
      <c r="LC26" s="55" t="s">
        <v>81</v>
      </c>
      <c r="LD26" s="37">
        <f t="shared" si="0"/>
        <v>0.96630000000000005</v>
      </c>
      <c r="LE26" s="37">
        <v>6.0000000000000001E-3</v>
      </c>
      <c r="LF26" s="37">
        <v>3.5000000000000001E-3</v>
      </c>
      <c r="LG26" s="37">
        <v>2.7499999999999998E-3</v>
      </c>
      <c r="LH26" s="37">
        <v>7.4999999999999997E-3</v>
      </c>
      <c r="LI26" s="37">
        <v>0.01</v>
      </c>
      <c r="LJ26" s="37">
        <v>1.9499999999999999E-3</v>
      </c>
      <c r="LK26" s="37">
        <v>0</v>
      </c>
      <c r="LL26" s="37">
        <v>1.25E-3</v>
      </c>
      <c r="LM26" s="37">
        <v>7.5000000000000002E-4</v>
      </c>
    </row>
    <row r="27" spans="1:325" x14ac:dyDescent="0.25">
      <c r="A27">
        <v>1912</v>
      </c>
      <c r="B27" s="37">
        <v>95783112</v>
      </c>
      <c r="C27" s="37">
        <v>0</v>
      </c>
      <c r="D27" s="37">
        <v>0</v>
      </c>
      <c r="E27" s="37">
        <v>30.109794400632399</v>
      </c>
      <c r="F27" s="37">
        <v>30.109794400632399</v>
      </c>
      <c r="G27" s="37">
        <v>30.109794400632399</v>
      </c>
      <c r="H27" s="20">
        <v>1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37">
        <v>0.13268325249999999</v>
      </c>
      <c r="S27" s="37">
        <v>0</v>
      </c>
      <c r="T27" s="37">
        <v>0</v>
      </c>
      <c r="U27" s="37">
        <v>0</v>
      </c>
      <c r="V27" s="37">
        <v>0</v>
      </c>
      <c r="W27" s="37">
        <v>5.6654863875000003E-2</v>
      </c>
      <c r="X27" s="37">
        <v>0</v>
      </c>
      <c r="Y27" s="37">
        <v>0</v>
      </c>
      <c r="Z27" s="37">
        <v>0</v>
      </c>
      <c r="AA27" s="37">
        <v>0</v>
      </c>
      <c r="AB27" s="37">
        <v>1.5803829625000001</v>
      </c>
      <c r="AC27" s="37">
        <v>0</v>
      </c>
      <c r="AD27" s="37">
        <v>0</v>
      </c>
      <c r="AE27" s="37">
        <v>0</v>
      </c>
      <c r="AF27" s="37">
        <v>0</v>
      </c>
      <c r="AG27" s="124">
        <v>1.94868241</v>
      </c>
      <c r="AH27" s="124">
        <v>0</v>
      </c>
      <c r="AI27" s="124">
        <v>0</v>
      </c>
      <c r="AJ27" s="124">
        <v>0</v>
      </c>
      <c r="AK27" s="124">
        <v>0</v>
      </c>
      <c r="AL27" s="37">
        <v>1.5803829625000001</v>
      </c>
      <c r="AM27" s="37">
        <v>0</v>
      </c>
      <c r="AN27" s="37">
        <v>0</v>
      </c>
      <c r="AO27" s="37">
        <v>0</v>
      </c>
      <c r="AP27" s="37">
        <v>0</v>
      </c>
      <c r="AQ27" s="124">
        <v>1.9232201625000001E-2</v>
      </c>
      <c r="AR27" s="124">
        <v>0</v>
      </c>
      <c r="AS27" s="124">
        <v>0</v>
      </c>
      <c r="AT27" s="124">
        <v>0</v>
      </c>
      <c r="AU27" s="124">
        <v>0</v>
      </c>
      <c r="AV27" s="37">
        <v>0.28048998137499997</v>
      </c>
      <c r="AW27" s="37">
        <v>0</v>
      </c>
      <c r="AX27" s="37">
        <v>0</v>
      </c>
      <c r="AY27" s="37">
        <v>0</v>
      </c>
      <c r="AZ27" s="37">
        <v>0</v>
      </c>
      <c r="BA27" s="37">
        <v>2.1654712675000001</v>
      </c>
      <c r="BB27" s="124">
        <v>0</v>
      </c>
      <c r="BC27" s="124">
        <v>0</v>
      </c>
      <c r="BD27" s="124">
        <v>0</v>
      </c>
      <c r="BE27" s="124">
        <v>0</v>
      </c>
      <c r="BF27" s="124">
        <v>3.39183323</v>
      </c>
      <c r="BG27" s="124">
        <v>0</v>
      </c>
      <c r="BH27" s="124">
        <v>0</v>
      </c>
      <c r="BI27" s="124">
        <v>0</v>
      </c>
      <c r="BJ27" s="124">
        <v>0</v>
      </c>
      <c r="BK27" s="37">
        <v>0.18936653225</v>
      </c>
      <c r="BL27" s="124">
        <v>0</v>
      </c>
      <c r="BM27" s="124">
        <v>0</v>
      </c>
      <c r="BN27" s="124">
        <v>0</v>
      </c>
      <c r="BO27" s="124">
        <v>0</v>
      </c>
      <c r="BP27" s="124">
        <v>1.2291867487499999</v>
      </c>
      <c r="BQ27" s="124">
        <v>0</v>
      </c>
      <c r="BR27" s="124">
        <v>0</v>
      </c>
      <c r="BS27" s="124">
        <v>0</v>
      </c>
      <c r="BT27" s="124">
        <v>0</v>
      </c>
      <c r="BU27" s="37">
        <v>8.7371025625000001E-2</v>
      </c>
      <c r="BV27" s="124">
        <v>0</v>
      </c>
      <c r="BW27" s="124">
        <v>0</v>
      </c>
      <c r="BX27" s="124">
        <v>0</v>
      </c>
      <c r="BY27" s="124">
        <v>0</v>
      </c>
      <c r="BZ27" s="124">
        <v>0.51062495887500003</v>
      </c>
      <c r="CA27" s="124">
        <v>0</v>
      </c>
      <c r="CB27" s="124">
        <v>0</v>
      </c>
      <c r="CC27" s="124">
        <v>0</v>
      </c>
      <c r="CD27" s="124">
        <v>0</v>
      </c>
      <c r="CE27" s="22">
        <v>0.98</v>
      </c>
      <c r="CF27" s="5">
        <v>0</v>
      </c>
      <c r="CG27" s="5">
        <v>0</v>
      </c>
      <c r="CH27" s="5">
        <v>0</v>
      </c>
      <c r="CI27" s="5">
        <v>0</v>
      </c>
      <c r="CM27" s="38">
        <v>0</v>
      </c>
      <c r="CN27" s="21">
        <v>0</v>
      </c>
      <c r="CO27" s="21">
        <v>1</v>
      </c>
      <c r="CP27" s="21">
        <v>0</v>
      </c>
      <c r="CQ27" s="21">
        <v>0</v>
      </c>
      <c r="CR27" s="39">
        <v>1</v>
      </c>
      <c r="CS27" s="18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I27" s="48" t="s">
        <v>44</v>
      </c>
      <c r="DJ27" s="45">
        <v>0</v>
      </c>
      <c r="DK27" s="45">
        <v>0</v>
      </c>
      <c r="DL27" s="46">
        <v>1</v>
      </c>
      <c r="DO27" t="s">
        <v>233</v>
      </c>
      <c r="DP27" s="131">
        <v>0</v>
      </c>
      <c r="DQ27" s="131">
        <v>0</v>
      </c>
      <c r="DR27" s="131">
        <v>0</v>
      </c>
      <c r="DS27" s="131">
        <v>0</v>
      </c>
      <c r="DT27" s="131">
        <v>0</v>
      </c>
      <c r="DU27" s="131">
        <v>0.13400000000000001</v>
      </c>
      <c r="DV27" s="131">
        <v>0.189</v>
      </c>
      <c r="DW27" s="131">
        <v>0</v>
      </c>
      <c r="DX27" s="131">
        <v>0</v>
      </c>
      <c r="DY27" s="131">
        <v>0</v>
      </c>
      <c r="DZ27" s="131">
        <v>0.26700000000000002</v>
      </c>
      <c r="EA27" s="131">
        <v>8.4000000000000005E-2</v>
      </c>
      <c r="EB27" s="131">
        <v>0.1</v>
      </c>
      <c r="EC27" s="131">
        <v>0</v>
      </c>
      <c r="ED27" s="131">
        <v>0.13</v>
      </c>
      <c r="EE27" s="131">
        <v>8.3000000000000004E-2</v>
      </c>
      <c r="EF27" s="131">
        <v>0</v>
      </c>
      <c r="EG27" s="131">
        <v>0</v>
      </c>
      <c r="EH27" s="131">
        <v>0</v>
      </c>
      <c r="EI27" s="131">
        <v>1.2999999999999999E-2</v>
      </c>
      <c r="EJ27" s="131">
        <v>0</v>
      </c>
      <c r="EK27" s="130">
        <v>0</v>
      </c>
      <c r="EL27" s="131">
        <v>0</v>
      </c>
      <c r="EM27" s="131">
        <v>0</v>
      </c>
      <c r="EN27" s="131">
        <v>0</v>
      </c>
      <c r="EO27" s="131">
        <v>0</v>
      </c>
      <c r="EP27" s="131">
        <v>0</v>
      </c>
      <c r="EQ27" s="61">
        <f t="shared" si="1"/>
        <v>1</v>
      </c>
      <c r="ES27" s="66" t="s">
        <v>98</v>
      </c>
      <c r="ET27" s="69">
        <v>0</v>
      </c>
      <c r="EU27" s="69">
        <v>0</v>
      </c>
      <c r="EV27" s="69">
        <v>0</v>
      </c>
      <c r="EW27" s="69">
        <v>0</v>
      </c>
      <c r="EX27" s="69">
        <v>0</v>
      </c>
      <c r="EY27" s="69">
        <v>0</v>
      </c>
      <c r="EZ27" s="69">
        <v>0</v>
      </c>
      <c r="FA27" s="69">
        <v>0</v>
      </c>
      <c r="FB27" s="69">
        <v>0</v>
      </c>
      <c r="FC27" s="69">
        <v>0</v>
      </c>
      <c r="FD27" s="69">
        <v>0</v>
      </c>
      <c r="FE27" s="69">
        <v>0</v>
      </c>
      <c r="FF27" s="69">
        <v>0</v>
      </c>
      <c r="FG27" s="69">
        <v>0</v>
      </c>
      <c r="FH27" s="69">
        <v>0</v>
      </c>
      <c r="FI27" s="69">
        <v>0</v>
      </c>
      <c r="FJ27" s="69">
        <v>0</v>
      </c>
      <c r="FK27" s="69">
        <v>0</v>
      </c>
      <c r="FL27" s="69">
        <v>0</v>
      </c>
      <c r="FM27" s="69">
        <v>0</v>
      </c>
      <c r="FN27" s="69">
        <v>0</v>
      </c>
      <c r="FO27" s="69">
        <v>0</v>
      </c>
      <c r="FP27" s="69">
        <v>0</v>
      </c>
      <c r="FQ27" s="69">
        <v>0</v>
      </c>
      <c r="FR27" s="69">
        <v>0</v>
      </c>
      <c r="FS27" s="69">
        <v>0</v>
      </c>
      <c r="FT27" s="69">
        <v>0</v>
      </c>
      <c r="FU27" s="114"/>
      <c r="FV27" s="66" t="s">
        <v>98</v>
      </c>
      <c r="FW27" s="69">
        <v>0</v>
      </c>
      <c r="FX27" s="69">
        <v>0</v>
      </c>
      <c r="FY27" s="69">
        <v>0</v>
      </c>
      <c r="FZ27" s="69">
        <v>0</v>
      </c>
      <c r="GA27" s="69">
        <v>0</v>
      </c>
      <c r="GB27" s="69">
        <v>0</v>
      </c>
      <c r="GC27" s="69">
        <v>0</v>
      </c>
      <c r="GD27" s="69">
        <v>0</v>
      </c>
      <c r="GE27" s="69">
        <v>0</v>
      </c>
      <c r="GF27" s="69">
        <v>0</v>
      </c>
      <c r="GG27" s="69">
        <v>0</v>
      </c>
      <c r="GH27" s="69">
        <v>0</v>
      </c>
      <c r="GI27" s="69">
        <v>0</v>
      </c>
      <c r="GJ27" s="69">
        <v>0</v>
      </c>
      <c r="GK27" s="69">
        <v>0</v>
      </c>
      <c r="GL27" s="69">
        <v>0</v>
      </c>
      <c r="GM27" s="69">
        <v>0</v>
      </c>
      <c r="GN27" s="69">
        <v>0</v>
      </c>
      <c r="GO27" s="69">
        <v>0</v>
      </c>
      <c r="GP27" s="69">
        <v>0</v>
      </c>
      <c r="GQ27" s="69">
        <v>0</v>
      </c>
      <c r="GR27" s="69">
        <v>0</v>
      </c>
      <c r="GS27" s="69">
        <v>0</v>
      </c>
      <c r="GT27" s="69">
        <v>0</v>
      </c>
      <c r="GU27" s="69">
        <v>0</v>
      </c>
      <c r="GV27" s="69">
        <v>0</v>
      </c>
      <c r="GW27" s="69">
        <v>0</v>
      </c>
      <c r="GY27" s="66" t="s">
        <v>98</v>
      </c>
      <c r="GZ27" s="69">
        <v>0</v>
      </c>
      <c r="HA27" s="69">
        <v>0</v>
      </c>
      <c r="HB27" s="69">
        <v>0</v>
      </c>
      <c r="HC27" s="69">
        <v>0</v>
      </c>
      <c r="HD27" s="69">
        <v>0</v>
      </c>
      <c r="HE27" s="69">
        <v>0</v>
      </c>
      <c r="HF27" s="69">
        <v>0</v>
      </c>
      <c r="HG27" s="69">
        <v>0</v>
      </c>
      <c r="HH27" s="69">
        <v>0</v>
      </c>
      <c r="HI27" s="69">
        <v>0</v>
      </c>
      <c r="HJ27" s="69">
        <v>0</v>
      </c>
      <c r="HK27" s="69">
        <v>0</v>
      </c>
      <c r="HL27" s="69">
        <v>0</v>
      </c>
      <c r="HM27" s="72">
        <v>0</v>
      </c>
      <c r="HN27" s="75"/>
      <c r="HO27" s="73"/>
      <c r="HP27" s="66" t="s">
        <v>98</v>
      </c>
      <c r="HQ27" s="76">
        <v>0</v>
      </c>
      <c r="HR27" s="73"/>
      <c r="HS27" s="73"/>
      <c r="HT27" s="73"/>
      <c r="HU27" s="73"/>
      <c r="HV27" s="73"/>
      <c r="HW27" s="73"/>
      <c r="HX27" s="73"/>
      <c r="HY27" s="73"/>
      <c r="HZ27" s="73"/>
      <c r="JO27" s="55" t="s">
        <v>82</v>
      </c>
      <c r="JP27" s="66">
        <v>1</v>
      </c>
      <c r="JR27" s="37">
        <v>0</v>
      </c>
      <c r="JS27" s="37">
        <v>0</v>
      </c>
      <c r="JT27" s="37">
        <v>0</v>
      </c>
      <c r="JU27" s="37">
        <v>0</v>
      </c>
      <c r="JV27" s="37"/>
      <c r="JW27" s="37">
        <v>0.45</v>
      </c>
      <c r="JX27" s="37">
        <v>0.45</v>
      </c>
      <c r="JY27" s="37"/>
      <c r="LC27" s="55" t="s">
        <v>82</v>
      </c>
      <c r="LD27" s="37">
        <f t="shared" si="0"/>
        <v>0.98499999999999999</v>
      </c>
      <c r="LE27" s="37">
        <v>4.0000000000000001E-3</v>
      </c>
      <c r="LF27" s="37">
        <v>1.75E-3</v>
      </c>
      <c r="LG27" s="37">
        <v>5.0000000000000001E-4</v>
      </c>
      <c r="LH27" s="37">
        <v>5.0000000000000001E-4</v>
      </c>
      <c r="LI27" s="37">
        <v>6.7499999999999999E-3</v>
      </c>
      <c r="LJ27" s="37">
        <v>5.0000000000000001E-4</v>
      </c>
      <c r="LK27" s="37">
        <v>0</v>
      </c>
      <c r="LL27" s="37">
        <v>5.0000000000000001E-4</v>
      </c>
      <c r="LM27" s="37">
        <v>5.0000000000000001E-4</v>
      </c>
    </row>
    <row r="28" spans="1:325" x14ac:dyDescent="0.25">
      <c r="A28">
        <v>1913</v>
      </c>
      <c r="B28" s="37">
        <v>97326017.25</v>
      </c>
      <c r="C28" s="37">
        <v>0</v>
      </c>
      <c r="D28" s="37">
        <v>0</v>
      </c>
      <c r="E28" s="37">
        <v>35.239562563598199</v>
      </c>
      <c r="F28" s="37">
        <v>35.239562563598199</v>
      </c>
      <c r="G28" s="37">
        <v>35.239562563598199</v>
      </c>
      <c r="H28" s="20">
        <v>1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37">
        <v>0.14374019020833301</v>
      </c>
      <c r="S28" s="37">
        <v>0</v>
      </c>
      <c r="T28" s="37">
        <v>0</v>
      </c>
      <c r="U28" s="37">
        <v>0</v>
      </c>
      <c r="V28" s="37">
        <v>0</v>
      </c>
      <c r="W28" s="37">
        <v>6.1376102531249997E-2</v>
      </c>
      <c r="X28" s="37">
        <v>0</v>
      </c>
      <c r="Y28" s="37">
        <v>0</v>
      </c>
      <c r="Z28" s="37">
        <v>0</v>
      </c>
      <c r="AA28" s="37">
        <v>0</v>
      </c>
      <c r="AB28" s="37">
        <v>1.71208154270833</v>
      </c>
      <c r="AC28" s="37">
        <v>0</v>
      </c>
      <c r="AD28" s="37">
        <v>0</v>
      </c>
      <c r="AE28" s="37">
        <v>0</v>
      </c>
      <c r="AF28" s="37">
        <v>0</v>
      </c>
      <c r="AG28" s="124">
        <v>2.1110726108333302</v>
      </c>
      <c r="AH28" s="124">
        <v>0</v>
      </c>
      <c r="AI28" s="124">
        <v>0</v>
      </c>
      <c r="AJ28" s="124">
        <v>0</v>
      </c>
      <c r="AK28" s="124">
        <v>0</v>
      </c>
      <c r="AL28" s="37">
        <v>1.71208154270833</v>
      </c>
      <c r="AM28" s="37">
        <v>0</v>
      </c>
      <c r="AN28" s="37">
        <v>0</v>
      </c>
      <c r="AO28" s="37">
        <v>0</v>
      </c>
      <c r="AP28" s="37">
        <v>0</v>
      </c>
      <c r="AQ28" s="124">
        <v>2.0834885093750002E-2</v>
      </c>
      <c r="AR28" s="124">
        <v>0</v>
      </c>
      <c r="AS28" s="124">
        <v>0</v>
      </c>
      <c r="AT28" s="124">
        <v>0</v>
      </c>
      <c r="AU28" s="124">
        <v>0</v>
      </c>
      <c r="AV28" s="37">
        <v>0.30386414648958299</v>
      </c>
      <c r="AW28" s="37">
        <v>0</v>
      </c>
      <c r="AX28" s="37">
        <v>0</v>
      </c>
      <c r="AY28" s="37">
        <v>0</v>
      </c>
      <c r="AZ28" s="37">
        <v>0</v>
      </c>
      <c r="BA28" s="37">
        <v>2.3459272064583301</v>
      </c>
      <c r="BB28" s="124">
        <v>0</v>
      </c>
      <c r="BC28" s="124">
        <v>0</v>
      </c>
      <c r="BD28" s="124">
        <v>0</v>
      </c>
      <c r="BE28" s="124">
        <v>0</v>
      </c>
      <c r="BF28" s="124">
        <v>3.6744859991666701</v>
      </c>
      <c r="BG28" s="124">
        <v>0</v>
      </c>
      <c r="BH28" s="124">
        <v>0</v>
      </c>
      <c r="BI28" s="124">
        <v>0</v>
      </c>
      <c r="BJ28" s="124">
        <v>0</v>
      </c>
      <c r="BK28" s="37">
        <v>0.20514707660416701</v>
      </c>
      <c r="BL28" s="124">
        <v>0</v>
      </c>
      <c r="BM28" s="124">
        <v>0</v>
      </c>
      <c r="BN28" s="124">
        <v>0</v>
      </c>
      <c r="BO28" s="124">
        <v>0</v>
      </c>
      <c r="BP28" s="124">
        <v>1.3316189778125</v>
      </c>
      <c r="BQ28" s="124">
        <v>0</v>
      </c>
      <c r="BR28" s="124">
        <v>0</v>
      </c>
      <c r="BS28" s="124">
        <v>0</v>
      </c>
      <c r="BT28" s="124">
        <v>0</v>
      </c>
      <c r="BU28" s="37">
        <v>9.4651944427083301E-2</v>
      </c>
      <c r="BV28" s="124">
        <v>0</v>
      </c>
      <c r="BW28" s="124">
        <v>0</v>
      </c>
      <c r="BX28" s="124">
        <v>0</v>
      </c>
      <c r="BY28" s="124">
        <v>0</v>
      </c>
      <c r="BZ28" s="124">
        <v>0.55317703878125002</v>
      </c>
      <c r="CA28" s="124">
        <v>0</v>
      </c>
      <c r="CB28" s="124">
        <v>0</v>
      </c>
      <c r="CC28" s="124">
        <v>0</v>
      </c>
      <c r="CD28" s="124">
        <v>0</v>
      </c>
      <c r="CE28" s="22">
        <v>0.98</v>
      </c>
      <c r="CF28" s="5">
        <v>0</v>
      </c>
      <c r="CG28" s="5">
        <v>0</v>
      </c>
      <c r="CH28" s="5">
        <v>0</v>
      </c>
      <c r="CI28" s="5">
        <v>0</v>
      </c>
      <c r="CM28" s="38">
        <v>0</v>
      </c>
      <c r="CN28" s="21">
        <v>0</v>
      </c>
      <c r="CO28" s="21">
        <v>1</v>
      </c>
      <c r="CP28" s="21">
        <v>0</v>
      </c>
      <c r="CQ28" s="21">
        <v>0</v>
      </c>
      <c r="CR28" s="39">
        <v>1</v>
      </c>
      <c r="CS28" s="18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I28" s="49" t="s">
        <v>45</v>
      </c>
      <c r="DJ28" s="50">
        <v>0</v>
      </c>
      <c r="DK28" s="50">
        <v>0</v>
      </c>
      <c r="DL28" s="51">
        <v>1</v>
      </c>
      <c r="DO28" s="37" t="s">
        <v>245</v>
      </c>
      <c r="DP28" s="131">
        <v>0</v>
      </c>
      <c r="DQ28" s="131">
        <v>0</v>
      </c>
      <c r="DR28" s="131">
        <v>0</v>
      </c>
      <c r="DS28" s="131">
        <v>0</v>
      </c>
      <c r="DT28" s="131">
        <v>0</v>
      </c>
      <c r="DU28" s="131">
        <v>0</v>
      </c>
      <c r="DV28" s="131">
        <v>0.2</v>
      </c>
      <c r="DW28" s="131">
        <v>0</v>
      </c>
      <c r="DX28" s="131">
        <v>0</v>
      </c>
      <c r="DY28" s="131">
        <v>0</v>
      </c>
      <c r="DZ28" s="131">
        <v>0</v>
      </c>
      <c r="EA28" s="131">
        <v>0.45</v>
      </c>
      <c r="EB28" s="131">
        <v>0.35</v>
      </c>
      <c r="EC28" s="131">
        <v>0</v>
      </c>
      <c r="ED28" s="131">
        <v>0</v>
      </c>
      <c r="EE28" s="131">
        <v>0</v>
      </c>
      <c r="EF28" s="131">
        <v>0</v>
      </c>
      <c r="EG28" s="131">
        <v>0</v>
      </c>
      <c r="EH28" s="131">
        <v>0</v>
      </c>
      <c r="EI28" s="131">
        <v>0</v>
      </c>
      <c r="EJ28" s="131">
        <v>0</v>
      </c>
      <c r="EK28" s="130">
        <v>0</v>
      </c>
      <c r="EL28" s="131">
        <v>0</v>
      </c>
      <c r="EM28" s="131">
        <v>0</v>
      </c>
      <c r="EN28" s="131">
        <v>0</v>
      </c>
      <c r="EO28" s="131">
        <v>0</v>
      </c>
      <c r="EP28" s="131">
        <v>0</v>
      </c>
      <c r="EQ28" s="63">
        <f t="shared" si="1"/>
        <v>1</v>
      </c>
      <c r="ES28" s="66" t="s">
        <v>99</v>
      </c>
      <c r="ET28" s="69">
        <v>0</v>
      </c>
      <c r="EU28" s="69">
        <v>0</v>
      </c>
      <c r="EV28" s="69">
        <v>0</v>
      </c>
      <c r="EW28" s="69">
        <v>0</v>
      </c>
      <c r="EX28" s="69">
        <v>0</v>
      </c>
      <c r="EY28" s="69">
        <v>0</v>
      </c>
      <c r="EZ28" s="69">
        <v>0</v>
      </c>
      <c r="FA28" s="69">
        <v>0</v>
      </c>
      <c r="FB28" s="69">
        <v>0</v>
      </c>
      <c r="FC28" s="69">
        <v>0</v>
      </c>
      <c r="FD28" s="69">
        <v>0</v>
      </c>
      <c r="FE28" s="69">
        <v>0</v>
      </c>
      <c r="FF28" s="69">
        <v>0</v>
      </c>
      <c r="FG28" s="69">
        <v>0</v>
      </c>
      <c r="FH28" s="69">
        <v>0</v>
      </c>
      <c r="FI28" s="69">
        <v>0</v>
      </c>
      <c r="FJ28" s="69">
        <v>0</v>
      </c>
      <c r="FK28" s="69">
        <v>0</v>
      </c>
      <c r="FL28" s="69">
        <v>0</v>
      </c>
      <c r="FM28" s="69">
        <v>0</v>
      </c>
      <c r="FN28" s="69">
        <v>0</v>
      </c>
      <c r="FO28" s="69">
        <v>0</v>
      </c>
      <c r="FP28" s="69">
        <v>0</v>
      </c>
      <c r="FQ28" s="69">
        <v>0</v>
      </c>
      <c r="FR28" s="69">
        <v>0</v>
      </c>
      <c r="FS28" s="69">
        <v>0</v>
      </c>
      <c r="FT28" s="69">
        <v>0</v>
      </c>
      <c r="FU28" s="114"/>
      <c r="FV28" s="66" t="s">
        <v>99</v>
      </c>
      <c r="FW28" s="69">
        <v>0</v>
      </c>
      <c r="FX28" s="69">
        <v>0</v>
      </c>
      <c r="FY28" s="69">
        <v>0</v>
      </c>
      <c r="FZ28" s="69">
        <v>0</v>
      </c>
      <c r="GA28" s="69">
        <v>0</v>
      </c>
      <c r="GB28" s="69">
        <v>0</v>
      </c>
      <c r="GC28" s="69">
        <v>0</v>
      </c>
      <c r="GD28" s="69">
        <v>0</v>
      </c>
      <c r="GE28" s="69">
        <v>0</v>
      </c>
      <c r="GF28" s="69">
        <v>0</v>
      </c>
      <c r="GG28" s="69">
        <v>0</v>
      </c>
      <c r="GH28" s="69">
        <v>0</v>
      </c>
      <c r="GI28" s="69">
        <v>0</v>
      </c>
      <c r="GJ28" s="69">
        <v>0</v>
      </c>
      <c r="GK28" s="69">
        <v>0</v>
      </c>
      <c r="GL28" s="69">
        <v>0</v>
      </c>
      <c r="GM28" s="69">
        <v>0</v>
      </c>
      <c r="GN28" s="69">
        <v>0</v>
      </c>
      <c r="GO28" s="69">
        <v>0</v>
      </c>
      <c r="GP28" s="69">
        <v>0</v>
      </c>
      <c r="GQ28" s="69">
        <v>0</v>
      </c>
      <c r="GR28" s="69">
        <v>0</v>
      </c>
      <c r="GS28" s="69">
        <v>0</v>
      </c>
      <c r="GT28" s="69">
        <v>0</v>
      </c>
      <c r="GU28" s="69">
        <v>0</v>
      </c>
      <c r="GV28" s="69">
        <v>0</v>
      </c>
      <c r="GW28" s="69">
        <v>0</v>
      </c>
      <c r="GY28" s="66" t="s">
        <v>99</v>
      </c>
      <c r="GZ28" s="69">
        <v>0</v>
      </c>
      <c r="HA28" s="69">
        <v>0</v>
      </c>
      <c r="HB28" s="69">
        <v>0</v>
      </c>
      <c r="HC28" s="69">
        <v>0</v>
      </c>
      <c r="HD28" s="69">
        <v>0</v>
      </c>
      <c r="HE28" s="69">
        <v>0</v>
      </c>
      <c r="HF28" s="69">
        <v>0</v>
      </c>
      <c r="HG28" s="69">
        <v>0</v>
      </c>
      <c r="HH28" s="69">
        <v>0</v>
      </c>
      <c r="HI28" s="69">
        <v>0</v>
      </c>
      <c r="HJ28" s="69">
        <v>0</v>
      </c>
      <c r="HK28" s="69">
        <v>0</v>
      </c>
      <c r="HL28" s="69">
        <v>0</v>
      </c>
      <c r="HM28" s="72">
        <v>0</v>
      </c>
      <c r="HN28" s="75"/>
      <c r="HO28" s="73"/>
      <c r="HP28" s="66" t="s">
        <v>99</v>
      </c>
      <c r="HQ28" s="76">
        <v>0</v>
      </c>
      <c r="HR28" s="73"/>
      <c r="HS28" s="73"/>
      <c r="HT28" s="73"/>
      <c r="HU28" s="73"/>
      <c r="HV28" s="73"/>
      <c r="HW28" s="73"/>
      <c r="HX28" s="73"/>
      <c r="HY28" s="73"/>
      <c r="HZ28" s="73"/>
      <c r="JO28" s="55" t="s">
        <v>83</v>
      </c>
      <c r="JP28" s="66">
        <v>1</v>
      </c>
      <c r="JR28" s="37">
        <v>0</v>
      </c>
      <c r="JS28" s="37">
        <v>0</v>
      </c>
      <c r="JT28" s="37">
        <v>0</v>
      </c>
      <c r="JU28" s="37">
        <v>0</v>
      </c>
      <c r="JV28" s="37"/>
      <c r="JW28" s="37">
        <v>0.45</v>
      </c>
      <c r="JX28" s="37">
        <v>0.45</v>
      </c>
      <c r="JY28" s="37"/>
      <c r="LC28" s="55" t="s">
        <v>83</v>
      </c>
      <c r="LD28" s="37">
        <f t="shared" si="0"/>
        <v>0.96825000000000006</v>
      </c>
      <c r="LE28" s="37">
        <v>0.01</v>
      </c>
      <c r="LF28" s="37">
        <v>2.5000000000000001E-3</v>
      </c>
      <c r="LG28" s="37">
        <v>5.0000000000000001E-4</v>
      </c>
      <c r="LH28" s="37">
        <v>7.0000000000000001E-3</v>
      </c>
      <c r="LI28" s="37">
        <v>8.9999999999999993E-3</v>
      </c>
      <c r="LJ28" s="37">
        <v>1.25E-3</v>
      </c>
      <c r="LK28" s="37">
        <v>0</v>
      </c>
      <c r="LL28" s="37">
        <v>1E-3</v>
      </c>
      <c r="LM28" s="37">
        <v>5.0000000000000001E-4</v>
      </c>
    </row>
    <row r="29" spans="1:325" x14ac:dyDescent="0.25">
      <c r="A29">
        <v>1914</v>
      </c>
      <c r="B29" s="37">
        <v>98839982.5</v>
      </c>
      <c r="C29" s="37">
        <v>0</v>
      </c>
      <c r="D29" s="37">
        <v>0</v>
      </c>
      <c r="E29" s="37">
        <v>40.646388567984097</v>
      </c>
      <c r="F29" s="37">
        <v>40.646388567984097</v>
      </c>
      <c r="G29" s="37">
        <v>40.646388567984097</v>
      </c>
      <c r="H29" s="20">
        <v>1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37">
        <v>0.154797127916667</v>
      </c>
      <c r="S29" s="37">
        <v>0</v>
      </c>
      <c r="T29" s="37">
        <v>0</v>
      </c>
      <c r="U29" s="37">
        <v>0</v>
      </c>
      <c r="V29" s="37">
        <v>0</v>
      </c>
      <c r="W29" s="37">
        <v>6.6097341187500006E-2</v>
      </c>
      <c r="X29" s="37">
        <v>0</v>
      </c>
      <c r="Y29" s="37">
        <v>0</v>
      </c>
      <c r="Z29" s="37">
        <v>0</v>
      </c>
      <c r="AA29" s="37">
        <v>0</v>
      </c>
      <c r="AB29" s="37">
        <v>1.8437801229166699</v>
      </c>
      <c r="AC29" s="37">
        <v>0</v>
      </c>
      <c r="AD29" s="37">
        <v>0</v>
      </c>
      <c r="AE29" s="37">
        <v>0</v>
      </c>
      <c r="AF29" s="37">
        <v>0</v>
      </c>
      <c r="AG29" s="124">
        <v>2.2734628116666702</v>
      </c>
      <c r="AH29" s="124">
        <v>0</v>
      </c>
      <c r="AI29" s="124">
        <v>0</v>
      </c>
      <c r="AJ29" s="124">
        <v>0</v>
      </c>
      <c r="AK29" s="124">
        <v>0</v>
      </c>
      <c r="AL29" s="37">
        <v>1.8437801229166699</v>
      </c>
      <c r="AM29" s="37">
        <v>0</v>
      </c>
      <c r="AN29" s="37">
        <v>0</v>
      </c>
      <c r="AO29" s="37">
        <v>0</v>
      </c>
      <c r="AP29" s="37">
        <v>0</v>
      </c>
      <c r="AQ29" s="124">
        <v>2.2437568562499999E-2</v>
      </c>
      <c r="AR29" s="124">
        <v>0</v>
      </c>
      <c r="AS29" s="124">
        <v>0</v>
      </c>
      <c r="AT29" s="124">
        <v>0</v>
      </c>
      <c r="AU29" s="124">
        <v>0</v>
      </c>
      <c r="AV29" s="37">
        <v>0.327238311604167</v>
      </c>
      <c r="AW29" s="37">
        <v>0</v>
      </c>
      <c r="AX29" s="37">
        <v>0</v>
      </c>
      <c r="AY29" s="37">
        <v>0</v>
      </c>
      <c r="AZ29" s="37">
        <v>0</v>
      </c>
      <c r="BA29" s="37">
        <v>2.5263831454166699</v>
      </c>
      <c r="BB29" s="124">
        <v>0</v>
      </c>
      <c r="BC29" s="124">
        <v>0</v>
      </c>
      <c r="BD29" s="124">
        <v>0</v>
      </c>
      <c r="BE29" s="124">
        <v>0</v>
      </c>
      <c r="BF29" s="124">
        <v>3.9571387683333299</v>
      </c>
      <c r="BG29" s="124">
        <v>0</v>
      </c>
      <c r="BH29" s="124">
        <v>0</v>
      </c>
      <c r="BI29" s="124">
        <v>0</v>
      </c>
      <c r="BJ29" s="124">
        <v>0</v>
      </c>
      <c r="BK29" s="37">
        <v>0.22092762095833299</v>
      </c>
      <c r="BL29" s="124">
        <v>0</v>
      </c>
      <c r="BM29" s="124">
        <v>0</v>
      </c>
      <c r="BN29" s="124">
        <v>0</v>
      </c>
      <c r="BO29" s="124">
        <v>0</v>
      </c>
      <c r="BP29" s="124">
        <v>1.434051206875</v>
      </c>
      <c r="BQ29" s="124">
        <v>0</v>
      </c>
      <c r="BR29" s="124">
        <v>0</v>
      </c>
      <c r="BS29" s="124">
        <v>0</v>
      </c>
      <c r="BT29" s="124">
        <v>0</v>
      </c>
      <c r="BU29" s="37">
        <v>0.101932863229167</v>
      </c>
      <c r="BV29" s="124">
        <v>0</v>
      </c>
      <c r="BW29" s="124">
        <v>0</v>
      </c>
      <c r="BX29" s="124">
        <v>0</v>
      </c>
      <c r="BY29" s="124">
        <v>0</v>
      </c>
      <c r="BZ29" s="124">
        <v>0.5957291186875</v>
      </c>
      <c r="CA29" s="124">
        <v>0</v>
      </c>
      <c r="CB29" s="124">
        <v>0</v>
      </c>
      <c r="CC29" s="124">
        <v>0</v>
      </c>
      <c r="CD29" s="124">
        <v>0</v>
      </c>
      <c r="CE29" s="22">
        <v>0.98</v>
      </c>
      <c r="CF29" s="5">
        <v>0</v>
      </c>
      <c r="CG29" s="5">
        <v>0</v>
      </c>
      <c r="CH29" s="5">
        <v>0</v>
      </c>
      <c r="CI29" s="5">
        <v>0</v>
      </c>
      <c r="CM29" s="38">
        <v>0</v>
      </c>
      <c r="CN29" s="21">
        <v>0</v>
      </c>
      <c r="CO29" s="21">
        <v>1</v>
      </c>
      <c r="CP29" s="21">
        <v>0</v>
      </c>
      <c r="CQ29" s="21">
        <v>0</v>
      </c>
      <c r="CR29" s="39">
        <v>1</v>
      </c>
      <c r="CS29" s="18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I29" s="36"/>
      <c r="DJ29" s="36"/>
      <c r="DK29" s="36"/>
      <c r="DL29" s="36"/>
      <c r="DO29" s="64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64"/>
      <c r="ES29" s="66" t="s">
        <v>100</v>
      </c>
      <c r="ET29" s="69">
        <v>0</v>
      </c>
      <c r="EU29" s="69">
        <v>0</v>
      </c>
      <c r="EV29" s="69">
        <v>0</v>
      </c>
      <c r="EW29" s="69">
        <v>0</v>
      </c>
      <c r="EX29" s="69">
        <v>0</v>
      </c>
      <c r="EY29" s="69">
        <v>0</v>
      </c>
      <c r="EZ29" s="69">
        <v>0</v>
      </c>
      <c r="FA29" s="69">
        <v>0</v>
      </c>
      <c r="FB29" s="69">
        <v>0</v>
      </c>
      <c r="FC29" s="69">
        <v>0</v>
      </c>
      <c r="FD29" s="69">
        <v>0</v>
      </c>
      <c r="FE29" s="69">
        <v>0</v>
      </c>
      <c r="FF29" s="69">
        <v>0</v>
      </c>
      <c r="FG29" s="69">
        <v>0</v>
      </c>
      <c r="FH29" s="69">
        <v>0</v>
      </c>
      <c r="FI29" s="69">
        <v>0</v>
      </c>
      <c r="FJ29" s="69">
        <v>0</v>
      </c>
      <c r="FK29" s="69">
        <v>0</v>
      </c>
      <c r="FL29" s="69">
        <v>0</v>
      </c>
      <c r="FM29" s="69">
        <v>0</v>
      </c>
      <c r="FN29" s="69">
        <v>0</v>
      </c>
      <c r="FO29" s="69">
        <v>0</v>
      </c>
      <c r="FP29" s="69">
        <v>0</v>
      </c>
      <c r="FQ29" s="69">
        <v>0</v>
      </c>
      <c r="FR29" s="69">
        <v>0</v>
      </c>
      <c r="FS29" s="69">
        <v>0</v>
      </c>
      <c r="FT29" s="69">
        <v>0</v>
      </c>
      <c r="FU29" s="114"/>
      <c r="FV29" s="66" t="s">
        <v>100</v>
      </c>
      <c r="FW29" s="69">
        <v>0</v>
      </c>
      <c r="FX29" s="69">
        <v>0</v>
      </c>
      <c r="FY29" s="69">
        <v>0</v>
      </c>
      <c r="FZ29" s="69">
        <v>0</v>
      </c>
      <c r="GA29" s="69">
        <v>0</v>
      </c>
      <c r="GB29" s="69">
        <v>0</v>
      </c>
      <c r="GC29" s="69">
        <v>0</v>
      </c>
      <c r="GD29" s="69">
        <v>0</v>
      </c>
      <c r="GE29" s="69">
        <v>0</v>
      </c>
      <c r="GF29" s="69">
        <v>0</v>
      </c>
      <c r="GG29" s="69">
        <v>0</v>
      </c>
      <c r="GH29" s="69">
        <v>0</v>
      </c>
      <c r="GI29" s="69">
        <v>0</v>
      </c>
      <c r="GJ29" s="69">
        <v>0</v>
      </c>
      <c r="GK29" s="69">
        <v>0</v>
      </c>
      <c r="GL29" s="69">
        <v>0</v>
      </c>
      <c r="GM29" s="69">
        <v>0</v>
      </c>
      <c r="GN29" s="69">
        <v>0</v>
      </c>
      <c r="GO29" s="69">
        <v>0</v>
      </c>
      <c r="GP29" s="69">
        <v>0</v>
      </c>
      <c r="GQ29" s="69">
        <v>0</v>
      </c>
      <c r="GR29" s="69">
        <v>0</v>
      </c>
      <c r="GS29" s="69">
        <v>0</v>
      </c>
      <c r="GT29" s="69">
        <v>0</v>
      </c>
      <c r="GU29" s="69">
        <v>0</v>
      </c>
      <c r="GV29" s="69">
        <v>0</v>
      </c>
      <c r="GW29" s="69">
        <v>0</v>
      </c>
      <c r="GY29" s="66" t="s">
        <v>100</v>
      </c>
      <c r="GZ29" s="69">
        <v>0</v>
      </c>
      <c r="HA29" s="69">
        <v>0</v>
      </c>
      <c r="HB29" s="69">
        <v>0</v>
      </c>
      <c r="HC29" s="69">
        <v>0</v>
      </c>
      <c r="HD29" s="69">
        <v>0</v>
      </c>
      <c r="HE29" s="69">
        <v>0</v>
      </c>
      <c r="HF29" s="69">
        <v>0</v>
      </c>
      <c r="HG29" s="69">
        <v>0</v>
      </c>
      <c r="HH29" s="69">
        <v>0</v>
      </c>
      <c r="HI29" s="69">
        <v>0</v>
      </c>
      <c r="HJ29" s="69">
        <v>0</v>
      </c>
      <c r="HK29" s="69">
        <v>0</v>
      </c>
      <c r="HL29" s="69">
        <v>0</v>
      </c>
      <c r="HM29" s="72">
        <v>0</v>
      </c>
      <c r="HN29" s="75"/>
      <c r="HO29" s="73"/>
      <c r="HP29" s="66" t="s">
        <v>100</v>
      </c>
      <c r="HQ29" s="76">
        <v>0</v>
      </c>
      <c r="HR29" s="73"/>
      <c r="HS29" s="73"/>
      <c r="HT29" s="73"/>
      <c r="HU29" s="73"/>
      <c r="HV29" s="73"/>
      <c r="HW29" s="73"/>
      <c r="HX29" s="73"/>
      <c r="HY29" s="73"/>
      <c r="HZ29" s="73"/>
      <c r="JO29" s="55" t="s">
        <v>84</v>
      </c>
      <c r="JP29" s="66">
        <v>1</v>
      </c>
      <c r="JR29" s="37">
        <v>0</v>
      </c>
      <c r="JS29" s="37">
        <v>0</v>
      </c>
      <c r="JT29" s="37">
        <v>0</v>
      </c>
      <c r="JU29" s="37">
        <v>0</v>
      </c>
      <c r="JV29" s="37"/>
      <c r="JW29" s="37">
        <v>0.45</v>
      </c>
      <c r="JX29" s="37">
        <v>0.45</v>
      </c>
      <c r="JY29" s="37"/>
      <c r="LC29" s="55" t="s">
        <v>84</v>
      </c>
      <c r="LD29" s="37">
        <v>0.97050000000000003</v>
      </c>
      <c r="LE29" s="37">
        <v>8.5000000000000006E-3</v>
      </c>
      <c r="LF29" s="37">
        <v>2E-3</v>
      </c>
      <c r="LG29" s="37">
        <v>7.0000000000000001E-3</v>
      </c>
      <c r="LH29" s="37">
        <v>2.7499999999999998E-3</v>
      </c>
      <c r="LI29" s="37">
        <v>7.4999999999999997E-3</v>
      </c>
      <c r="LJ29" s="37">
        <v>5.0000000000000001E-4</v>
      </c>
      <c r="LK29" s="37">
        <v>0</v>
      </c>
      <c r="LL29" s="37">
        <v>7.5000000000000002E-4</v>
      </c>
      <c r="LM29" s="37">
        <v>5.0000000000000001E-4</v>
      </c>
    </row>
    <row r="30" spans="1:325" x14ac:dyDescent="0.25">
      <c r="A30">
        <v>1915</v>
      </c>
      <c r="B30" s="37">
        <v>100328254.6875</v>
      </c>
      <c r="C30" s="37">
        <v>0</v>
      </c>
      <c r="D30" s="37">
        <v>0</v>
      </c>
      <c r="E30" s="37">
        <v>46.321431905031197</v>
      </c>
      <c r="F30" s="37">
        <v>46.321431905031197</v>
      </c>
      <c r="G30" s="37">
        <v>46.321431905031197</v>
      </c>
      <c r="H30" s="20">
        <v>1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37">
        <v>0.16585406562499999</v>
      </c>
      <c r="S30" s="37">
        <v>0</v>
      </c>
      <c r="T30" s="37">
        <v>0</v>
      </c>
      <c r="U30" s="37">
        <v>0</v>
      </c>
      <c r="V30" s="37">
        <v>0</v>
      </c>
      <c r="W30" s="37">
        <v>7.0818579843750007E-2</v>
      </c>
      <c r="X30" s="37">
        <v>0</v>
      </c>
      <c r="Y30" s="37">
        <v>0</v>
      </c>
      <c r="Z30" s="37">
        <v>0</v>
      </c>
      <c r="AA30" s="37">
        <v>0</v>
      </c>
      <c r="AB30" s="37">
        <v>1.9754787031250001</v>
      </c>
      <c r="AC30" s="37">
        <v>0</v>
      </c>
      <c r="AD30" s="37">
        <v>0</v>
      </c>
      <c r="AE30" s="37">
        <v>0</v>
      </c>
      <c r="AF30" s="37">
        <v>0</v>
      </c>
      <c r="AG30" s="124">
        <v>2.4358530125</v>
      </c>
      <c r="AH30" s="124">
        <v>0</v>
      </c>
      <c r="AI30" s="124">
        <v>0</v>
      </c>
      <c r="AJ30" s="124">
        <v>0</v>
      </c>
      <c r="AK30" s="124">
        <v>0</v>
      </c>
      <c r="AL30" s="37">
        <v>1.9754787031250001</v>
      </c>
      <c r="AM30" s="37">
        <v>0</v>
      </c>
      <c r="AN30" s="37">
        <v>0</v>
      </c>
      <c r="AO30" s="37">
        <v>0</v>
      </c>
      <c r="AP30" s="37">
        <v>0</v>
      </c>
      <c r="AQ30" s="124">
        <v>2.4040252031250001E-2</v>
      </c>
      <c r="AR30" s="124">
        <v>0</v>
      </c>
      <c r="AS30" s="124">
        <v>0</v>
      </c>
      <c r="AT30" s="124">
        <v>0</v>
      </c>
      <c r="AU30" s="124">
        <v>0</v>
      </c>
      <c r="AV30" s="37">
        <v>0.35061247671875001</v>
      </c>
      <c r="AW30" s="37">
        <v>0</v>
      </c>
      <c r="AX30" s="37">
        <v>0</v>
      </c>
      <c r="AY30" s="37">
        <v>0</v>
      </c>
      <c r="AZ30" s="37">
        <v>0</v>
      </c>
      <c r="BA30" s="37">
        <v>2.7068390843749999</v>
      </c>
      <c r="BB30" s="124">
        <v>0</v>
      </c>
      <c r="BC30" s="124">
        <v>0</v>
      </c>
      <c r="BD30" s="124">
        <v>0</v>
      </c>
      <c r="BE30" s="124">
        <v>0</v>
      </c>
      <c r="BF30" s="124">
        <v>4.2397915375000004</v>
      </c>
      <c r="BG30" s="124">
        <v>0</v>
      </c>
      <c r="BH30" s="124">
        <v>0</v>
      </c>
      <c r="BI30" s="124">
        <v>0</v>
      </c>
      <c r="BJ30" s="124">
        <v>0</v>
      </c>
      <c r="BK30" s="37">
        <v>0.2367081653125</v>
      </c>
      <c r="BL30" s="124">
        <v>0</v>
      </c>
      <c r="BM30" s="124">
        <v>0</v>
      </c>
      <c r="BN30" s="124">
        <v>0</v>
      </c>
      <c r="BO30" s="124">
        <v>0</v>
      </c>
      <c r="BP30" s="124">
        <v>1.5364834359374999</v>
      </c>
      <c r="BQ30" s="124">
        <v>0</v>
      </c>
      <c r="BR30" s="124">
        <v>0</v>
      </c>
      <c r="BS30" s="124">
        <v>0</v>
      </c>
      <c r="BT30" s="124">
        <v>0</v>
      </c>
      <c r="BU30" s="37">
        <v>0.10921378203125</v>
      </c>
      <c r="BV30" s="124">
        <v>0</v>
      </c>
      <c r="BW30" s="124">
        <v>0</v>
      </c>
      <c r="BX30" s="124">
        <v>0</v>
      </c>
      <c r="BY30" s="124">
        <v>0</v>
      </c>
      <c r="BZ30" s="124">
        <v>0.63828119859374999</v>
      </c>
      <c r="CA30" s="124">
        <v>0</v>
      </c>
      <c r="CB30" s="124">
        <v>0</v>
      </c>
      <c r="CC30" s="124">
        <v>0</v>
      </c>
      <c r="CD30" s="124">
        <v>0</v>
      </c>
      <c r="CE30" s="22">
        <v>0.98</v>
      </c>
      <c r="CF30" s="5">
        <v>0</v>
      </c>
      <c r="CG30" s="5">
        <v>0</v>
      </c>
      <c r="CH30" s="5">
        <v>0</v>
      </c>
      <c r="CI30" s="5">
        <v>0</v>
      </c>
      <c r="CM30" s="38">
        <v>0</v>
      </c>
      <c r="CN30" s="21">
        <v>0</v>
      </c>
      <c r="CO30" s="21">
        <v>1</v>
      </c>
      <c r="CP30" s="21">
        <v>0</v>
      </c>
      <c r="CQ30" s="21">
        <v>0</v>
      </c>
      <c r="CR30" s="39">
        <v>1</v>
      </c>
      <c r="CS30" s="18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I30" s="140" t="s">
        <v>18</v>
      </c>
      <c r="ES30" s="66" t="s">
        <v>101</v>
      </c>
      <c r="ET30" s="69">
        <v>0</v>
      </c>
      <c r="EU30" s="69">
        <v>0</v>
      </c>
      <c r="EV30" s="69">
        <v>0</v>
      </c>
      <c r="EW30" s="69">
        <v>0</v>
      </c>
      <c r="EX30" s="69">
        <v>0</v>
      </c>
      <c r="EY30" s="69">
        <v>0</v>
      </c>
      <c r="EZ30" s="69">
        <v>0</v>
      </c>
      <c r="FA30" s="69">
        <v>0</v>
      </c>
      <c r="FB30" s="69">
        <v>0</v>
      </c>
      <c r="FC30" s="69">
        <v>0</v>
      </c>
      <c r="FD30" s="69">
        <v>0</v>
      </c>
      <c r="FE30" s="69">
        <v>0</v>
      </c>
      <c r="FF30" s="69">
        <v>0</v>
      </c>
      <c r="FG30" s="69">
        <v>0</v>
      </c>
      <c r="FH30" s="69">
        <v>0</v>
      </c>
      <c r="FI30" s="69">
        <v>0</v>
      </c>
      <c r="FJ30" s="69">
        <v>0</v>
      </c>
      <c r="FK30" s="69">
        <v>0</v>
      </c>
      <c r="FL30" s="69">
        <v>0</v>
      </c>
      <c r="FM30" s="69">
        <v>0</v>
      </c>
      <c r="FN30" s="69">
        <v>0</v>
      </c>
      <c r="FO30" s="69">
        <v>0</v>
      </c>
      <c r="FP30" s="69">
        <v>0</v>
      </c>
      <c r="FQ30" s="69">
        <v>0</v>
      </c>
      <c r="FR30" s="69">
        <v>0</v>
      </c>
      <c r="FS30" s="69">
        <v>0</v>
      </c>
      <c r="FT30" s="69">
        <v>0</v>
      </c>
      <c r="FU30" s="114"/>
      <c r="FV30" s="66" t="s">
        <v>101</v>
      </c>
      <c r="FW30" s="69">
        <v>0</v>
      </c>
      <c r="FX30" s="69">
        <v>0</v>
      </c>
      <c r="FY30" s="69">
        <v>0</v>
      </c>
      <c r="FZ30" s="69">
        <v>0</v>
      </c>
      <c r="GA30" s="69">
        <v>0</v>
      </c>
      <c r="GB30" s="69">
        <v>0</v>
      </c>
      <c r="GC30" s="69">
        <v>0</v>
      </c>
      <c r="GD30" s="69">
        <v>0</v>
      </c>
      <c r="GE30" s="69">
        <v>0</v>
      </c>
      <c r="GF30" s="69">
        <v>0</v>
      </c>
      <c r="GG30" s="69">
        <v>0</v>
      </c>
      <c r="GH30" s="69">
        <v>0</v>
      </c>
      <c r="GI30" s="69">
        <v>0</v>
      </c>
      <c r="GJ30" s="69">
        <v>0</v>
      </c>
      <c r="GK30" s="69">
        <v>0</v>
      </c>
      <c r="GL30" s="69">
        <v>0</v>
      </c>
      <c r="GM30" s="69">
        <v>0</v>
      </c>
      <c r="GN30" s="69">
        <v>0</v>
      </c>
      <c r="GO30" s="69">
        <v>0</v>
      </c>
      <c r="GP30" s="69">
        <v>0</v>
      </c>
      <c r="GQ30" s="69">
        <v>0</v>
      </c>
      <c r="GR30" s="69">
        <v>0</v>
      </c>
      <c r="GS30" s="69">
        <v>0</v>
      </c>
      <c r="GT30" s="69">
        <v>0</v>
      </c>
      <c r="GU30" s="69">
        <v>0</v>
      </c>
      <c r="GV30" s="69">
        <v>0</v>
      </c>
      <c r="GW30" s="69">
        <v>0</v>
      </c>
      <c r="GY30" s="66" t="s">
        <v>101</v>
      </c>
      <c r="GZ30" s="69">
        <v>0</v>
      </c>
      <c r="HA30" s="69">
        <v>0</v>
      </c>
      <c r="HB30" s="69">
        <v>0</v>
      </c>
      <c r="HC30" s="69">
        <v>0</v>
      </c>
      <c r="HD30" s="69">
        <v>0</v>
      </c>
      <c r="HE30" s="69">
        <v>0</v>
      </c>
      <c r="HF30" s="69">
        <v>0</v>
      </c>
      <c r="HG30" s="69">
        <v>0</v>
      </c>
      <c r="HH30" s="69">
        <v>0</v>
      </c>
      <c r="HI30" s="69">
        <v>0</v>
      </c>
      <c r="HJ30" s="69">
        <v>0</v>
      </c>
      <c r="HK30" s="69">
        <v>0</v>
      </c>
      <c r="HL30" s="69">
        <v>0</v>
      </c>
      <c r="HM30" s="72">
        <v>0</v>
      </c>
      <c r="HN30" s="75"/>
      <c r="HO30" s="73"/>
      <c r="HP30" s="66" t="s">
        <v>101</v>
      </c>
      <c r="HQ30" s="76">
        <v>0</v>
      </c>
      <c r="HR30" s="73"/>
      <c r="HS30" s="73"/>
      <c r="HT30" s="73"/>
      <c r="HU30" s="73"/>
      <c r="HV30" s="73"/>
      <c r="HW30" s="73"/>
      <c r="HX30" s="73"/>
      <c r="HY30" s="73"/>
      <c r="HZ30" s="73"/>
      <c r="JO30" s="55" t="s">
        <v>85</v>
      </c>
      <c r="JP30" s="66">
        <v>1</v>
      </c>
      <c r="JR30" s="37">
        <v>0</v>
      </c>
      <c r="JS30" s="37">
        <v>0</v>
      </c>
      <c r="JT30" s="37">
        <v>0</v>
      </c>
      <c r="JU30" s="37">
        <v>0</v>
      </c>
      <c r="JV30" s="37"/>
      <c r="JW30" s="37">
        <v>0.45</v>
      </c>
      <c r="JX30" s="37">
        <v>0.45</v>
      </c>
      <c r="JY30" s="37"/>
      <c r="LC30" s="55" t="s">
        <v>85</v>
      </c>
      <c r="LD30" s="37">
        <f t="shared" ref="LD30" si="2">1-SUM(LE30:LM30)</f>
        <v>0.96625000000000005</v>
      </c>
      <c r="LE30" s="37">
        <v>1.0999999999999999E-2</v>
      </c>
      <c r="LF30" s="37">
        <v>2.5000000000000001E-3</v>
      </c>
      <c r="LG30" s="37">
        <v>5.0000000000000001E-4</v>
      </c>
      <c r="LH30" s="37">
        <v>7.4999999999999997E-3</v>
      </c>
      <c r="LI30" s="37">
        <v>9.4999999999999998E-3</v>
      </c>
      <c r="LJ30" s="37">
        <v>1.25E-3</v>
      </c>
      <c r="LK30" s="37">
        <v>0</v>
      </c>
      <c r="LL30" s="37">
        <v>1E-3</v>
      </c>
      <c r="LM30" s="37">
        <v>5.0000000000000001E-4</v>
      </c>
    </row>
    <row r="31" spans="1:325" x14ac:dyDescent="0.25">
      <c r="A31">
        <v>1916</v>
      </c>
      <c r="B31" s="37">
        <v>101793978.25</v>
      </c>
      <c r="C31" s="37">
        <v>0</v>
      </c>
      <c r="D31" s="37">
        <v>0</v>
      </c>
      <c r="E31" s="37">
        <v>52.255945876240702</v>
      </c>
      <c r="F31" s="37">
        <v>52.255945876240702</v>
      </c>
      <c r="G31" s="37">
        <v>52.255945876240702</v>
      </c>
      <c r="H31" s="20">
        <v>1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37">
        <v>0.17691100333333301</v>
      </c>
      <c r="S31" s="37">
        <v>0</v>
      </c>
      <c r="T31" s="37">
        <v>0</v>
      </c>
      <c r="U31" s="37">
        <v>0</v>
      </c>
      <c r="V31" s="37">
        <v>0</v>
      </c>
      <c r="W31" s="37">
        <v>7.5539818499999994E-2</v>
      </c>
      <c r="X31" s="37">
        <v>0</v>
      </c>
      <c r="Y31" s="37">
        <v>0</v>
      </c>
      <c r="Z31" s="37">
        <v>0</v>
      </c>
      <c r="AA31" s="37">
        <v>0</v>
      </c>
      <c r="AB31" s="37">
        <v>2.1071772833333302</v>
      </c>
      <c r="AC31" s="37">
        <v>0</v>
      </c>
      <c r="AD31" s="37">
        <v>0</v>
      </c>
      <c r="AE31" s="37">
        <v>0</v>
      </c>
      <c r="AF31" s="37">
        <v>0</v>
      </c>
      <c r="AG31" s="124">
        <v>2.5982432133333302</v>
      </c>
      <c r="AH31" s="124">
        <v>0</v>
      </c>
      <c r="AI31" s="124">
        <v>0</v>
      </c>
      <c r="AJ31" s="124">
        <v>0</v>
      </c>
      <c r="AK31" s="124">
        <v>0</v>
      </c>
      <c r="AL31" s="37">
        <v>2.1071772833333302</v>
      </c>
      <c r="AM31" s="37">
        <v>0</v>
      </c>
      <c r="AN31" s="37">
        <v>0</v>
      </c>
      <c r="AO31" s="37">
        <v>0</v>
      </c>
      <c r="AP31" s="37">
        <v>0</v>
      </c>
      <c r="AQ31" s="124">
        <v>2.5642935499999998E-2</v>
      </c>
      <c r="AR31" s="124">
        <v>0</v>
      </c>
      <c r="AS31" s="124">
        <v>0</v>
      </c>
      <c r="AT31" s="124">
        <v>0</v>
      </c>
      <c r="AU31" s="124">
        <v>0</v>
      </c>
      <c r="AV31" s="37">
        <v>0.37398664183333302</v>
      </c>
      <c r="AW31" s="37">
        <v>0</v>
      </c>
      <c r="AX31" s="37">
        <v>0</v>
      </c>
      <c r="AY31" s="37">
        <v>0</v>
      </c>
      <c r="AZ31" s="37">
        <v>0</v>
      </c>
      <c r="BA31" s="37">
        <v>2.8872950233333299</v>
      </c>
      <c r="BB31" s="124">
        <v>0</v>
      </c>
      <c r="BC31" s="124">
        <v>0</v>
      </c>
      <c r="BD31" s="124">
        <v>0</v>
      </c>
      <c r="BE31" s="124">
        <v>0</v>
      </c>
      <c r="BF31" s="124">
        <v>4.52244430666667</v>
      </c>
      <c r="BG31" s="124">
        <v>0</v>
      </c>
      <c r="BH31" s="124">
        <v>0</v>
      </c>
      <c r="BI31" s="124">
        <v>0</v>
      </c>
      <c r="BJ31" s="124">
        <v>0</v>
      </c>
      <c r="BK31" s="37">
        <v>0.25248870966666698</v>
      </c>
      <c r="BL31" s="124">
        <v>0</v>
      </c>
      <c r="BM31" s="124">
        <v>0</v>
      </c>
      <c r="BN31" s="124">
        <v>0</v>
      </c>
      <c r="BO31" s="124">
        <v>0</v>
      </c>
      <c r="BP31" s="124">
        <v>1.6389156650000001</v>
      </c>
      <c r="BQ31" s="124">
        <v>0</v>
      </c>
      <c r="BR31" s="124">
        <v>0</v>
      </c>
      <c r="BS31" s="124">
        <v>0</v>
      </c>
      <c r="BT31" s="124">
        <v>0</v>
      </c>
      <c r="BU31" s="37">
        <v>0.11649470083333301</v>
      </c>
      <c r="BV31" s="124">
        <v>0</v>
      </c>
      <c r="BW31" s="124">
        <v>0</v>
      </c>
      <c r="BX31" s="124">
        <v>0</v>
      </c>
      <c r="BY31" s="124">
        <v>0</v>
      </c>
      <c r="BZ31" s="124">
        <v>0.68083327849999997</v>
      </c>
      <c r="CA31" s="124">
        <v>0</v>
      </c>
      <c r="CB31" s="124">
        <v>0</v>
      </c>
      <c r="CC31" s="124">
        <v>0</v>
      </c>
      <c r="CD31" s="124">
        <v>0</v>
      </c>
      <c r="CE31" s="22">
        <v>0.98</v>
      </c>
      <c r="CF31" s="5">
        <v>0</v>
      </c>
      <c r="CG31" s="5">
        <v>0</v>
      </c>
      <c r="CH31" s="5">
        <v>0</v>
      </c>
      <c r="CI31" s="5">
        <v>0</v>
      </c>
      <c r="CM31" s="38">
        <v>0</v>
      </c>
      <c r="CN31" s="21">
        <v>0</v>
      </c>
      <c r="CO31" s="21">
        <v>1</v>
      </c>
      <c r="CP31" s="21">
        <v>0</v>
      </c>
      <c r="CQ31" s="21">
        <v>0</v>
      </c>
      <c r="CR31" s="39">
        <v>1</v>
      </c>
      <c r="CS31" s="18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I31" s="140"/>
      <c r="ES31" s="66" t="s">
        <v>102</v>
      </c>
      <c r="ET31" s="69">
        <v>0</v>
      </c>
      <c r="EU31" s="69">
        <v>0</v>
      </c>
      <c r="EV31" s="69">
        <v>0</v>
      </c>
      <c r="EW31" s="69">
        <v>0</v>
      </c>
      <c r="EX31" s="69">
        <v>0</v>
      </c>
      <c r="EY31" s="69">
        <v>0</v>
      </c>
      <c r="EZ31" s="69">
        <v>0</v>
      </c>
      <c r="FA31" s="69">
        <v>0</v>
      </c>
      <c r="FB31" s="69">
        <v>0</v>
      </c>
      <c r="FC31" s="69">
        <v>0</v>
      </c>
      <c r="FD31" s="69">
        <v>0</v>
      </c>
      <c r="FE31" s="69">
        <v>0</v>
      </c>
      <c r="FF31" s="69">
        <v>0</v>
      </c>
      <c r="FG31" s="69">
        <v>0</v>
      </c>
      <c r="FH31" s="69">
        <v>0</v>
      </c>
      <c r="FI31" s="69">
        <v>0</v>
      </c>
      <c r="FJ31" s="69">
        <v>0</v>
      </c>
      <c r="FK31" s="69">
        <v>0</v>
      </c>
      <c r="FL31" s="69">
        <v>0</v>
      </c>
      <c r="FM31" s="69">
        <v>0</v>
      </c>
      <c r="FN31" s="69">
        <v>0</v>
      </c>
      <c r="FO31" s="69">
        <v>0</v>
      </c>
      <c r="FP31" s="69">
        <v>0</v>
      </c>
      <c r="FQ31" s="69">
        <v>0</v>
      </c>
      <c r="FR31" s="69">
        <v>0</v>
      </c>
      <c r="FS31" s="69">
        <v>0</v>
      </c>
      <c r="FT31" s="69">
        <v>0</v>
      </c>
      <c r="FU31" s="114"/>
      <c r="FV31" s="66" t="s">
        <v>102</v>
      </c>
      <c r="FW31" s="69">
        <v>0</v>
      </c>
      <c r="FX31" s="69">
        <v>0</v>
      </c>
      <c r="FY31" s="69">
        <v>0</v>
      </c>
      <c r="FZ31" s="69">
        <v>0</v>
      </c>
      <c r="GA31" s="69">
        <v>0</v>
      </c>
      <c r="GB31" s="69">
        <v>0</v>
      </c>
      <c r="GC31" s="69">
        <v>0</v>
      </c>
      <c r="GD31" s="69">
        <v>0</v>
      </c>
      <c r="GE31" s="69">
        <v>0</v>
      </c>
      <c r="GF31" s="69">
        <v>0</v>
      </c>
      <c r="GG31" s="69">
        <v>0</v>
      </c>
      <c r="GH31" s="69">
        <v>0</v>
      </c>
      <c r="GI31" s="69">
        <v>0</v>
      </c>
      <c r="GJ31" s="69">
        <v>0</v>
      </c>
      <c r="GK31" s="69">
        <v>0</v>
      </c>
      <c r="GL31" s="69">
        <v>0</v>
      </c>
      <c r="GM31" s="69">
        <v>0</v>
      </c>
      <c r="GN31" s="69">
        <v>0</v>
      </c>
      <c r="GO31" s="69">
        <v>0</v>
      </c>
      <c r="GP31" s="69">
        <v>0</v>
      </c>
      <c r="GQ31" s="69">
        <v>0</v>
      </c>
      <c r="GR31" s="69">
        <v>0</v>
      </c>
      <c r="GS31" s="69">
        <v>0</v>
      </c>
      <c r="GT31" s="69">
        <v>0</v>
      </c>
      <c r="GU31" s="69">
        <v>0</v>
      </c>
      <c r="GV31" s="69">
        <v>0</v>
      </c>
      <c r="GW31" s="69">
        <v>0</v>
      </c>
      <c r="GY31" s="66" t="s">
        <v>102</v>
      </c>
      <c r="GZ31" s="69">
        <v>0</v>
      </c>
      <c r="HA31" s="69">
        <v>0</v>
      </c>
      <c r="HB31" s="69">
        <v>0</v>
      </c>
      <c r="HC31" s="69">
        <v>0</v>
      </c>
      <c r="HD31" s="69">
        <v>0</v>
      </c>
      <c r="HE31" s="69">
        <v>0</v>
      </c>
      <c r="HF31" s="69">
        <v>0</v>
      </c>
      <c r="HG31" s="69">
        <v>0</v>
      </c>
      <c r="HH31" s="69">
        <v>0</v>
      </c>
      <c r="HI31" s="69">
        <v>0</v>
      </c>
      <c r="HJ31" s="69">
        <v>0</v>
      </c>
      <c r="HK31" s="69">
        <v>0</v>
      </c>
      <c r="HL31" s="69">
        <v>0</v>
      </c>
      <c r="HM31" s="72">
        <v>0</v>
      </c>
      <c r="HN31" s="75"/>
      <c r="HO31" s="73"/>
      <c r="HP31" s="66" t="s">
        <v>102</v>
      </c>
      <c r="HQ31" s="76">
        <v>0</v>
      </c>
      <c r="HR31" s="73"/>
      <c r="HS31" s="73"/>
      <c r="HT31" s="73"/>
      <c r="HU31" s="73"/>
      <c r="HV31" s="73"/>
      <c r="HW31" s="73"/>
      <c r="HX31" s="73"/>
      <c r="HY31" s="73"/>
      <c r="HZ31" s="73"/>
      <c r="JO31" s="55" t="s">
        <v>248</v>
      </c>
      <c r="JP31" s="66">
        <v>1</v>
      </c>
      <c r="JR31" s="37">
        <v>0</v>
      </c>
      <c r="JS31" s="37">
        <v>0</v>
      </c>
      <c r="JT31" s="37">
        <v>0</v>
      </c>
      <c r="JU31" s="37">
        <v>0</v>
      </c>
      <c r="JV31" s="37"/>
      <c r="JW31" s="37">
        <v>0.45</v>
      </c>
      <c r="JX31" s="37">
        <v>0.45</v>
      </c>
      <c r="JY31" s="37"/>
      <c r="LC31" s="55" t="s">
        <v>248</v>
      </c>
      <c r="LD31" s="37">
        <v>0.93399999999999994</v>
      </c>
      <c r="LE31" s="37">
        <v>1.5E-3</v>
      </c>
      <c r="LF31" s="37">
        <v>1.75E-3</v>
      </c>
      <c r="LG31" s="37">
        <v>1E-3</v>
      </c>
      <c r="LH31" s="37">
        <v>1.5E-3</v>
      </c>
      <c r="LI31" s="37">
        <v>7.5000000000000002E-4</v>
      </c>
      <c r="LJ31" s="37">
        <v>1E-3</v>
      </c>
      <c r="LK31" s="37">
        <v>0</v>
      </c>
      <c r="LL31" s="37">
        <v>5.7500000000000002E-2</v>
      </c>
      <c r="LM31" s="37">
        <v>1E-3</v>
      </c>
    </row>
    <row r="32" spans="1:325" x14ac:dyDescent="0.25">
      <c r="A32">
        <v>1917</v>
      </c>
      <c r="B32" s="37">
        <v>103240195</v>
      </c>
      <c r="C32" s="37">
        <v>0</v>
      </c>
      <c r="D32" s="37">
        <v>0</v>
      </c>
      <c r="E32" s="37">
        <v>58.4412776380777</v>
      </c>
      <c r="F32" s="37">
        <v>58.4412776380777</v>
      </c>
      <c r="G32" s="37">
        <v>58.4412776380777</v>
      </c>
      <c r="H32" s="20">
        <v>1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37">
        <v>0.187967941041667</v>
      </c>
      <c r="S32" s="37">
        <v>0</v>
      </c>
      <c r="T32" s="37">
        <v>0</v>
      </c>
      <c r="U32" s="37">
        <v>0</v>
      </c>
      <c r="V32" s="37">
        <v>0</v>
      </c>
      <c r="W32" s="37">
        <v>8.0261057156249996E-2</v>
      </c>
      <c r="X32" s="37">
        <v>0</v>
      </c>
      <c r="Y32" s="37">
        <v>0</v>
      </c>
      <c r="Z32" s="37">
        <v>0</v>
      </c>
      <c r="AA32" s="37">
        <v>0</v>
      </c>
      <c r="AB32" s="37">
        <v>2.2388758635416699</v>
      </c>
      <c r="AC32" s="37">
        <v>0</v>
      </c>
      <c r="AD32" s="37">
        <v>0</v>
      </c>
      <c r="AE32" s="37">
        <v>0</v>
      </c>
      <c r="AF32" s="37">
        <v>0</v>
      </c>
      <c r="AG32" s="124">
        <v>2.7606334141666702</v>
      </c>
      <c r="AH32" s="124">
        <v>0</v>
      </c>
      <c r="AI32" s="124">
        <v>0</v>
      </c>
      <c r="AJ32" s="124">
        <v>0</v>
      </c>
      <c r="AK32" s="124">
        <v>0</v>
      </c>
      <c r="AL32" s="37">
        <v>2.2388758635416699</v>
      </c>
      <c r="AM32" s="37">
        <v>0</v>
      </c>
      <c r="AN32" s="37">
        <v>0</v>
      </c>
      <c r="AO32" s="37">
        <v>0</v>
      </c>
      <c r="AP32" s="37">
        <v>0</v>
      </c>
      <c r="AQ32" s="124">
        <v>2.724561896875E-2</v>
      </c>
      <c r="AR32" s="124">
        <v>0</v>
      </c>
      <c r="AS32" s="124">
        <v>0</v>
      </c>
      <c r="AT32" s="124">
        <v>0</v>
      </c>
      <c r="AU32" s="124">
        <v>0</v>
      </c>
      <c r="AV32" s="37">
        <v>0.39736080694791698</v>
      </c>
      <c r="AW32" s="37">
        <v>0</v>
      </c>
      <c r="AX32" s="37">
        <v>0</v>
      </c>
      <c r="AY32" s="37">
        <v>0</v>
      </c>
      <c r="AZ32" s="37">
        <v>0</v>
      </c>
      <c r="BA32" s="37">
        <v>3.0677509622916701</v>
      </c>
      <c r="BB32" s="124">
        <v>0</v>
      </c>
      <c r="BC32" s="124">
        <v>0</v>
      </c>
      <c r="BD32" s="124">
        <v>0</v>
      </c>
      <c r="BE32" s="124">
        <v>0</v>
      </c>
      <c r="BF32" s="124">
        <v>4.8050970758333298</v>
      </c>
      <c r="BG32" s="124">
        <v>0</v>
      </c>
      <c r="BH32" s="124">
        <v>0</v>
      </c>
      <c r="BI32" s="124">
        <v>0</v>
      </c>
      <c r="BJ32" s="124">
        <v>0</v>
      </c>
      <c r="BK32" s="37">
        <v>0.26826925402083301</v>
      </c>
      <c r="BL32" s="124">
        <v>0</v>
      </c>
      <c r="BM32" s="124">
        <v>0</v>
      </c>
      <c r="BN32" s="124">
        <v>0</v>
      </c>
      <c r="BO32" s="124">
        <v>0</v>
      </c>
      <c r="BP32" s="124">
        <v>1.7413478940625</v>
      </c>
      <c r="BQ32" s="124">
        <v>0</v>
      </c>
      <c r="BR32" s="124">
        <v>0</v>
      </c>
      <c r="BS32" s="124">
        <v>0</v>
      </c>
      <c r="BT32" s="124">
        <v>0</v>
      </c>
      <c r="BU32" s="37">
        <v>0.123775619635417</v>
      </c>
      <c r="BV32" s="124">
        <v>0</v>
      </c>
      <c r="BW32" s="124">
        <v>0</v>
      </c>
      <c r="BX32" s="124">
        <v>0</v>
      </c>
      <c r="BY32" s="124">
        <v>0</v>
      </c>
      <c r="BZ32" s="124">
        <v>0.72338535840624996</v>
      </c>
      <c r="CA32" s="124">
        <v>0</v>
      </c>
      <c r="CB32" s="124">
        <v>0</v>
      </c>
      <c r="CC32" s="124">
        <v>0</v>
      </c>
      <c r="CD32" s="124">
        <v>0</v>
      </c>
      <c r="CE32" s="22">
        <v>0.98</v>
      </c>
      <c r="CF32" s="5">
        <v>0</v>
      </c>
      <c r="CG32" s="5">
        <v>0</v>
      </c>
      <c r="CH32" s="5">
        <v>0</v>
      </c>
      <c r="CI32" s="5">
        <v>0</v>
      </c>
      <c r="CM32" s="38">
        <v>0</v>
      </c>
      <c r="CN32" s="21">
        <v>0</v>
      </c>
      <c r="CO32" s="21">
        <v>1</v>
      </c>
      <c r="CP32" s="21">
        <v>0</v>
      </c>
      <c r="CQ32" s="21">
        <v>0</v>
      </c>
      <c r="CR32" s="39">
        <v>1</v>
      </c>
      <c r="CS32" s="18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I32" s="140"/>
      <c r="ES32" s="66" t="s">
        <v>103</v>
      </c>
      <c r="ET32" s="69">
        <v>0</v>
      </c>
      <c r="EU32" s="69">
        <v>0</v>
      </c>
      <c r="EV32" s="69">
        <v>0</v>
      </c>
      <c r="EW32" s="69">
        <v>0</v>
      </c>
      <c r="EX32" s="69">
        <v>0</v>
      </c>
      <c r="EY32" s="69">
        <v>0</v>
      </c>
      <c r="EZ32" s="69">
        <v>0</v>
      </c>
      <c r="FA32" s="69">
        <v>0</v>
      </c>
      <c r="FB32" s="69">
        <v>0</v>
      </c>
      <c r="FC32" s="69">
        <v>0</v>
      </c>
      <c r="FD32" s="69">
        <v>0</v>
      </c>
      <c r="FE32" s="69">
        <v>0</v>
      </c>
      <c r="FF32" s="69">
        <v>0</v>
      </c>
      <c r="FG32" s="69">
        <v>0</v>
      </c>
      <c r="FH32" s="69">
        <v>0</v>
      </c>
      <c r="FI32" s="69">
        <v>0</v>
      </c>
      <c r="FJ32" s="69">
        <v>0</v>
      </c>
      <c r="FK32" s="69">
        <v>0</v>
      </c>
      <c r="FL32" s="69">
        <v>0</v>
      </c>
      <c r="FM32" s="69">
        <v>0</v>
      </c>
      <c r="FN32" s="69">
        <v>0</v>
      </c>
      <c r="FO32" s="69">
        <v>0</v>
      </c>
      <c r="FP32" s="69">
        <v>0</v>
      </c>
      <c r="FQ32" s="69">
        <v>0</v>
      </c>
      <c r="FR32" s="69">
        <v>0</v>
      </c>
      <c r="FS32" s="69">
        <v>0</v>
      </c>
      <c r="FT32" s="69">
        <v>0</v>
      </c>
      <c r="FU32" s="114"/>
      <c r="FV32" s="66" t="s">
        <v>103</v>
      </c>
      <c r="FW32" s="69">
        <v>0</v>
      </c>
      <c r="FX32" s="69">
        <v>0</v>
      </c>
      <c r="FY32" s="69">
        <v>0</v>
      </c>
      <c r="FZ32" s="69">
        <v>0</v>
      </c>
      <c r="GA32" s="69">
        <v>0</v>
      </c>
      <c r="GB32" s="69">
        <v>0</v>
      </c>
      <c r="GC32" s="69">
        <v>0</v>
      </c>
      <c r="GD32" s="69">
        <v>0</v>
      </c>
      <c r="GE32" s="69">
        <v>0</v>
      </c>
      <c r="GF32" s="69">
        <v>0</v>
      </c>
      <c r="GG32" s="69">
        <v>0</v>
      </c>
      <c r="GH32" s="69">
        <v>0</v>
      </c>
      <c r="GI32" s="69">
        <v>0</v>
      </c>
      <c r="GJ32" s="69">
        <v>0</v>
      </c>
      <c r="GK32" s="69">
        <v>0</v>
      </c>
      <c r="GL32" s="69">
        <v>0</v>
      </c>
      <c r="GM32" s="69">
        <v>0</v>
      </c>
      <c r="GN32" s="69">
        <v>0</v>
      </c>
      <c r="GO32" s="69">
        <v>0</v>
      </c>
      <c r="GP32" s="69">
        <v>0</v>
      </c>
      <c r="GQ32" s="69">
        <v>0</v>
      </c>
      <c r="GR32" s="69">
        <v>0</v>
      </c>
      <c r="GS32" s="69">
        <v>0</v>
      </c>
      <c r="GT32" s="69">
        <v>0</v>
      </c>
      <c r="GU32" s="69">
        <v>0</v>
      </c>
      <c r="GV32" s="69">
        <v>0</v>
      </c>
      <c r="GW32" s="69">
        <v>0</v>
      </c>
      <c r="GY32" s="66" t="s">
        <v>103</v>
      </c>
      <c r="GZ32" s="69">
        <v>0</v>
      </c>
      <c r="HA32" s="69">
        <v>0</v>
      </c>
      <c r="HB32" s="69">
        <v>0</v>
      </c>
      <c r="HC32" s="69">
        <v>0</v>
      </c>
      <c r="HD32" s="69">
        <v>0</v>
      </c>
      <c r="HE32" s="69">
        <v>0</v>
      </c>
      <c r="HF32" s="69">
        <v>0</v>
      </c>
      <c r="HG32" s="69">
        <v>0</v>
      </c>
      <c r="HH32" s="69">
        <v>0</v>
      </c>
      <c r="HI32" s="69">
        <v>0</v>
      </c>
      <c r="HJ32" s="69">
        <v>0</v>
      </c>
      <c r="HK32" s="69">
        <v>0</v>
      </c>
      <c r="HL32" s="69">
        <v>0</v>
      </c>
      <c r="HM32" s="72">
        <v>0</v>
      </c>
      <c r="HN32" s="75"/>
      <c r="HO32" s="73"/>
      <c r="HP32" s="66" t="s">
        <v>103</v>
      </c>
      <c r="HQ32" s="76">
        <v>0</v>
      </c>
      <c r="HR32" s="73"/>
      <c r="HS32" s="73"/>
      <c r="HT32" s="73"/>
      <c r="HU32" s="73"/>
      <c r="HV32" s="73"/>
      <c r="HW32" s="73"/>
      <c r="HX32" s="73"/>
      <c r="HY32" s="73"/>
      <c r="HZ32" s="73"/>
      <c r="JO32" s="55" t="s">
        <v>288</v>
      </c>
      <c r="JP32" s="66">
        <v>1</v>
      </c>
      <c r="JR32" s="37">
        <v>0</v>
      </c>
      <c r="JS32" s="37">
        <v>0</v>
      </c>
      <c r="JT32" s="37">
        <v>0</v>
      </c>
      <c r="JU32" s="37">
        <v>0</v>
      </c>
      <c r="JV32" s="37"/>
      <c r="JW32" s="37">
        <v>0.45</v>
      </c>
      <c r="JX32" s="37">
        <v>0.45</v>
      </c>
      <c r="JY32" s="37"/>
      <c r="LC32" s="55" t="s">
        <v>288</v>
      </c>
      <c r="LD32" s="37">
        <f t="shared" ref="LD32:LD41" si="3">1-SUM(LE32:LM32)</f>
        <v>0.88575000000000004</v>
      </c>
      <c r="LE32" s="37">
        <v>5.5E-2</v>
      </c>
      <c r="LF32" s="37">
        <v>5.0000000000000001E-3</v>
      </c>
      <c r="LG32" s="37">
        <v>4.4999999999999998E-2</v>
      </c>
      <c r="LH32" s="37">
        <v>2.5000000000000001E-3</v>
      </c>
      <c r="LI32" s="37">
        <v>5.0000000000000001E-4</v>
      </c>
      <c r="LJ32" s="37">
        <v>0</v>
      </c>
      <c r="LK32" s="37">
        <v>0</v>
      </c>
      <c r="LL32" s="37">
        <v>5.0000000000000001E-3</v>
      </c>
      <c r="LM32" s="37">
        <v>1.25E-3</v>
      </c>
    </row>
    <row r="33" spans="1:325" x14ac:dyDescent="0.25">
      <c r="A33">
        <v>1918</v>
      </c>
      <c r="B33" s="37">
        <v>104669846.875</v>
      </c>
      <c r="C33" s="37">
        <v>0</v>
      </c>
      <c r="D33" s="37">
        <v>0</v>
      </c>
      <c r="E33" s="37">
        <v>64.868868239224</v>
      </c>
      <c r="F33" s="37">
        <v>64.868868239224</v>
      </c>
      <c r="G33" s="37">
        <v>64.868868239224</v>
      </c>
      <c r="H33" s="20">
        <v>1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37">
        <v>0.19902487874999999</v>
      </c>
      <c r="S33" s="37">
        <v>0</v>
      </c>
      <c r="T33" s="37">
        <v>0</v>
      </c>
      <c r="U33" s="37">
        <v>0</v>
      </c>
      <c r="V33" s="37">
        <v>0</v>
      </c>
      <c r="W33" s="37">
        <v>8.4982295812499997E-2</v>
      </c>
      <c r="X33" s="37">
        <v>0</v>
      </c>
      <c r="Y33" s="37">
        <v>0</v>
      </c>
      <c r="Z33" s="37">
        <v>0</v>
      </c>
      <c r="AA33" s="37">
        <v>0</v>
      </c>
      <c r="AB33" s="37">
        <v>2.3705744437499998</v>
      </c>
      <c r="AC33" s="37">
        <v>0</v>
      </c>
      <c r="AD33" s="37">
        <v>0</v>
      </c>
      <c r="AE33" s="37">
        <v>0</v>
      </c>
      <c r="AF33" s="37">
        <v>0</v>
      </c>
      <c r="AG33" s="124">
        <v>2.923023615</v>
      </c>
      <c r="AH33" s="124">
        <v>0</v>
      </c>
      <c r="AI33" s="124">
        <v>0</v>
      </c>
      <c r="AJ33" s="124">
        <v>0</v>
      </c>
      <c r="AK33" s="124">
        <v>0</v>
      </c>
      <c r="AL33" s="37">
        <v>2.3705744437499998</v>
      </c>
      <c r="AM33" s="37">
        <v>0</v>
      </c>
      <c r="AN33" s="37">
        <v>0</v>
      </c>
      <c r="AO33" s="37">
        <v>0</v>
      </c>
      <c r="AP33" s="37">
        <v>0</v>
      </c>
      <c r="AQ33" s="124">
        <v>2.8848302437500001E-2</v>
      </c>
      <c r="AR33" s="124">
        <v>0</v>
      </c>
      <c r="AS33" s="124">
        <v>0</v>
      </c>
      <c r="AT33" s="124">
        <v>0</v>
      </c>
      <c r="AU33" s="124">
        <v>0</v>
      </c>
      <c r="AV33" s="37">
        <v>0.42073497206249999</v>
      </c>
      <c r="AW33" s="37">
        <v>0</v>
      </c>
      <c r="AX33" s="37">
        <v>0</v>
      </c>
      <c r="AY33" s="37">
        <v>0</v>
      </c>
      <c r="AZ33" s="37">
        <v>0</v>
      </c>
      <c r="BA33" s="37">
        <v>3.2482069012500001</v>
      </c>
      <c r="BB33" s="124">
        <v>0</v>
      </c>
      <c r="BC33" s="124">
        <v>0</v>
      </c>
      <c r="BD33" s="124">
        <v>0</v>
      </c>
      <c r="BE33" s="124">
        <v>0</v>
      </c>
      <c r="BF33" s="124">
        <v>5.0877498450000003</v>
      </c>
      <c r="BG33" s="124">
        <v>0</v>
      </c>
      <c r="BH33" s="124">
        <v>0</v>
      </c>
      <c r="BI33" s="124">
        <v>0</v>
      </c>
      <c r="BJ33" s="124">
        <v>0</v>
      </c>
      <c r="BK33" s="37">
        <v>0.284049798375</v>
      </c>
      <c r="BL33" s="124">
        <v>0</v>
      </c>
      <c r="BM33" s="124">
        <v>0</v>
      </c>
      <c r="BN33" s="124">
        <v>0</v>
      </c>
      <c r="BO33" s="124">
        <v>0</v>
      </c>
      <c r="BP33" s="124">
        <v>1.8437801231249999</v>
      </c>
      <c r="BQ33" s="124">
        <v>0</v>
      </c>
      <c r="BR33" s="124">
        <v>0</v>
      </c>
      <c r="BS33" s="124">
        <v>0</v>
      </c>
      <c r="BT33" s="124">
        <v>0</v>
      </c>
      <c r="BU33" s="37">
        <v>0.13105653843750001</v>
      </c>
      <c r="BV33" s="124">
        <v>0</v>
      </c>
      <c r="BW33" s="124">
        <v>0</v>
      </c>
      <c r="BX33" s="124">
        <v>0</v>
      </c>
      <c r="BY33" s="124">
        <v>0</v>
      </c>
      <c r="BZ33" s="124">
        <v>0.76593743831250005</v>
      </c>
      <c r="CA33" s="124">
        <v>0</v>
      </c>
      <c r="CB33" s="124">
        <v>0</v>
      </c>
      <c r="CC33" s="124">
        <v>0</v>
      </c>
      <c r="CD33" s="124">
        <v>0</v>
      </c>
      <c r="CE33" s="22">
        <v>0.98</v>
      </c>
      <c r="CF33" s="5">
        <v>0</v>
      </c>
      <c r="CG33" s="5">
        <v>0</v>
      </c>
      <c r="CH33" s="5">
        <v>0</v>
      </c>
      <c r="CI33" s="5">
        <v>0</v>
      </c>
      <c r="CM33" s="38">
        <v>0</v>
      </c>
      <c r="CN33" s="21">
        <v>0</v>
      </c>
      <c r="CO33" s="21">
        <v>1</v>
      </c>
      <c r="CP33" s="21">
        <v>0</v>
      </c>
      <c r="CQ33" s="21">
        <v>0</v>
      </c>
      <c r="CR33" s="39">
        <v>1</v>
      </c>
      <c r="CS33" s="18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I33" s="140"/>
      <c r="ES33" s="66" t="s">
        <v>104</v>
      </c>
      <c r="ET33" s="69">
        <v>0</v>
      </c>
      <c r="EU33" s="69">
        <v>0</v>
      </c>
      <c r="EV33" s="69">
        <v>0</v>
      </c>
      <c r="EW33" s="69">
        <v>0</v>
      </c>
      <c r="EX33" s="69">
        <v>0</v>
      </c>
      <c r="EY33" s="69">
        <v>0</v>
      </c>
      <c r="EZ33" s="69">
        <v>0</v>
      </c>
      <c r="FA33" s="69">
        <v>0</v>
      </c>
      <c r="FB33" s="69">
        <v>0</v>
      </c>
      <c r="FC33" s="69">
        <v>0</v>
      </c>
      <c r="FD33" s="69">
        <v>0</v>
      </c>
      <c r="FE33" s="69">
        <v>0</v>
      </c>
      <c r="FF33" s="69">
        <v>0</v>
      </c>
      <c r="FG33" s="69">
        <v>0</v>
      </c>
      <c r="FH33" s="69">
        <v>0</v>
      </c>
      <c r="FI33" s="69">
        <v>0</v>
      </c>
      <c r="FJ33" s="69">
        <v>0</v>
      </c>
      <c r="FK33" s="69">
        <v>0</v>
      </c>
      <c r="FL33" s="69">
        <v>0</v>
      </c>
      <c r="FM33" s="69">
        <v>0</v>
      </c>
      <c r="FN33" s="69">
        <v>0</v>
      </c>
      <c r="FO33" s="69">
        <v>0</v>
      </c>
      <c r="FP33" s="69">
        <v>0</v>
      </c>
      <c r="FQ33" s="69">
        <v>0</v>
      </c>
      <c r="FR33" s="69">
        <v>0</v>
      </c>
      <c r="FS33" s="69">
        <v>0</v>
      </c>
      <c r="FT33" s="69">
        <v>0</v>
      </c>
      <c r="FU33" s="114"/>
      <c r="FV33" s="66" t="s">
        <v>104</v>
      </c>
      <c r="FW33" s="69">
        <v>0</v>
      </c>
      <c r="FX33" s="69">
        <v>0</v>
      </c>
      <c r="FY33" s="69">
        <v>0</v>
      </c>
      <c r="FZ33" s="69">
        <v>0</v>
      </c>
      <c r="GA33" s="69">
        <v>0</v>
      </c>
      <c r="GB33" s="69">
        <v>0</v>
      </c>
      <c r="GC33" s="69">
        <v>0</v>
      </c>
      <c r="GD33" s="69">
        <v>0</v>
      </c>
      <c r="GE33" s="69">
        <v>0</v>
      </c>
      <c r="GF33" s="69">
        <v>0</v>
      </c>
      <c r="GG33" s="69">
        <v>0</v>
      </c>
      <c r="GH33" s="69">
        <v>0</v>
      </c>
      <c r="GI33" s="69">
        <v>0</v>
      </c>
      <c r="GJ33" s="69">
        <v>0</v>
      </c>
      <c r="GK33" s="69">
        <v>0</v>
      </c>
      <c r="GL33" s="69">
        <v>0</v>
      </c>
      <c r="GM33" s="69">
        <v>0</v>
      </c>
      <c r="GN33" s="69">
        <v>0</v>
      </c>
      <c r="GO33" s="69">
        <v>0</v>
      </c>
      <c r="GP33" s="69">
        <v>0</v>
      </c>
      <c r="GQ33" s="69">
        <v>0</v>
      </c>
      <c r="GR33" s="69">
        <v>0</v>
      </c>
      <c r="GS33" s="69">
        <v>0</v>
      </c>
      <c r="GT33" s="69">
        <v>0</v>
      </c>
      <c r="GU33" s="69">
        <v>0</v>
      </c>
      <c r="GV33" s="69">
        <v>0</v>
      </c>
      <c r="GW33" s="69">
        <v>0</v>
      </c>
      <c r="GY33" s="66" t="s">
        <v>104</v>
      </c>
      <c r="GZ33" s="69">
        <v>0</v>
      </c>
      <c r="HA33" s="69">
        <v>0</v>
      </c>
      <c r="HB33" s="69">
        <v>0</v>
      </c>
      <c r="HC33" s="69">
        <v>0</v>
      </c>
      <c r="HD33" s="69">
        <v>0</v>
      </c>
      <c r="HE33" s="69">
        <v>0</v>
      </c>
      <c r="HF33" s="69">
        <v>0</v>
      </c>
      <c r="HG33" s="69">
        <v>0</v>
      </c>
      <c r="HH33" s="69">
        <v>0</v>
      </c>
      <c r="HI33" s="69">
        <v>0</v>
      </c>
      <c r="HJ33" s="69">
        <v>0</v>
      </c>
      <c r="HK33" s="69">
        <v>0</v>
      </c>
      <c r="HL33" s="69">
        <v>0</v>
      </c>
      <c r="HM33" s="72">
        <v>0</v>
      </c>
      <c r="HN33" s="75"/>
      <c r="HO33" s="73"/>
      <c r="HP33" s="66" t="s">
        <v>104</v>
      </c>
      <c r="HQ33" s="76">
        <v>0</v>
      </c>
      <c r="HR33" s="73"/>
      <c r="HS33" s="73"/>
      <c r="HT33" s="73"/>
      <c r="HU33" s="73"/>
      <c r="HV33" s="73"/>
      <c r="HW33" s="73"/>
      <c r="HX33" s="73"/>
      <c r="HY33" s="73"/>
      <c r="HZ33" s="73"/>
      <c r="JO33" s="55" t="s">
        <v>87</v>
      </c>
      <c r="JP33" s="66">
        <v>1</v>
      </c>
      <c r="JR33" s="37">
        <v>0</v>
      </c>
      <c r="JS33" s="37">
        <v>0</v>
      </c>
      <c r="JT33" s="37">
        <v>0</v>
      </c>
      <c r="JU33" s="37">
        <v>0</v>
      </c>
      <c r="JV33" s="37"/>
      <c r="JW33" s="37">
        <v>0.45</v>
      </c>
      <c r="JX33" s="37">
        <v>0.45</v>
      </c>
      <c r="JY33" s="37"/>
      <c r="LC33" s="55" t="s">
        <v>87</v>
      </c>
      <c r="LD33" s="37">
        <f t="shared" si="3"/>
        <v>0.88900000000000001</v>
      </c>
      <c r="LE33" s="37">
        <v>0.06</v>
      </c>
      <c r="LF33" s="37">
        <v>5.0000000000000001E-3</v>
      </c>
      <c r="LG33" s="37">
        <v>3.5000000000000003E-2</v>
      </c>
      <c r="LH33" s="37">
        <v>2.5000000000000001E-3</v>
      </c>
      <c r="LI33" s="37">
        <v>5.0000000000000001E-4</v>
      </c>
      <c r="LJ33" s="37">
        <v>0</v>
      </c>
      <c r="LK33" s="37">
        <v>1.75E-3</v>
      </c>
      <c r="LL33" s="37">
        <v>5.0000000000000001E-3</v>
      </c>
      <c r="LM33" s="37">
        <v>1.25E-3</v>
      </c>
    </row>
    <row r="34" spans="1:325" x14ac:dyDescent="0.25">
      <c r="A34">
        <v>1919</v>
      </c>
      <c r="B34" s="37">
        <v>106085775.875</v>
      </c>
      <c r="C34" s="37">
        <v>0</v>
      </c>
      <c r="D34" s="37">
        <v>0</v>
      </c>
      <c r="E34" s="37">
        <v>71.530252464115605</v>
      </c>
      <c r="F34" s="37">
        <v>71.530252464115605</v>
      </c>
      <c r="G34" s="37">
        <v>71.530252464115605</v>
      </c>
      <c r="H34" s="20">
        <v>1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37">
        <v>0.21008181645833299</v>
      </c>
      <c r="S34" s="37">
        <v>0</v>
      </c>
      <c r="T34" s="37">
        <v>0</v>
      </c>
      <c r="U34" s="37">
        <v>0</v>
      </c>
      <c r="V34" s="37">
        <v>0</v>
      </c>
      <c r="W34" s="37">
        <v>8.9703534468749999E-2</v>
      </c>
      <c r="X34" s="37">
        <v>0</v>
      </c>
      <c r="Y34" s="37">
        <v>0</v>
      </c>
      <c r="Z34" s="37">
        <v>0</v>
      </c>
      <c r="AA34" s="37">
        <v>0</v>
      </c>
      <c r="AB34" s="37">
        <v>2.5022730239583302</v>
      </c>
      <c r="AC34" s="37">
        <v>0</v>
      </c>
      <c r="AD34" s="37">
        <v>0</v>
      </c>
      <c r="AE34" s="37">
        <v>0</v>
      </c>
      <c r="AF34" s="37">
        <v>0</v>
      </c>
      <c r="AG34" s="124">
        <v>3.0854138158333302</v>
      </c>
      <c r="AH34" s="124">
        <v>0</v>
      </c>
      <c r="AI34" s="124">
        <v>0</v>
      </c>
      <c r="AJ34" s="124">
        <v>0</v>
      </c>
      <c r="AK34" s="124">
        <v>0</v>
      </c>
      <c r="AL34" s="37">
        <v>2.5022730239583302</v>
      </c>
      <c r="AM34" s="37">
        <v>0</v>
      </c>
      <c r="AN34" s="37">
        <v>0</v>
      </c>
      <c r="AO34" s="37">
        <v>0</v>
      </c>
      <c r="AP34" s="37">
        <v>0</v>
      </c>
      <c r="AQ34" s="124">
        <v>3.0450985906249999E-2</v>
      </c>
      <c r="AR34" s="124">
        <v>0</v>
      </c>
      <c r="AS34" s="124">
        <v>0</v>
      </c>
      <c r="AT34" s="124">
        <v>0</v>
      </c>
      <c r="AU34" s="124">
        <v>0</v>
      </c>
      <c r="AV34" s="37">
        <v>0.444109137177083</v>
      </c>
      <c r="AW34" s="37">
        <v>0</v>
      </c>
      <c r="AX34" s="37">
        <v>0</v>
      </c>
      <c r="AY34" s="37">
        <v>0</v>
      </c>
      <c r="AZ34" s="37">
        <v>0</v>
      </c>
      <c r="BA34" s="37">
        <v>3.4286628402083301</v>
      </c>
      <c r="BB34" s="124">
        <v>0</v>
      </c>
      <c r="BC34" s="124">
        <v>0</v>
      </c>
      <c r="BD34" s="124">
        <v>0</v>
      </c>
      <c r="BE34" s="124">
        <v>0</v>
      </c>
      <c r="BF34" s="124">
        <v>5.3704026141666699</v>
      </c>
      <c r="BG34" s="124">
        <v>0</v>
      </c>
      <c r="BH34" s="124">
        <v>0</v>
      </c>
      <c r="BI34" s="124">
        <v>0</v>
      </c>
      <c r="BJ34" s="124">
        <v>0</v>
      </c>
      <c r="BK34" s="37">
        <v>0.29983034272916698</v>
      </c>
      <c r="BL34" s="124">
        <v>0</v>
      </c>
      <c r="BM34" s="124">
        <v>0</v>
      </c>
      <c r="BN34" s="124">
        <v>0</v>
      </c>
      <c r="BO34" s="124">
        <v>0</v>
      </c>
      <c r="BP34" s="124">
        <v>1.9462123521875001</v>
      </c>
      <c r="BQ34" s="124">
        <v>0</v>
      </c>
      <c r="BR34" s="124">
        <v>0</v>
      </c>
      <c r="BS34" s="124">
        <v>0</v>
      </c>
      <c r="BT34" s="124">
        <v>0</v>
      </c>
      <c r="BU34" s="37">
        <v>0.13833745723958299</v>
      </c>
      <c r="BV34" s="124">
        <v>0</v>
      </c>
      <c r="BW34" s="124">
        <v>0</v>
      </c>
      <c r="BX34" s="124">
        <v>0</v>
      </c>
      <c r="BY34" s="124">
        <v>0</v>
      </c>
      <c r="BZ34" s="124">
        <v>0.80848951821875004</v>
      </c>
      <c r="CA34" s="124">
        <v>0</v>
      </c>
      <c r="CB34" s="124">
        <v>0</v>
      </c>
      <c r="CC34" s="124">
        <v>0</v>
      </c>
      <c r="CD34" s="124">
        <v>0</v>
      </c>
      <c r="CE34" s="22">
        <v>0.98</v>
      </c>
      <c r="CF34" s="5">
        <v>0</v>
      </c>
      <c r="CG34" s="5">
        <v>0</v>
      </c>
      <c r="CH34" s="5">
        <v>0</v>
      </c>
      <c r="CI34" s="5">
        <v>0</v>
      </c>
      <c r="CM34" s="38">
        <v>0</v>
      </c>
      <c r="CN34" s="21">
        <v>0</v>
      </c>
      <c r="CO34" s="21">
        <v>1</v>
      </c>
      <c r="CP34" s="21">
        <v>0</v>
      </c>
      <c r="CQ34" s="21">
        <v>0</v>
      </c>
      <c r="CR34" s="39">
        <v>1</v>
      </c>
      <c r="CS34" s="18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I34" s="140"/>
      <c r="EK34" s="103"/>
      <c r="ES34" s="66" t="s">
        <v>105</v>
      </c>
      <c r="ET34" s="69">
        <v>0</v>
      </c>
      <c r="EU34" s="69">
        <v>0</v>
      </c>
      <c r="EV34" s="69">
        <v>0</v>
      </c>
      <c r="EW34" s="69">
        <v>0</v>
      </c>
      <c r="EX34" s="69">
        <v>0</v>
      </c>
      <c r="EY34" s="69">
        <v>0</v>
      </c>
      <c r="EZ34" s="69">
        <v>0</v>
      </c>
      <c r="FA34" s="69">
        <v>0</v>
      </c>
      <c r="FB34" s="69">
        <v>0</v>
      </c>
      <c r="FC34" s="69">
        <v>0</v>
      </c>
      <c r="FD34" s="69">
        <v>0</v>
      </c>
      <c r="FE34" s="69">
        <v>0</v>
      </c>
      <c r="FF34" s="69">
        <v>0</v>
      </c>
      <c r="FG34" s="69">
        <v>0</v>
      </c>
      <c r="FH34" s="69">
        <v>0</v>
      </c>
      <c r="FI34" s="69">
        <v>0</v>
      </c>
      <c r="FJ34" s="69">
        <v>0</v>
      </c>
      <c r="FK34" s="69">
        <v>0</v>
      </c>
      <c r="FL34" s="69">
        <v>0</v>
      </c>
      <c r="FM34" s="69">
        <v>0</v>
      </c>
      <c r="FN34" s="69">
        <v>0</v>
      </c>
      <c r="FO34" s="69">
        <v>0</v>
      </c>
      <c r="FP34" s="69">
        <v>0</v>
      </c>
      <c r="FQ34" s="69">
        <v>0</v>
      </c>
      <c r="FR34" s="69">
        <v>0</v>
      </c>
      <c r="FS34" s="69">
        <v>0</v>
      </c>
      <c r="FT34" s="69">
        <v>0</v>
      </c>
      <c r="FU34" s="114"/>
      <c r="FV34" s="66" t="s">
        <v>105</v>
      </c>
      <c r="FW34" s="69">
        <v>0</v>
      </c>
      <c r="FX34" s="69">
        <v>0</v>
      </c>
      <c r="FY34" s="69">
        <v>0</v>
      </c>
      <c r="FZ34" s="69">
        <v>0</v>
      </c>
      <c r="GA34" s="69">
        <v>0</v>
      </c>
      <c r="GB34" s="69">
        <v>0</v>
      </c>
      <c r="GC34" s="69">
        <v>0</v>
      </c>
      <c r="GD34" s="69">
        <v>0</v>
      </c>
      <c r="GE34" s="69">
        <v>0</v>
      </c>
      <c r="GF34" s="69">
        <v>0</v>
      </c>
      <c r="GG34" s="69">
        <v>0</v>
      </c>
      <c r="GH34" s="69">
        <v>0</v>
      </c>
      <c r="GI34" s="69">
        <v>0</v>
      </c>
      <c r="GJ34" s="69">
        <v>0</v>
      </c>
      <c r="GK34" s="69">
        <v>0</v>
      </c>
      <c r="GL34" s="69">
        <v>0</v>
      </c>
      <c r="GM34" s="69">
        <v>0</v>
      </c>
      <c r="GN34" s="69">
        <v>0</v>
      </c>
      <c r="GO34" s="69">
        <v>0</v>
      </c>
      <c r="GP34" s="69">
        <v>0</v>
      </c>
      <c r="GQ34" s="69">
        <v>0</v>
      </c>
      <c r="GR34" s="69">
        <v>0</v>
      </c>
      <c r="GS34" s="69">
        <v>0</v>
      </c>
      <c r="GT34" s="69">
        <v>0</v>
      </c>
      <c r="GU34" s="69">
        <v>0</v>
      </c>
      <c r="GV34" s="69">
        <v>0</v>
      </c>
      <c r="GW34" s="69">
        <v>0</v>
      </c>
      <c r="GY34" s="66" t="s">
        <v>105</v>
      </c>
      <c r="GZ34" s="69">
        <v>0</v>
      </c>
      <c r="HA34" s="69">
        <v>0</v>
      </c>
      <c r="HB34" s="69">
        <v>0</v>
      </c>
      <c r="HC34" s="69">
        <v>0</v>
      </c>
      <c r="HD34" s="69">
        <v>0</v>
      </c>
      <c r="HE34" s="69">
        <v>0</v>
      </c>
      <c r="HF34" s="69">
        <v>0</v>
      </c>
      <c r="HG34" s="69">
        <v>0</v>
      </c>
      <c r="HH34" s="69">
        <v>0</v>
      </c>
      <c r="HI34" s="69">
        <v>0</v>
      </c>
      <c r="HJ34" s="69">
        <v>0</v>
      </c>
      <c r="HK34" s="69">
        <v>0</v>
      </c>
      <c r="HL34" s="69">
        <v>0</v>
      </c>
      <c r="HM34" s="72">
        <v>0</v>
      </c>
      <c r="HN34" s="75"/>
      <c r="HO34" s="73"/>
      <c r="HP34" s="66" t="s">
        <v>105</v>
      </c>
      <c r="HQ34" s="76">
        <v>0</v>
      </c>
      <c r="HR34" s="73"/>
      <c r="HS34" s="73"/>
      <c r="HT34" s="73"/>
      <c r="HU34" s="73"/>
      <c r="HV34" s="73"/>
      <c r="HW34" s="73"/>
      <c r="HX34" s="73"/>
      <c r="HY34" s="73"/>
      <c r="HZ34" s="73"/>
      <c r="JO34" s="55" t="s">
        <v>90</v>
      </c>
      <c r="JP34" s="66">
        <v>1</v>
      </c>
      <c r="JR34" s="37">
        <v>0</v>
      </c>
      <c r="JS34" s="37">
        <v>0</v>
      </c>
      <c r="JT34" s="37">
        <v>0</v>
      </c>
      <c r="JU34" s="37">
        <v>0</v>
      </c>
      <c r="JV34" s="37"/>
      <c r="JW34" s="37">
        <v>0.45</v>
      </c>
      <c r="JX34" s="37">
        <v>0.45</v>
      </c>
      <c r="JY34" s="37"/>
      <c r="LC34" s="55" t="s">
        <v>90</v>
      </c>
      <c r="LD34" s="37">
        <f t="shared" si="3"/>
        <v>0.92249999999999999</v>
      </c>
      <c r="LE34" s="37">
        <v>7.0000000000000007E-2</v>
      </c>
      <c r="LF34" s="37">
        <v>1E-3</v>
      </c>
      <c r="LG34" s="37">
        <v>1E-3</v>
      </c>
      <c r="LH34" s="37">
        <v>5.0000000000000001E-4</v>
      </c>
      <c r="LI34" s="37">
        <v>3.5000000000000001E-3</v>
      </c>
      <c r="LJ34" s="37">
        <v>0</v>
      </c>
      <c r="LK34" s="37">
        <v>0</v>
      </c>
      <c r="LL34" s="37">
        <v>5.0000000000000001E-4</v>
      </c>
      <c r="LM34" s="37">
        <v>1E-3</v>
      </c>
    </row>
    <row r="35" spans="1:325" x14ac:dyDescent="0.25">
      <c r="A35">
        <v>1920</v>
      </c>
      <c r="B35" s="37">
        <v>107490725.5625</v>
      </c>
      <c r="C35" s="37">
        <v>0</v>
      </c>
      <c r="D35" s="37">
        <v>0</v>
      </c>
      <c r="E35" s="37">
        <v>78.417059041559696</v>
      </c>
      <c r="F35" s="37">
        <v>78.417059041559696</v>
      </c>
      <c r="G35" s="37">
        <v>78.417059041559696</v>
      </c>
      <c r="H35" s="20">
        <v>1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37">
        <v>0.22113875416666701</v>
      </c>
      <c r="S35" s="37">
        <v>0</v>
      </c>
      <c r="T35" s="37">
        <v>0</v>
      </c>
      <c r="U35" s="37">
        <v>0</v>
      </c>
      <c r="V35" s="37">
        <v>0</v>
      </c>
      <c r="W35" s="37">
        <v>9.4424773125E-2</v>
      </c>
      <c r="X35" s="37">
        <v>0</v>
      </c>
      <c r="Y35" s="37">
        <v>0</v>
      </c>
      <c r="Z35" s="37">
        <v>0</v>
      </c>
      <c r="AA35" s="37">
        <v>0</v>
      </c>
      <c r="AB35" s="37">
        <v>2.6339716041666699</v>
      </c>
      <c r="AC35" s="37">
        <v>0</v>
      </c>
      <c r="AD35" s="37">
        <v>0</v>
      </c>
      <c r="AE35" s="37">
        <v>0</v>
      </c>
      <c r="AF35" s="37">
        <v>0</v>
      </c>
      <c r="AG35" s="124">
        <v>3.2478040166666702</v>
      </c>
      <c r="AH35" s="124">
        <v>0</v>
      </c>
      <c r="AI35" s="124">
        <v>0</v>
      </c>
      <c r="AJ35" s="124">
        <v>0</v>
      </c>
      <c r="AK35" s="124">
        <v>0</v>
      </c>
      <c r="AL35" s="37">
        <v>2.6339716041666699</v>
      </c>
      <c r="AM35" s="37">
        <v>0</v>
      </c>
      <c r="AN35" s="37">
        <v>0</v>
      </c>
      <c r="AO35" s="37">
        <v>0</v>
      </c>
      <c r="AP35" s="37">
        <v>0</v>
      </c>
      <c r="AQ35" s="124">
        <v>3.2053669375000003E-2</v>
      </c>
      <c r="AR35" s="124">
        <v>0</v>
      </c>
      <c r="AS35" s="124">
        <v>0</v>
      </c>
      <c r="AT35" s="124">
        <v>0</v>
      </c>
      <c r="AU35" s="124">
        <v>0</v>
      </c>
      <c r="AV35" s="37">
        <v>0.46748330229166701</v>
      </c>
      <c r="AW35" s="37">
        <v>0</v>
      </c>
      <c r="AX35" s="37">
        <v>0</v>
      </c>
      <c r="AY35" s="37">
        <v>0</v>
      </c>
      <c r="AZ35" s="37">
        <v>0</v>
      </c>
      <c r="BA35" s="37">
        <v>3.6091187791666699</v>
      </c>
      <c r="BB35" s="124">
        <v>0</v>
      </c>
      <c r="BC35" s="124">
        <v>0</v>
      </c>
      <c r="BD35" s="124">
        <v>0</v>
      </c>
      <c r="BE35" s="124">
        <v>0</v>
      </c>
      <c r="BF35" s="124">
        <v>5.6530553833333297</v>
      </c>
      <c r="BG35" s="124">
        <v>0</v>
      </c>
      <c r="BH35" s="124">
        <v>0</v>
      </c>
      <c r="BI35" s="124">
        <v>0</v>
      </c>
      <c r="BJ35" s="124">
        <v>0</v>
      </c>
      <c r="BK35" s="37">
        <v>0.31561088708333301</v>
      </c>
      <c r="BL35" s="124">
        <v>0</v>
      </c>
      <c r="BM35" s="124">
        <v>0</v>
      </c>
      <c r="BN35" s="124">
        <v>0</v>
      </c>
      <c r="BO35" s="124">
        <v>0</v>
      </c>
      <c r="BP35" s="124">
        <v>2.04864458125</v>
      </c>
      <c r="BQ35" s="124">
        <v>0</v>
      </c>
      <c r="BR35" s="124">
        <v>0</v>
      </c>
      <c r="BS35" s="124">
        <v>0</v>
      </c>
      <c r="BT35" s="124">
        <v>0</v>
      </c>
      <c r="BU35" s="37">
        <v>0.145618376041667</v>
      </c>
      <c r="BV35" s="124">
        <v>0</v>
      </c>
      <c r="BW35" s="124">
        <v>0</v>
      </c>
      <c r="BX35" s="124">
        <v>0</v>
      </c>
      <c r="BY35" s="124">
        <v>0</v>
      </c>
      <c r="BZ35" s="124">
        <v>0.85104159812500002</v>
      </c>
      <c r="CA35" s="124">
        <v>0</v>
      </c>
      <c r="CB35" s="124">
        <v>0</v>
      </c>
      <c r="CC35" s="124">
        <v>0</v>
      </c>
      <c r="CD35" s="124">
        <v>0</v>
      </c>
      <c r="CE35" s="22">
        <v>0.98</v>
      </c>
      <c r="CF35" s="5">
        <v>0</v>
      </c>
      <c r="CG35" s="5">
        <v>0</v>
      </c>
      <c r="CH35" s="5">
        <v>0</v>
      </c>
      <c r="CI35" s="5">
        <v>0</v>
      </c>
      <c r="CM35" s="38">
        <v>0</v>
      </c>
      <c r="CN35" s="21">
        <v>0</v>
      </c>
      <c r="CO35" s="21">
        <v>1</v>
      </c>
      <c r="CP35" s="21">
        <v>0</v>
      </c>
      <c r="CQ35" s="21">
        <v>0</v>
      </c>
      <c r="CR35" s="39">
        <v>1</v>
      </c>
      <c r="CS35" s="18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I35" s="141" t="s">
        <v>19</v>
      </c>
      <c r="ES35" s="66" t="s">
        <v>106</v>
      </c>
      <c r="ET35" s="69">
        <v>0</v>
      </c>
      <c r="EU35" s="69">
        <v>0</v>
      </c>
      <c r="EV35" s="69">
        <v>0</v>
      </c>
      <c r="EW35" s="69">
        <v>0</v>
      </c>
      <c r="EX35" s="69">
        <v>0</v>
      </c>
      <c r="EY35" s="69">
        <v>0</v>
      </c>
      <c r="EZ35" s="69">
        <v>0</v>
      </c>
      <c r="FA35" s="69">
        <v>0</v>
      </c>
      <c r="FB35" s="69">
        <v>0</v>
      </c>
      <c r="FC35" s="69">
        <v>0</v>
      </c>
      <c r="FD35" s="69">
        <v>0</v>
      </c>
      <c r="FE35" s="69">
        <v>0</v>
      </c>
      <c r="FF35" s="69">
        <v>0</v>
      </c>
      <c r="FG35" s="69">
        <v>0</v>
      </c>
      <c r="FH35" s="69">
        <v>0</v>
      </c>
      <c r="FI35" s="69">
        <v>0</v>
      </c>
      <c r="FJ35" s="69">
        <v>0</v>
      </c>
      <c r="FK35" s="69">
        <v>0</v>
      </c>
      <c r="FL35" s="69">
        <v>0</v>
      </c>
      <c r="FM35" s="69">
        <v>0</v>
      </c>
      <c r="FN35" s="69">
        <v>0</v>
      </c>
      <c r="FO35" s="69">
        <v>0</v>
      </c>
      <c r="FP35" s="69">
        <v>0</v>
      </c>
      <c r="FQ35" s="69">
        <v>0</v>
      </c>
      <c r="FR35" s="69">
        <v>0</v>
      </c>
      <c r="FS35" s="69">
        <v>0</v>
      </c>
      <c r="FT35" s="69">
        <v>0</v>
      </c>
      <c r="FU35" s="114"/>
      <c r="FV35" s="66" t="s">
        <v>106</v>
      </c>
      <c r="FW35" s="69">
        <v>0</v>
      </c>
      <c r="FX35" s="69">
        <v>0</v>
      </c>
      <c r="FY35" s="69">
        <v>0</v>
      </c>
      <c r="FZ35" s="69">
        <v>0</v>
      </c>
      <c r="GA35" s="69">
        <v>0</v>
      </c>
      <c r="GB35" s="69">
        <v>0</v>
      </c>
      <c r="GC35" s="69">
        <v>0</v>
      </c>
      <c r="GD35" s="69">
        <v>0</v>
      </c>
      <c r="GE35" s="69">
        <v>0</v>
      </c>
      <c r="GF35" s="69">
        <v>0</v>
      </c>
      <c r="GG35" s="69">
        <v>0</v>
      </c>
      <c r="GH35" s="69">
        <v>0</v>
      </c>
      <c r="GI35" s="69">
        <v>0</v>
      </c>
      <c r="GJ35" s="69">
        <v>0</v>
      </c>
      <c r="GK35" s="69">
        <v>0</v>
      </c>
      <c r="GL35" s="69">
        <v>0</v>
      </c>
      <c r="GM35" s="69">
        <v>0</v>
      </c>
      <c r="GN35" s="69">
        <v>0</v>
      </c>
      <c r="GO35" s="69">
        <v>0</v>
      </c>
      <c r="GP35" s="69">
        <v>0</v>
      </c>
      <c r="GQ35" s="69">
        <v>0</v>
      </c>
      <c r="GR35" s="69">
        <v>0</v>
      </c>
      <c r="GS35" s="69">
        <v>0</v>
      </c>
      <c r="GT35" s="69">
        <v>0</v>
      </c>
      <c r="GU35" s="69">
        <v>0</v>
      </c>
      <c r="GV35" s="69">
        <v>0</v>
      </c>
      <c r="GW35" s="69">
        <v>0</v>
      </c>
      <c r="GY35" s="66" t="s">
        <v>106</v>
      </c>
      <c r="GZ35" s="69">
        <v>0</v>
      </c>
      <c r="HA35" s="69">
        <v>0</v>
      </c>
      <c r="HB35" s="69">
        <v>0</v>
      </c>
      <c r="HC35" s="69">
        <v>0</v>
      </c>
      <c r="HD35" s="69">
        <v>0</v>
      </c>
      <c r="HE35" s="69">
        <v>0</v>
      </c>
      <c r="HF35" s="69">
        <v>0</v>
      </c>
      <c r="HG35" s="69">
        <v>0</v>
      </c>
      <c r="HH35" s="69">
        <v>0</v>
      </c>
      <c r="HI35" s="69">
        <v>0</v>
      </c>
      <c r="HJ35" s="69">
        <v>0</v>
      </c>
      <c r="HK35" s="69">
        <v>0</v>
      </c>
      <c r="HL35" s="69">
        <v>0</v>
      </c>
      <c r="HM35" s="72">
        <v>0</v>
      </c>
      <c r="HN35" s="75"/>
      <c r="HO35" s="73"/>
      <c r="HP35" s="66" t="s">
        <v>106</v>
      </c>
      <c r="HQ35" s="76">
        <v>0</v>
      </c>
      <c r="HR35" s="73"/>
      <c r="HS35" s="73"/>
      <c r="HT35" s="73"/>
      <c r="HU35" s="73"/>
      <c r="HV35" s="73"/>
      <c r="HW35" s="73"/>
      <c r="HX35" s="73"/>
      <c r="HY35" s="73"/>
      <c r="HZ35" s="73"/>
      <c r="JO35" s="55" t="s">
        <v>89</v>
      </c>
      <c r="JP35" s="66">
        <v>1</v>
      </c>
      <c r="JR35" s="37">
        <v>0</v>
      </c>
      <c r="JS35" s="37">
        <v>0</v>
      </c>
      <c r="JT35" s="37">
        <v>0</v>
      </c>
      <c r="JU35" s="37">
        <v>0</v>
      </c>
      <c r="JV35" s="37"/>
      <c r="JW35" s="37">
        <v>0.45</v>
      </c>
      <c r="JX35" s="37">
        <v>0.45</v>
      </c>
      <c r="JY35" s="37"/>
      <c r="LC35" s="55" t="s">
        <v>89</v>
      </c>
      <c r="LD35" s="37">
        <f t="shared" si="3"/>
        <v>0.84399999999999997</v>
      </c>
      <c r="LE35" s="37">
        <v>0.105</v>
      </c>
      <c r="LF35" s="37">
        <v>6.4999999999999997E-3</v>
      </c>
      <c r="LG35" s="37">
        <v>2.5000000000000001E-2</v>
      </c>
      <c r="LH35" s="37">
        <v>2.5000000000000001E-3</v>
      </c>
      <c r="LI35" s="37">
        <v>5.0000000000000001E-4</v>
      </c>
      <c r="LJ35" s="37">
        <v>0</v>
      </c>
      <c r="LK35" s="37">
        <v>1.5E-3</v>
      </c>
      <c r="LL35" s="37">
        <v>1.4999999999999999E-2</v>
      </c>
      <c r="LM35" s="37">
        <v>0</v>
      </c>
    </row>
    <row r="36" spans="1:325" x14ac:dyDescent="0.25">
      <c r="A36">
        <v>1921</v>
      </c>
      <c r="B36" s="37">
        <v>108887342.1875</v>
      </c>
      <c r="C36" s="37">
        <v>0</v>
      </c>
      <c r="D36" s="37">
        <v>0</v>
      </c>
      <c r="E36" s="37">
        <v>85.521010495722294</v>
      </c>
      <c r="F36" s="37">
        <v>85.521010495722294</v>
      </c>
      <c r="G36" s="37">
        <v>85.521010495722294</v>
      </c>
      <c r="H36" s="20">
        <v>1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37">
        <v>0.232195691875</v>
      </c>
      <c r="S36" s="37">
        <v>0</v>
      </c>
      <c r="T36" s="37">
        <v>0</v>
      </c>
      <c r="U36" s="37">
        <v>0</v>
      </c>
      <c r="V36" s="37">
        <v>0</v>
      </c>
      <c r="W36" s="37">
        <v>9.9146011781250001E-2</v>
      </c>
      <c r="X36" s="37">
        <v>0</v>
      </c>
      <c r="Y36" s="37">
        <v>0</v>
      </c>
      <c r="Z36" s="37">
        <v>0</v>
      </c>
      <c r="AA36" s="37">
        <v>0</v>
      </c>
      <c r="AB36" s="37">
        <v>2.7656701843749998</v>
      </c>
      <c r="AC36" s="37">
        <v>0</v>
      </c>
      <c r="AD36" s="37">
        <v>0</v>
      </c>
      <c r="AE36" s="37">
        <v>0</v>
      </c>
      <c r="AF36" s="37">
        <v>0</v>
      </c>
      <c r="AG36" s="124">
        <v>3.4101942175</v>
      </c>
      <c r="AH36" s="124">
        <v>0</v>
      </c>
      <c r="AI36" s="124">
        <v>0</v>
      </c>
      <c r="AJ36" s="124">
        <v>0</v>
      </c>
      <c r="AK36" s="124">
        <v>0</v>
      </c>
      <c r="AL36" s="37">
        <v>2.7656701843749998</v>
      </c>
      <c r="AM36" s="37">
        <v>0</v>
      </c>
      <c r="AN36" s="37">
        <v>0</v>
      </c>
      <c r="AO36" s="37">
        <v>0</v>
      </c>
      <c r="AP36" s="37">
        <v>0</v>
      </c>
      <c r="AQ36" s="124">
        <v>3.3656352843750001E-2</v>
      </c>
      <c r="AR36" s="124">
        <v>0</v>
      </c>
      <c r="AS36" s="124">
        <v>0</v>
      </c>
      <c r="AT36" s="124">
        <v>0</v>
      </c>
      <c r="AU36" s="124">
        <v>0</v>
      </c>
      <c r="AV36" s="37">
        <v>0.49085746740625003</v>
      </c>
      <c r="AW36" s="37">
        <v>0</v>
      </c>
      <c r="AX36" s="37">
        <v>0</v>
      </c>
      <c r="AY36" s="37">
        <v>0</v>
      </c>
      <c r="AZ36" s="37">
        <v>0</v>
      </c>
      <c r="BA36" s="37">
        <v>3.7895747181249999</v>
      </c>
      <c r="BB36" s="124">
        <v>0</v>
      </c>
      <c r="BC36" s="124">
        <v>0</v>
      </c>
      <c r="BD36" s="124">
        <v>0</v>
      </c>
      <c r="BE36" s="124">
        <v>0</v>
      </c>
      <c r="BF36" s="124">
        <v>5.9357081525000002</v>
      </c>
      <c r="BG36" s="124">
        <v>0</v>
      </c>
      <c r="BH36" s="124">
        <v>0</v>
      </c>
      <c r="BI36" s="124">
        <v>0</v>
      </c>
      <c r="BJ36" s="124">
        <v>0</v>
      </c>
      <c r="BK36" s="37">
        <v>0.33139143143749999</v>
      </c>
      <c r="BL36" s="124">
        <v>0</v>
      </c>
      <c r="BM36" s="124">
        <v>0</v>
      </c>
      <c r="BN36" s="124">
        <v>0</v>
      </c>
      <c r="BO36" s="124">
        <v>0</v>
      </c>
      <c r="BP36" s="124">
        <v>2.1510768103125</v>
      </c>
      <c r="BQ36" s="124">
        <v>0</v>
      </c>
      <c r="BR36" s="124">
        <v>0</v>
      </c>
      <c r="BS36" s="124">
        <v>0</v>
      </c>
      <c r="BT36" s="124">
        <v>0</v>
      </c>
      <c r="BU36" s="37">
        <v>0.15289929484375001</v>
      </c>
      <c r="BV36" s="124">
        <v>0</v>
      </c>
      <c r="BW36" s="124">
        <v>0</v>
      </c>
      <c r="BX36" s="124">
        <v>0</v>
      </c>
      <c r="BY36" s="124">
        <v>0</v>
      </c>
      <c r="BZ36" s="124">
        <v>0.89359367803125</v>
      </c>
      <c r="CA36" s="124">
        <v>0</v>
      </c>
      <c r="CB36" s="124">
        <v>0</v>
      </c>
      <c r="CC36" s="124">
        <v>0</v>
      </c>
      <c r="CD36" s="124">
        <v>0</v>
      </c>
      <c r="CE36" s="22">
        <v>0.98</v>
      </c>
      <c r="CF36" s="5">
        <v>0</v>
      </c>
      <c r="CG36" s="5">
        <v>0</v>
      </c>
      <c r="CH36" s="5">
        <v>0</v>
      </c>
      <c r="CI36" s="5">
        <v>0</v>
      </c>
      <c r="CM36" s="38">
        <v>0</v>
      </c>
      <c r="CN36" s="21">
        <v>0</v>
      </c>
      <c r="CO36" s="21">
        <v>1</v>
      </c>
      <c r="CP36" s="21">
        <v>0</v>
      </c>
      <c r="CQ36" s="21">
        <v>0</v>
      </c>
      <c r="CR36" s="39">
        <v>1</v>
      </c>
      <c r="CS36" s="18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I36" s="141"/>
      <c r="ES36" s="66" t="s">
        <v>107</v>
      </c>
      <c r="ET36" s="69">
        <v>0</v>
      </c>
      <c r="EU36" s="69">
        <v>0</v>
      </c>
      <c r="EV36" s="69">
        <v>0</v>
      </c>
      <c r="EW36" s="69">
        <v>0</v>
      </c>
      <c r="EX36" s="69">
        <v>0</v>
      </c>
      <c r="EY36" s="69">
        <v>0</v>
      </c>
      <c r="EZ36" s="69">
        <v>0</v>
      </c>
      <c r="FA36" s="69">
        <v>0</v>
      </c>
      <c r="FB36" s="69">
        <v>0</v>
      </c>
      <c r="FC36" s="69">
        <v>0</v>
      </c>
      <c r="FD36" s="69">
        <v>0</v>
      </c>
      <c r="FE36" s="69">
        <v>0</v>
      </c>
      <c r="FF36" s="69">
        <v>0</v>
      </c>
      <c r="FG36" s="69">
        <v>0</v>
      </c>
      <c r="FH36" s="69">
        <v>0</v>
      </c>
      <c r="FI36" s="69">
        <v>0</v>
      </c>
      <c r="FJ36" s="69">
        <v>0</v>
      </c>
      <c r="FK36" s="69">
        <v>0</v>
      </c>
      <c r="FL36" s="69">
        <v>0</v>
      </c>
      <c r="FM36" s="69">
        <v>0</v>
      </c>
      <c r="FN36" s="69">
        <v>0</v>
      </c>
      <c r="FO36" s="69">
        <v>0</v>
      </c>
      <c r="FP36" s="69">
        <v>0</v>
      </c>
      <c r="FQ36" s="69">
        <v>0</v>
      </c>
      <c r="FR36" s="69">
        <v>0</v>
      </c>
      <c r="FS36" s="69">
        <v>0</v>
      </c>
      <c r="FT36" s="69">
        <v>0</v>
      </c>
      <c r="FU36" s="114"/>
      <c r="FV36" s="66" t="s">
        <v>107</v>
      </c>
      <c r="FW36" s="69">
        <v>0</v>
      </c>
      <c r="FX36" s="69">
        <v>0</v>
      </c>
      <c r="FY36" s="69">
        <v>0</v>
      </c>
      <c r="FZ36" s="69">
        <v>0</v>
      </c>
      <c r="GA36" s="69">
        <v>0</v>
      </c>
      <c r="GB36" s="69">
        <v>0</v>
      </c>
      <c r="GC36" s="69">
        <v>0</v>
      </c>
      <c r="GD36" s="69">
        <v>0</v>
      </c>
      <c r="GE36" s="69">
        <v>0</v>
      </c>
      <c r="GF36" s="69">
        <v>0</v>
      </c>
      <c r="GG36" s="69">
        <v>0</v>
      </c>
      <c r="GH36" s="69">
        <v>0</v>
      </c>
      <c r="GI36" s="69">
        <v>0</v>
      </c>
      <c r="GJ36" s="69">
        <v>0</v>
      </c>
      <c r="GK36" s="69">
        <v>0</v>
      </c>
      <c r="GL36" s="69">
        <v>0</v>
      </c>
      <c r="GM36" s="69">
        <v>0</v>
      </c>
      <c r="GN36" s="69">
        <v>0</v>
      </c>
      <c r="GO36" s="69">
        <v>0</v>
      </c>
      <c r="GP36" s="69">
        <v>0</v>
      </c>
      <c r="GQ36" s="69">
        <v>0</v>
      </c>
      <c r="GR36" s="69">
        <v>0</v>
      </c>
      <c r="GS36" s="69">
        <v>0</v>
      </c>
      <c r="GT36" s="69">
        <v>0</v>
      </c>
      <c r="GU36" s="69">
        <v>0</v>
      </c>
      <c r="GV36" s="69">
        <v>0</v>
      </c>
      <c r="GW36" s="69">
        <v>0</v>
      </c>
      <c r="GY36" s="66" t="s">
        <v>107</v>
      </c>
      <c r="GZ36" s="69">
        <v>0</v>
      </c>
      <c r="HA36" s="69">
        <v>0</v>
      </c>
      <c r="HB36" s="69">
        <v>0</v>
      </c>
      <c r="HC36" s="69">
        <v>0</v>
      </c>
      <c r="HD36" s="69">
        <v>0</v>
      </c>
      <c r="HE36" s="69">
        <v>0</v>
      </c>
      <c r="HF36" s="69">
        <v>0</v>
      </c>
      <c r="HG36" s="69">
        <v>0</v>
      </c>
      <c r="HH36" s="69">
        <v>0</v>
      </c>
      <c r="HI36" s="69">
        <v>0</v>
      </c>
      <c r="HJ36" s="69">
        <v>0</v>
      </c>
      <c r="HK36" s="69">
        <v>0</v>
      </c>
      <c r="HL36" s="69">
        <v>0</v>
      </c>
      <c r="HM36" s="72">
        <v>0</v>
      </c>
      <c r="HN36" s="75"/>
      <c r="HO36" s="73"/>
      <c r="HP36" s="66" t="s">
        <v>107</v>
      </c>
      <c r="HQ36" s="76">
        <v>0</v>
      </c>
      <c r="HR36" s="73"/>
      <c r="HS36" s="73"/>
      <c r="HT36" s="73"/>
      <c r="HU36" s="73"/>
      <c r="HV36" s="73"/>
      <c r="HW36" s="73"/>
      <c r="HX36" s="73"/>
      <c r="HY36" s="73"/>
      <c r="HZ36" s="73"/>
      <c r="JO36" s="55" t="s">
        <v>90</v>
      </c>
      <c r="JP36" s="66">
        <v>1</v>
      </c>
      <c r="JR36" s="37">
        <v>0</v>
      </c>
      <c r="JS36" s="37">
        <v>0</v>
      </c>
      <c r="JT36" s="37">
        <v>0</v>
      </c>
      <c r="JU36" s="37">
        <v>0</v>
      </c>
      <c r="JV36" s="37"/>
      <c r="JW36" s="37">
        <v>0.45</v>
      </c>
      <c r="JX36" s="37">
        <v>0.45</v>
      </c>
      <c r="JY36" s="37"/>
      <c r="LC36" s="55" t="s">
        <v>90</v>
      </c>
      <c r="LD36" s="37">
        <f t="shared" si="3"/>
        <v>0.92249999999999999</v>
      </c>
      <c r="LE36" s="37">
        <v>7.0000000000000007E-2</v>
      </c>
      <c r="LF36" s="37">
        <v>1E-3</v>
      </c>
      <c r="LG36" s="37">
        <v>1E-3</v>
      </c>
      <c r="LH36" s="37">
        <v>5.0000000000000001E-4</v>
      </c>
      <c r="LI36" s="37">
        <v>3.5000000000000001E-3</v>
      </c>
      <c r="LJ36" s="37">
        <v>0</v>
      </c>
      <c r="LK36" s="37">
        <v>0</v>
      </c>
      <c r="LL36" s="37">
        <v>5.0000000000000001E-4</v>
      </c>
      <c r="LM36" s="37">
        <v>1E-3</v>
      </c>
    </row>
    <row r="37" spans="1:325" x14ac:dyDescent="0.25">
      <c r="A37">
        <v>1922</v>
      </c>
      <c r="B37" s="37">
        <v>110278176.25</v>
      </c>
      <c r="C37" s="37">
        <v>0</v>
      </c>
      <c r="D37" s="37">
        <v>0</v>
      </c>
      <c r="E37" s="37">
        <v>92.833923198282704</v>
      </c>
      <c r="F37" s="37">
        <v>92.833923198282704</v>
      </c>
      <c r="G37" s="37">
        <v>92.833923198282704</v>
      </c>
      <c r="H37" s="20">
        <v>1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37">
        <v>0.24325262958333299</v>
      </c>
      <c r="S37" s="37">
        <v>0</v>
      </c>
      <c r="T37" s="37">
        <v>0</v>
      </c>
      <c r="U37" s="37">
        <v>0</v>
      </c>
      <c r="V37" s="37">
        <v>0</v>
      </c>
      <c r="W37" s="37">
        <v>0.1038672504375</v>
      </c>
      <c r="X37" s="37">
        <v>0</v>
      </c>
      <c r="Y37" s="37">
        <v>0</v>
      </c>
      <c r="Z37" s="37">
        <v>0</v>
      </c>
      <c r="AA37" s="37">
        <v>0</v>
      </c>
      <c r="AB37" s="37">
        <v>2.8973687645833301</v>
      </c>
      <c r="AC37" s="37">
        <v>0</v>
      </c>
      <c r="AD37" s="37">
        <v>0</v>
      </c>
      <c r="AE37" s="37">
        <v>0</v>
      </c>
      <c r="AF37" s="37">
        <v>0</v>
      </c>
      <c r="AG37" s="124">
        <v>3.5725844183333302</v>
      </c>
      <c r="AH37" s="124">
        <v>0</v>
      </c>
      <c r="AI37" s="124">
        <v>0</v>
      </c>
      <c r="AJ37" s="124">
        <v>0</v>
      </c>
      <c r="AK37" s="124">
        <v>0</v>
      </c>
      <c r="AL37" s="37">
        <v>2.8973687645833301</v>
      </c>
      <c r="AM37" s="37">
        <v>0</v>
      </c>
      <c r="AN37" s="37">
        <v>0</v>
      </c>
      <c r="AO37" s="37">
        <v>0</v>
      </c>
      <c r="AP37" s="37">
        <v>0</v>
      </c>
      <c r="AQ37" s="124">
        <v>3.5259036312499999E-2</v>
      </c>
      <c r="AR37" s="124">
        <v>0</v>
      </c>
      <c r="AS37" s="124">
        <v>0</v>
      </c>
      <c r="AT37" s="124">
        <v>0</v>
      </c>
      <c r="AU37" s="124">
        <v>0</v>
      </c>
      <c r="AV37" s="37">
        <v>0.51423163252083304</v>
      </c>
      <c r="AW37" s="37">
        <v>0</v>
      </c>
      <c r="AX37" s="37">
        <v>0</v>
      </c>
      <c r="AY37" s="37">
        <v>0</v>
      </c>
      <c r="AZ37" s="37">
        <v>0</v>
      </c>
      <c r="BA37" s="37">
        <v>3.9700306570833299</v>
      </c>
      <c r="BB37" s="124">
        <v>0</v>
      </c>
      <c r="BC37" s="124">
        <v>0</v>
      </c>
      <c r="BD37" s="124">
        <v>0</v>
      </c>
      <c r="BE37" s="124">
        <v>0</v>
      </c>
      <c r="BF37" s="124">
        <v>6.2183609216666698</v>
      </c>
      <c r="BG37" s="124">
        <v>0</v>
      </c>
      <c r="BH37" s="124">
        <v>0</v>
      </c>
      <c r="BI37" s="124">
        <v>0</v>
      </c>
      <c r="BJ37" s="124">
        <v>0</v>
      </c>
      <c r="BK37" s="37">
        <v>0.34717197579166698</v>
      </c>
      <c r="BL37" s="124">
        <v>0</v>
      </c>
      <c r="BM37" s="124">
        <v>0</v>
      </c>
      <c r="BN37" s="124">
        <v>0</v>
      </c>
      <c r="BO37" s="124">
        <v>0</v>
      </c>
      <c r="BP37" s="124">
        <v>2.2535090393749999</v>
      </c>
      <c r="BQ37" s="124">
        <v>0</v>
      </c>
      <c r="BR37" s="124">
        <v>0</v>
      </c>
      <c r="BS37" s="124">
        <v>0</v>
      </c>
      <c r="BT37" s="124">
        <v>0</v>
      </c>
      <c r="BU37" s="37">
        <v>0.16018021364583299</v>
      </c>
      <c r="BV37" s="124">
        <v>0</v>
      </c>
      <c r="BW37" s="124">
        <v>0</v>
      </c>
      <c r="BX37" s="124">
        <v>0</v>
      </c>
      <c r="BY37" s="124">
        <v>0</v>
      </c>
      <c r="BZ37" s="124">
        <v>0.93614575793749999</v>
      </c>
      <c r="CA37" s="124">
        <v>0</v>
      </c>
      <c r="CB37" s="124">
        <v>0</v>
      </c>
      <c r="CC37" s="124">
        <v>0</v>
      </c>
      <c r="CD37" s="124">
        <v>0</v>
      </c>
      <c r="CE37" s="22">
        <v>0.98</v>
      </c>
      <c r="CF37" s="5">
        <v>0</v>
      </c>
      <c r="CG37" s="5">
        <v>0</v>
      </c>
      <c r="CH37" s="5">
        <v>0</v>
      </c>
      <c r="CI37" s="5">
        <v>0</v>
      </c>
      <c r="CM37" s="38">
        <v>0</v>
      </c>
      <c r="CN37" s="21">
        <v>0</v>
      </c>
      <c r="CO37" s="21">
        <v>1</v>
      </c>
      <c r="CP37" s="21">
        <v>0</v>
      </c>
      <c r="CQ37" s="21">
        <v>0</v>
      </c>
      <c r="CR37" s="39">
        <v>1</v>
      </c>
      <c r="CS37" s="18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I37" s="141"/>
      <c r="ES37" s="66" t="s">
        <v>108</v>
      </c>
      <c r="ET37" s="69">
        <v>0</v>
      </c>
      <c r="EU37" s="69">
        <v>0</v>
      </c>
      <c r="EV37" s="69">
        <v>0</v>
      </c>
      <c r="EW37" s="69">
        <v>0</v>
      </c>
      <c r="EX37" s="69">
        <v>0</v>
      </c>
      <c r="EY37" s="69">
        <v>0</v>
      </c>
      <c r="EZ37" s="69">
        <v>0</v>
      </c>
      <c r="FA37" s="69">
        <v>0</v>
      </c>
      <c r="FB37" s="69">
        <v>0</v>
      </c>
      <c r="FC37" s="69">
        <v>0</v>
      </c>
      <c r="FD37" s="69">
        <v>0</v>
      </c>
      <c r="FE37" s="69">
        <v>0</v>
      </c>
      <c r="FF37" s="69">
        <v>0</v>
      </c>
      <c r="FG37" s="69">
        <v>0</v>
      </c>
      <c r="FH37" s="69">
        <v>0</v>
      </c>
      <c r="FI37" s="69">
        <v>0</v>
      </c>
      <c r="FJ37" s="69">
        <v>0</v>
      </c>
      <c r="FK37" s="69">
        <v>0</v>
      </c>
      <c r="FL37" s="69">
        <v>0</v>
      </c>
      <c r="FM37" s="69">
        <v>0</v>
      </c>
      <c r="FN37" s="69">
        <v>0</v>
      </c>
      <c r="FO37" s="69">
        <v>0</v>
      </c>
      <c r="FP37" s="69">
        <v>0</v>
      </c>
      <c r="FQ37" s="69">
        <v>0</v>
      </c>
      <c r="FR37" s="69">
        <v>0</v>
      </c>
      <c r="FS37" s="69">
        <v>0</v>
      </c>
      <c r="FT37" s="69">
        <v>0</v>
      </c>
      <c r="FU37" s="114"/>
      <c r="FV37" s="66" t="s">
        <v>108</v>
      </c>
      <c r="FW37" s="69">
        <v>0</v>
      </c>
      <c r="FX37" s="69">
        <v>0</v>
      </c>
      <c r="FY37" s="69">
        <v>0</v>
      </c>
      <c r="FZ37" s="69">
        <v>0</v>
      </c>
      <c r="GA37" s="69">
        <v>0</v>
      </c>
      <c r="GB37" s="69">
        <v>0</v>
      </c>
      <c r="GC37" s="69">
        <v>0</v>
      </c>
      <c r="GD37" s="69">
        <v>0</v>
      </c>
      <c r="GE37" s="69">
        <v>0</v>
      </c>
      <c r="GF37" s="69">
        <v>0</v>
      </c>
      <c r="GG37" s="69">
        <v>0</v>
      </c>
      <c r="GH37" s="69">
        <v>0</v>
      </c>
      <c r="GI37" s="69">
        <v>0</v>
      </c>
      <c r="GJ37" s="69">
        <v>0</v>
      </c>
      <c r="GK37" s="69">
        <v>0</v>
      </c>
      <c r="GL37" s="69">
        <v>0</v>
      </c>
      <c r="GM37" s="69">
        <v>0</v>
      </c>
      <c r="GN37" s="69">
        <v>0</v>
      </c>
      <c r="GO37" s="69">
        <v>0</v>
      </c>
      <c r="GP37" s="69">
        <v>0</v>
      </c>
      <c r="GQ37" s="69">
        <v>0</v>
      </c>
      <c r="GR37" s="69">
        <v>0</v>
      </c>
      <c r="GS37" s="69">
        <v>0</v>
      </c>
      <c r="GT37" s="69">
        <v>0</v>
      </c>
      <c r="GU37" s="69">
        <v>0</v>
      </c>
      <c r="GV37" s="69">
        <v>0</v>
      </c>
      <c r="GW37" s="69">
        <v>0</v>
      </c>
      <c r="GY37" s="66" t="s">
        <v>108</v>
      </c>
      <c r="GZ37" s="69">
        <v>0</v>
      </c>
      <c r="HA37" s="69">
        <v>0</v>
      </c>
      <c r="HB37" s="69">
        <v>0</v>
      </c>
      <c r="HC37" s="69">
        <v>0</v>
      </c>
      <c r="HD37" s="69">
        <v>0</v>
      </c>
      <c r="HE37" s="69">
        <v>0</v>
      </c>
      <c r="HF37" s="69">
        <v>0</v>
      </c>
      <c r="HG37" s="69">
        <v>0</v>
      </c>
      <c r="HH37" s="69">
        <v>0</v>
      </c>
      <c r="HI37" s="69">
        <v>0</v>
      </c>
      <c r="HJ37" s="69">
        <v>0</v>
      </c>
      <c r="HK37" s="69">
        <v>0</v>
      </c>
      <c r="HL37" s="69">
        <v>0</v>
      </c>
      <c r="HM37" s="72">
        <v>0</v>
      </c>
      <c r="HN37" s="75"/>
      <c r="HO37" s="73"/>
      <c r="HP37" s="66" t="s">
        <v>108</v>
      </c>
      <c r="HQ37" s="76">
        <v>0</v>
      </c>
      <c r="HR37" s="73"/>
      <c r="HS37" s="73"/>
      <c r="HT37" s="73"/>
      <c r="HU37" s="73"/>
      <c r="HV37" s="73"/>
      <c r="HW37" s="73"/>
      <c r="HX37" s="73"/>
      <c r="HY37" s="73"/>
      <c r="HZ37" s="73"/>
      <c r="JO37" s="55" t="s">
        <v>91</v>
      </c>
      <c r="JP37" s="66">
        <v>1</v>
      </c>
      <c r="JR37" s="37">
        <v>0</v>
      </c>
      <c r="JS37" s="37">
        <v>0</v>
      </c>
      <c r="JT37" s="37">
        <v>0</v>
      </c>
      <c r="JU37" s="37">
        <v>0</v>
      </c>
      <c r="JV37" s="37"/>
      <c r="JW37" s="37">
        <v>0.45</v>
      </c>
      <c r="JX37" s="37">
        <v>0.45</v>
      </c>
      <c r="JY37" s="37"/>
      <c r="LC37" s="55" t="s">
        <v>91</v>
      </c>
      <c r="LD37" s="37">
        <f t="shared" si="3"/>
        <v>0.92030000000000001</v>
      </c>
      <c r="LE37" s="37">
        <v>7.0000000000000007E-2</v>
      </c>
      <c r="LF37" s="37">
        <v>1E-3</v>
      </c>
      <c r="LG37" s="37">
        <v>1E-3</v>
      </c>
      <c r="LH37" s="37">
        <v>5.0000000000000001E-4</v>
      </c>
      <c r="LI37" s="37">
        <v>5.4999999999999997E-3</v>
      </c>
      <c r="LJ37" s="37">
        <v>0</v>
      </c>
      <c r="LK37" s="37">
        <v>0</v>
      </c>
      <c r="LL37" s="37">
        <v>5.0000000000000001E-4</v>
      </c>
      <c r="LM37" s="37">
        <v>1.1999999999999999E-3</v>
      </c>
    </row>
    <row r="38" spans="1:325" x14ac:dyDescent="0.25">
      <c r="A38">
        <v>1923</v>
      </c>
      <c r="B38" s="37">
        <v>111665683.75</v>
      </c>
      <c r="C38" s="37">
        <v>0</v>
      </c>
      <c r="D38" s="37">
        <v>0</v>
      </c>
      <c r="E38" s="37">
        <v>100.347707346082</v>
      </c>
      <c r="F38" s="37">
        <v>100.347707346082</v>
      </c>
      <c r="G38" s="37">
        <v>100.347707346082</v>
      </c>
      <c r="H38" s="20">
        <v>1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37">
        <v>0.25430956729166698</v>
      </c>
      <c r="S38" s="37">
        <v>0</v>
      </c>
      <c r="T38" s="37">
        <v>0</v>
      </c>
      <c r="U38" s="37">
        <v>0</v>
      </c>
      <c r="V38" s="37">
        <v>0</v>
      </c>
      <c r="W38" s="37">
        <v>0.10858848909375</v>
      </c>
      <c r="X38" s="37">
        <v>0</v>
      </c>
      <c r="Y38" s="37">
        <v>0</v>
      </c>
      <c r="Z38" s="37">
        <v>0</v>
      </c>
      <c r="AA38" s="37">
        <v>0</v>
      </c>
      <c r="AB38" s="37">
        <v>3.0290673447916698</v>
      </c>
      <c r="AC38" s="37">
        <v>0</v>
      </c>
      <c r="AD38" s="37">
        <v>0</v>
      </c>
      <c r="AE38" s="37">
        <v>0</v>
      </c>
      <c r="AF38" s="37">
        <v>0</v>
      </c>
      <c r="AG38" s="124">
        <v>3.7349746191666702</v>
      </c>
      <c r="AH38" s="124">
        <v>0</v>
      </c>
      <c r="AI38" s="124">
        <v>0</v>
      </c>
      <c r="AJ38" s="124">
        <v>0</v>
      </c>
      <c r="AK38" s="124">
        <v>0</v>
      </c>
      <c r="AL38" s="37">
        <v>3.0290673447916698</v>
      </c>
      <c r="AM38" s="37">
        <v>0</v>
      </c>
      <c r="AN38" s="37">
        <v>0</v>
      </c>
      <c r="AO38" s="37">
        <v>0</v>
      </c>
      <c r="AP38" s="37">
        <v>0</v>
      </c>
      <c r="AQ38" s="124">
        <v>3.6861719781250003E-2</v>
      </c>
      <c r="AR38" s="124">
        <v>0</v>
      </c>
      <c r="AS38" s="124">
        <v>0</v>
      </c>
      <c r="AT38" s="124">
        <v>0</v>
      </c>
      <c r="AU38" s="124">
        <v>0</v>
      </c>
      <c r="AV38" s="37">
        <v>0.53760579763541705</v>
      </c>
      <c r="AW38" s="37">
        <v>0</v>
      </c>
      <c r="AX38" s="37">
        <v>0</v>
      </c>
      <c r="AY38" s="37">
        <v>0</v>
      </c>
      <c r="AZ38" s="37">
        <v>0</v>
      </c>
      <c r="BA38" s="37">
        <v>4.1504865960416701</v>
      </c>
      <c r="BB38" s="124">
        <v>0</v>
      </c>
      <c r="BC38" s="124">
        <v>0</v>
      </c>
      <c r="BD38" s="124">
        <v>0</v>
      </c>
      <c r="BE38" s="124">
        <v>0</v>
      </c>
      <c r="BF38" s="124">
        <v>6.5010136908333296</v>
      </c>
      <c r="BG38" s="124">
        <v>0</v>
      </c>
      <c r="BH38" s="124">
        <v>0</v>
      </c>
      <c r="BI38" s="124">
        <v>0</v>
      </c>
      <c r="BJ38" s="124">
        <v>0</v>
      </c>
      <c r="BK38" s="37">
        <v>0.36295252014583301</v>
      </c>
      <c r="BL38" s="124">
        <v>0</v>
      </c>
      <c r="BM38" s="124">
        <v>0</v>
      </c>
      <c r="BN38" s="124">
        <v>0</v>
      </c>
      <c r="BO38" s="124">
        <v>0</v>
      </c>
      <c r="BP38" s="124">
        <v>2.3559412684374998</v>
      </c>
      <c r="BQ38" s="124">
        <v>0</v>
      </c>
      <c r="BR38" s="124">
        <v>0</v>
      </c>
      <c r="BS38" s="124">
        <v>0</v>
      </c>
      <c r="BT38" s="124">
        <v>0</v>
      </c>
      <c r="BU38" s="37">
        <v>0.16746113244791699</v>
      </c>
      <c r="BV38" s="124">
        <v>0</v>
      </c>
      <c r="BW38" s="124">
        <v>0</v>
      </c>
      <c r="BX38" s="124">
        <v>0</v>
      </c>
      <c r="BY38" s="124">
        <v>0</v>
      </c>
      <c r="BZ38" s="124">
        <v>0.97869783784374997</v>
      </c>
      <c r="CA38" s="124">
        <v>0</v>
      </c>
      <c r="CB38" s="124">
        <v>0</v>
      </c>
      <c r="CC38" s="124">
        <v>0</v>
      </c>
      <c r="CD38" s="124">
        <v>0</v>
      </c>
      <c r="CE38" s="22">
        <v>0.98</v>
      </c>
      <c r="CF38" s="5">
        <v>0</v>
      </c>
      <c r="CG38" s="5">
        <v>0</v>
      </c>
      <c r="CH38" s="5">
        <v>0</v>
      </c>
      <c r="CI38" s="5">
        <v>0</v>
      </c>
      <c r="CM38" s="38">
        <v>0</v>
      </c>
      <c r="CN38" s="21">
        <v>0</v>
      </c>
      <c r="CO38" s="21">
        <v>1</v>
      </c>
      <c r="CP38" s="21">
        <v>0</v>
      </c>
      <c r="CQ38" s="21">
        <v>0</v>
      </c>
      <c r="CR38" s="39">
        <v>1</v>
      </c>
      <c r="CS38" s="18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I38" s="141"/>
      <c r="ES38" s="66" t="s">
        <v>109</v>
      </c>
      <c r="ET38" s="69">
        <v>0</v>
      </c>
      <c r="EU38" s="69">
        <v>0</v>
      </c>
      <c r="EV38" s="69">
        <v>0</v>
      </c>
      <c r="EW38" s="69">
        <v>0</v>
      </c>
      <c r="EX38" s="69">
        <v>0</v>
      </c>
      <c r="EY38" s="69">
        <v>0</v>
      </c>
      <c r="EZ38" s="69">
        <v>0</v>
      </c>
      <c r="FA38" s="69">
        <v>0</v>
      </c>
      <c r="FB38" s="69">
        <v>0</v>
      </c>
      <c r="FC38" s="69">
        <v>0</v>
      </c>
      <c r="FD38" s="69">
        <v>0</v>
      </c>
      <c r="FE38" s="69">
        <v>0</v>
      </c>
      <c r="FF38" s="69">
        <v>0</v>
      </c>
      <c r="FG38" s="69">
        <v>0</v>
      </c>
      <c r="FH38" s="69">
        <v>0</v>
      </c>
      <c r="FI38" s="69">
        <v>0</v>
      </c>
      <c r="FJ38" s="69">
        <v>0</v>
      </c>
      <c r="FK38" s="69">
        <v>0</v>
      </c>
      <c r="FL38" s="69">
        <v>0</v>
      </c>
      <c r="FM38" s="69">
        <v>0</v>
      </c>
      <c r="FN38" s="69">
        <v>0</v>
      </c>
      <c r="FO38" s="69">
        <v>0</v>
      </c>
      <c r="FP38" s="69">
        <v>0</v>
      </c>
      <c r="FQ38" s="69">
        <v>0</v>
      </c>
      <c r="FR38" s="69">
        <v>0</v>
      </c>
      <c r="FS38" s="69">
        <v>0</v>
      </c>
      <c r="FT38" s="69">
        <v>0</v>
      </c>
      <c r="FU38" s="114"/>
      <c r="FV38" s="66" t="s">
        <v>109</v>
      </c>
      <c r="FW38" s="69">
        <v>0</v>
      </c>
      <c r="FX38" s="69">
        <v>0</v>
      </c>
      <c r="FY38" s="69">
        <v>0</v>
      </c>
      <c r="FZ38" s="69">
        <v>0</v>
      </c>
      <c r="GA38" s="69">
        <v>0</v>
      </c>
      <c r="GB38" s="69">
        <v>0</v>
      </c>
      <c r="GC38" s="69">
        <v>0</v>
      </c>
      <c r="GD38" s="69">
        <v>0</v>
      </c>
      <c r="GE38" s="69">
        <v>0</v>
      </c>
      <c r="GF38" s="69">
        <v>0</v>
      </c>
      <c r="GG38" s="69">
        <v>0</v>
      </c>
      <c r="GH38" s="69">
        <v>0</v>
      </c>
      <c r="GI38" s="69">
        <v>0</v>
      </c>
      <c r="GJ38" s="69">
        <v>0</v>
      </c>
      <c r="GK38" s="69">
        <v>0</v>
      </c>
      <c r="GL38" s="69">
        <v>0</v>
      </c>
      <c r="GM38" s="69">
        <v>0</v>
      </c>
      <c r="GN38" s="69">
        <v>0</v>
      </c>
      <c r="GO38" s="69">
        <v>0</v>
      </c>
      <c r="GP38" s="69">
        <v>0</v>
      </c>
      <c r="GQ38" s="69">
        <v>0</v>
      </c>
      <c r="GR38" s="69">
        <v>0</v>
      </c>
      <c r="GS38" s="69">
        <v>0</v>
      </c>
      <c r="GT38" s="69">
        <v>0</v>
      </c>
      <c r="GU38" s="69">
        <v>0</v>
      </c>
      <c r="GV38" s="69">
        <v>0</v>
      </c>
      <c r="GW38" s="69">
        <v>0</v>
      </c>
      <c r="GY38" s="66" t="s">
        <v>109</v>
      </c>
      <c r="GZ38" s="69">
        <v>0</v>
      </c>
      <c r="HA38" s="69">
        <v>0</v>
      </c>
      <c r="HB38" s="69">
        <v>0</v>
      </c>
      <c r="HC38" s="69">
        <v>0</v>
      </c>
      <c r="HD38" s="69">
        <v>0</v>
      </c>
      <c r="HE38" s="69">
        <v>0</v>
      </c>
      <c r="HF38" s="69">
        <v>0</v>
      </c>
      <c r="HG38" s="69">
        <v>0</v>
      </c>
      <c r="HH38" s="69">
        <v>0</v>
      </c>
      <c r="HI38" s="69">
        <v>0</v>
      </c>
      <c r="HJ38" s="69">
        <v>0</v>
      </c>
      <c r="HK38" s="69">
        <v>0</v>
      </c>
      <c r="HL38" s="69">
        <v>0</v>
      </c>
      <c r="HM38" s="72">
        <v>0</v>
      </c>
      <c r="HN38" s="75"/>
      <c r="HO38" s="73"/>
      <c r="HP38" s="66" t="s">
        <v>109</v>
      </c>
      <c r="HQ38" s="76">
        <v>0</v>
      </c>
      <c r="HR38" s="73"/>
      <c r="HS38" s="73"/>
      <c r="HT38" s="73"/>
      <c r="HU38" s="73"/>
      <c r="HV38" s="73"/>
      <c r="HW38" s="73"/>
      <c r="HX38" s="73"/>
      <c r="HY38" s="73"/>
      <c r="HZ38" s="73"/>
      <c r="JO38" s="55" t="s">
        <v>92</v>
      </c>
      <c r="JP38" s="66">
        <v>1</v>
      </c>
      <c r="JR38" s="37">
        <v>0</v>
      </c>
      <c r="JS38" s="37">
        <v>0</v>
      </c>
      <c r="JT38" s="37">
        <v>0</v>
      </c>
      <c r="JU38" s="37">
        <v>0</v>
      </c>
      <c r="JV38" s="37"/>
      <c r="JW38" s="37">
        <v>0.45</v>
      </c>
      <c r="JX38" s="37">
        <v>0.45</v>
      </c>
      <c r="JY38" s="37"/>
      <c r="LC38" s="55" t="s">
        <v>92</v>
      </c>
      <c r="LD38" s="37">
        <f t="shared" si="3"/>
        <v>0.88375000000000004</v>
      </c>
      <c r="LE38" s="37">
        <v>9.5000000000000001E-2</v>
      </c>
      <c r="LF38" s="37">
        <v>6.4999999999999997E-3</v>
      </c>
      <c r="LG38" s="37">
        <v>3.0000000000000001E-3</v>
      </c>
      <c r="LH38" s="37">
        <v>1.75E-3</v>
      </c>
      <c r="LI38" s="37">
        <v>5.0000000000000001E-3</v>
      </c>
      <c r="LJ38" s="37">
        <v>0</v>
      </c>
      <c r="LK38" s="37">
        <v>2.5000000000000001E-3</v>
      </c>
      <c r="LL38" s="37">
        <v>2.5000000000000001E-3</v>
      </c>
      <c r="LM38" s="37">
        <v>0</v>
      </c>
    </row>
    <row r="39" spans="1:325" x14ac:dyDescent="0.25">
      <c r="A39">
        <v>1924</v>
      </c>
      <c r="B39" s="37">
        <v>113052226.375</v>
      </c>
      <c r="C39" s="37">
        <v>0</v>
      </c>
      <c r="D39" s="37">
        <v>0</v>
      </c>
      <c r="E39" s="37">
        <v>108.05436705797899</v>
      </c>
      <c r="F39" s="37">
        <v>108.05436705797899</v>
      </c>
      <c r="G39" s="37">
        <v>108.05436705797899</v>
      </c>
      <c r="H39" s="20">
        <v>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37">
        <v>0.26536650499999997</v>
      </c>
      <c r="S39" s="37">
        <v>0</v>
      </c>
      <c r="T39" s="37">
        <v>0</v>
      </c>
      <c r="U39" s="37">
        <v>0</v>
      </c>
      <c r="V39" s="37">
        <v>0</v>
      </c>
      <c r="W39" s="37">
        <v>0.11330972775000001</v>
      </c>
      <c r="X39" s="37">
        <v>0</v>
      </c>
      <c r="Y39" s="37">
        <v>0</v>
      </c>
      <c r="Z39" s="37">
        <v>0</v>
      </c>
      <c r="AA39" s="37">
        <v>0</v>
      </c>
      <c r="AB39" s="37">
        <v>3.1607659250000002</v>
      </c>
      <c r="AC39" s="37">
        <v>0</v>
      </c>
      <c r="AD39" s="37">
        <v>0</v>
      </c>
      <c r="AE39" s="37">
        <v>0</v>
      </c>
      <c r="AF39" s="37">
        <v>0</v>
      </c>
      <c r="AG39" s="124">
        <v>3.89736482</v>
      </c>
      <c r="AH39" s="124">
        <v>0</v>
      </c>
      <c r="AI39" s="124">
        <v>0</v>
      </c>
      <c r="AJ39" s="124">
        <v>0</v>
      </c>
      <c r="AK39" s="124">
        <v>0</v>
      </c>
      <c r="AL39" s="37">
        <v>3.1607659250000002</v>
      </c>
      <c r="AM39" s="37">
        <v>0</v>
      </c>
      <c r="AN39" s="37">
        <v>0</v>
      </c>
      <c r="AO39" s="37">
        <v>0</v>
      </c>
      <c r="AP39" s="37">
        <v>0</v>
      </c>
      <c r="AQ39" s="124">
        <v>3.8464403250000001E-2</v>
      </c>
      <c r="AR39" s="124">
        <v>0</v>
      </c>
      <c r="AS39" s="124">
        <v>0</v>
      </c>
      <c r="AT39" s="124">
        <v>0</v>
      </c>
      <c r="AU39" s="124">
        <v>0</v>
      </c>
      <c r="AV39" s="37">
        <v>0.56097996274999995</v>
      </c>
      <c r="AW39" s="37">
        <v>0</v>
      </c>
      <c r="AX39" s="37">
        <v>0</v>
      </c>
      <c r="AY39" s="37">
        <v>0</v>
      </c>
      <c r="AZ39" s="37">
        <v>0</v>
      </c>
      <c r="BA39" s="37">
        <v>4.3309425350000001</v>
      </c>
      <c r="BB39" s="124">
        <v>0</v>
      </c>
      <c r="BC39" s="124">
        <v>0</v>
      </c>
      <c r="BD39" s="124">
        <v>0</v>
      </c>
      <c r="BE39" s="124">
        <v>0</v>
      </c>
      <c r="BF39" s="124">
        <v>6.7836664600000001</v>
      </c>
      <c r="BG39" s="124">
        <v>0</v>
      </c>
      <c r="BH39" s="124">
        <v>0</v>
      </c>
      <c r="BI39" s="124">
        <v>0</v>
      </c>
      <c r="BJ39" s="124">
        <v>0</v>
      </c>
      <c r="BK39" s="37">
        <v>0.37873306449999999</v>
      </c>
      <c r="BL39" s="124">
        <v>0</v>
      </c>
      <c r="BM39" s="124">
        <v>0</v>
      </c>
      <c r="BN39" s="124">
        <v>0</v>
      </c>
      <c r="BO39" s="124">
        <v>0</v>
      </c>
      <c r="BP39" s="124">
        <v>2.4583734974999998</v>
      </c>
      <c r="BQ39" s="124">
        <v>0</v>
      </c>
      <c r="BR39" s="124">
        <v>0</v>
      </c>
      <c r="BS39" s="124">
        <v>0</v>
      </c>
      <c r="BT39" s="124">
        <v>0</v>
      </c>
      <c r="BU39" s="37">
        <v>0.17474205125</v>
      </c>
      <c r="BV39" s="124">
        <v>0</v>
      </c>
      <c r="BW39" s="124">
        <v>0</v>
      </c>
      <c r="BX39" s="124">
        <v>0</v>
      </c>
      <c r="BY39" s="124">
        <v>0</v>
      </c>
      <c r="BZ39" s="124">
        <v>1.0212499177500001</v>
      </c>
      <c r="CA39" s="124">
        <v>0</v>
      </c>
      <c r="CB39" s="124">
        <v>0</v>
      </c>
      <c r="CC39" s="124">
        <v>0</v>
      </c>
      <c r="CD39" s="124">
        <v>0</v>
      </c>
      <c r="CE39" s="22">
        <v>0.98</v>
      </c>
      <c r="CF39" s="5">
        <v>0</v>
      </c>
      <c r="CG39" s="5">
        <v>0</v>
      </c>
      <c r="CH39" s="5">
        <v>0</v>
      </c>
      <c r="CI39" s="5">
        <v>0</v>
      </c>
      <c r="CM39" s="38">
        <v>0</v>
      </c>
      <c r="CN39" s="21">
        <v>0</v>
      </c>
      <c r="CO39" s="21">
        <v>1</v>
      </c>
      <c r="CP39" s="21">
        <v>0</v>
      </c>
      <c r="CQ39" s="21">
        <v>0</v>
      </c>
      <c r="CR39" s="39">
        <v>1</v>
      </c>
      <c r="CS39" s="18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I39" s="141"/>
      <c r="ES39" s="66" t="s">
        <v>110</v>
      </c>
      <c r="ET39" s="69">
        <v>0</v>
      </c>
      <c r="EU39" s="69">
        <v>0</v>
      </c>
      <c r="EV39" s="69">
        <v>0</v>
      </c>
      <c r="EW39" s="69">
        <v>0</v>
      </c>
      <c r="EX39" s="69">
        <v>0</v>
      </c>
      <c r="EY39" s="69">
        <v>0</v>
      </c>
      <c r="EZ39" s="69">
        <v>0</v>
      </c>
      <c r="FA39" s="69">
        <v>0</v>
      </c>
      <c r="FB39" s="69">
        <v>0</v>
      </c>
      <c r="FC39" s="69">
        <v>0</v>
      </c>
      <c r="FD39" s="69">
        <v>0</v>
      </c>
      <c r="FE39" s="69">
        <v>0</v>
      </c>
      <c r="FF39" s="69">
        <v>0</v>
      </c>
      <c r="FG39" s="69">
        <v>0</v>
      </c>
      <c r="FH39" s="69">
        <v>0</v>
      </c>
      <c r="FI39" s="69">
        <v>0</v>
      </c>
      <c r="FJ39" s="69">
        <v>0</v>
      </c>
      <c r="FK39" s="69">
        <v>0</v>
      </c>
      <c r="FL39" s="69">
        <v>0</v>
      </c>
      <c r="FM39" s="69">
        <v>0</v>
      </c>
      <c r="FN39" s="69">
        <v>0</v>
      </c>
      <c r="FO39" s="69">
        <v>0</v>
      </c>
      <c r="FP39" s="69">
        <v>0</v>
      </c>
      <c r="FQ39" s="69">
        <v>0</v>
      </c>
      <c r="FR39" s="69">
        <v>0</v>
      </c>
      <c r="FS39" s="69">
        <v>0</v>
      </c>
      <c r="FT39" s="69">
        <v>0</v>
      </c>
      <c r="FU39" s="114"/>
      <c r="FV39" s="66" t="s">
        <v>110</v>
      </c>
      <c r="FW39" s="69">
        <v>0</v>
      </c>
      <c r="FX39" s="69">
        <v>0</v>
      </c>
      <c r="FY39" s="69">
        <v>0</v>
      </c>
      <c r="FZ39" s="69">
        <v>0</v>
      </c>
      <c r="GA39" s="69">
        <v>0</v>
      </c>
      <c r="GB39" s="69">
        <v>0</v>
      </c>
      <c r="GC39" s="69">
        <v>0</v>
      </c>
      <c r="GD39" s="69">
        <v>0</v>
      </c>
      <c r="GE39" s="69">
        <v>0</v>
      </c>
      <c r="GF39" s="69">
        <v>0</v>
      </c>
      <c r="GG39" s="69">
        <v>0</v>
      </c>
      <c r="GH39" s="69">
        <v>0</v>
      </c>
      <c r="GI39" s="69">
        <v>0</v>
      </c>
      <c r="GJ39" s="69">
        <v>0</v>
      </c>
      <c r="GK39" s="69">
        <v>0</v>
      </c>
      <c r="GL39" s="69">
        <v>0</v>
      </c>
      <c r="GM39" s="69">
        <v>0</v>
      </c>
      <c r="GN39" s="69">
        <v>0</v>
      </c>
      <c r="GO39" s="69">
        <v>0</v>
      </c>
      <c r="GP39" s="69">
        <v>0</v>
      </c>
      <c r="GQ39" s="69">
        <v>0</v>
      </c>
      <c r="GR39" s="69">
        <v>0</v>
      </c>
      <c r="GS39" s="69">
        <v>0</v>
      </c>
      <c r="GT39" s="69">
        <v>0</v>
      </c>
      <c r="GU39" s="69">
        <v>0</v>
      </c>
      <c r="GV39" s="69">
        <v>0</v>
      </c>
      <c r="GW39" s="69">
        <v>0</v>
      </c>
      <c r="GY39" s="66" t="s">
        <v>110</v>
      </c>
      <c r="GZ39" s="69">
        <v>0</v>
      </c>
      <c r="HA39" s="69">
        <v>0</v>
      </c>
      <c r="HB39" s="69">
        <v>0</v>
      </c>
      <c r="HC39" s="69">
        <v>0</v>
      </c>
      <c r="HD39" s="69">
        <v>0</v>
      </c>
      <c r="HE39" s="69">
        <v>0</v>
      </c>
      <c r="HF39" s="69">
        <v>0</v>
      </c>
      <c r="HG39" s="69">
        <v>0</v>
      </c>
      <c r="HH39" s="69">
        <v>0</v>
      </c>
      <c r="HI39" s="69">
        <v>0</v>
      </c>
      <c r="HJ39" s="69">
        <v>0</v>
      </c>
      <c r="HK39" s="69">
        <v>0</v>
      </c>
      <c r="HL39" s="69">
        <v>0</v>
      </c>
      <c r="HM39" s="72">
        <v>0</v>
      </c>
      <c r="HN39" s="75"/>
      <c r="HO39" s="73"/>
      <c r="HP39" s="66" t="s">
        <v>110</v>
      </c>
      <c r="HQ39" s="76">
        <v>0</v>
      </c>
      <c r="HR39" s="73"/>
      <c r="HS39" s="73"/>
      <c r="HT39" s="73"/>
      <c r="HU39" s="73"/>
      <c r="HV39" s="73"/>
      <c r="HW39" s="73"/>
      <c r="HX39" s="73"/>
      <c r="HY39" s="73"/>
      <c r="HZ39" s="73"/>
      <c r="JO39" s="55" t="s">
        <v>93</v>
      </c>
      <c r="JP39" s="66">
        <v>1</v>
      </c>
      <c r="JR39" s="37">
        <v>0</v>
      </c>
      <c r="JS39" s="37">
        <v>0</v>
      </c>
      <c r="JT39" s="37">
        <v>0</v>
      </c>
      <c r="JU39" s="37">
        <v>0</v>
      </c>
      <c r="JV39" s="37"/>
      <c r="JW39" s="37">
        <v>0.45</v>
      </c>
      <c r="JX39" s="37">
        <v>0.45</v>
      </c>
      <c r="JY39" s="37"/>
      <c r="LC39" s="55" t="s">
        <v>93</v>
      </c>
      <c r="LD39" s="37">
        <f t="shared" si="3"/>
        <v>0.86299999999999999</v>
      </c>
      <c r="LE39" s="37">
        <v>8.5000000000000006E-2</v>
      </c>
      <c r="LF39" s="37">
        <v>6.4999999999999997E-3</v>
      </c>
      <c r="LG39" s="37">
        <v>3.5000000000000003E-2</v>
      </c>
      <c r="LH39" s="37">
        <v>2.5000000000000001E-3</v>
      </c>
      <c r="LI39" s="37">
        <v>5.0000000000000001E-4</v>
      </c>
      <c r="LJ39" s="37">
        <v>0</v>
      </c>
      <c r="LK39" s="37">
        <v>2.5000000000000001E-3</v>
      </c>
      <c r="LL39" s="37">
        <v>5.0000000000000001E-3</v>
      </c>
      <c r="LM39" s="37">
        <v>0</v>
      </c>
    </row>
    <row r="40" spans="1:325" x14ac:dyDescent="0.25">
      <c r="A40">
        <v>1925</v>
      </c>
      <c r="B40" s="37">
        <v>114440073.6875</v>
      </c>
      <c r="C40" s="37">
        <v>0</v>
      </c>
      <c r="D40" s="37">
        <v>0</v>
      </c>
      <c r="E40" s="37">
        <v>115.94600021839101</v>
      </c>
      <c r="F40" s="37">
        <v>115.94600021839101</v>
      </c>
      <c r="G40" s="37">
        <v>115.94600021839101</v>
      </c>
      <c r="H40" s="20">
        <v>1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37">
        <v>0.27642344270833302</v>
      </c>
      <c r="S40" s="37">
        <v>0</v>
      </c>
      <c r="T40" s="37">
        <v>0</v>
      </c>
      <c r="U40" s="37">
        <v>0</v>
      </c>
      <c r="V40" s="37">
        <v>0</v>
      </c>
      <c r="W40" s="37">
        <v>0.11803096640625001</v>
      </c>
      <c r="X40" s="37">
        <v>0</v>
      </c>
      <c r="Y40" s="37">
        <v>0</v>
      </c>
      <c r="Z40" s="37">
        <v>0</v>
      </c>
      <c r="AA40" s="37">
        <v>0</v>
      </c>
      <c r="AB40" s="37">
        <v>3.2924645052083301</v>
      </c>
      <c r="AC40" s="37">
        <v>0</v>
      </c>
      <c r="AD40" s="37">
        <v>0</v>
      </c>
      <c r="AE40" s="37">
        <v>0</v>
      </c>
      <c r="AF40" s="37">
        <v>0</v>
      </c>
      <c r="AG40" s="124">
        <v>4.0597550208333297</v>
      </c>
      <c r="AH40" s="124">
        <v>0</v>
      </c>
      <c r="AI40" s="124">
        <v>0</v>
      </c>
      <c r="AJ40" s="124">
        <v>0</v>
      </c>
      <c r="AK40" s="124">
        <v>0</v>
      </c>
      <c r="AL40" s="37">
        <v>3.2924645052083301</v>
      </c>
      <c r="AM40" s="37">
        <v>0</v>
      </c>
      <c r="AN40" s="37">
        <v>0</v>
      </c>
      <c r="AO40" s="37">
        <v>0</v>
      </c>
      <c r="AP40" s="37">
        <v>0</v>
      </c>
      <c r="AQ40" s="124">
        <v>4.0067086718749999E-2</v>
      </c>
      <c r="AR40" s="124">
        <v>0</v>
      </c>
      <c r="AS40" s="124">
        <v>0</v>
      </c>
      <c r="AT40" s="124">
        <v>0</v>
      </c>
      <c r="AU40" s="124">
        <v>0</v>
      </c>
      <c r="AV40" s="37">
        <v>0.58435412786458296</v>
      </c>
      <c r="AW40" s="37">
        <v>0</v>
      </c>
      <c r="AX40" s="37">
        <v>0</v>
      </c>
      <c r="AY40" s="37">
        <v>0</v>
      </c>
      <c r="AZ40" s="37">
        <v>0</v>
      </c>
      <c r="BA40" s="37">
        <v>4.5113984739583302</v>
      </c>
      <c r="BB40" s="124">
        <v>0</v>
      </c>
      <c r="BC40" s="124">
        <v>0</v>
      </c>
      <c r="BD40" s="124">
        <v>0</v>
      </c>
      <c r="BE40" s="124">
        <v>0</v>
      </c>
      <c r="BF40" s="124">
        <v>7.0663192291666697</v>
      </c>
      <c r="BG40" s="124">
        <v>0</v>
      </c>
      <c r="BH40" s="124">
        <v>0</v>
      </c>
      <c r="BI40" s="124">
        <v>0</v>
      </c>
      <c r="BJ40" s="124">
        <v>0</v>
      </c>
      <c r="BK40" s="37">
        <v>0.39451360885416697</v>
      </c>
      <c r="BL40" s="124">
        <v>0</v>
      </c>
      <c r="BM40" s="124">
        <v>0</v>
      </c>
      <c r="BN40" s="124">
        <v>0</v>
      </c>
      <c r="BO40" s="124">
        <v>0</v>
      </c>
      <c r="BP40" s="124">
        <v>2.5608057265625002</v>
      </c>
      <c r="BQ40" s="124">
        <v>0</v>
      </c>
      <c r="BR40" s="124">
        <v>0</v>
      </c>
      <c r="BS40" s="124">
        <v>0</v>
      </c>
      <c r="BT40" s="124">
        <v>0</v>
      </c>
      <c r="BU40" s="37">
        <v>0.18202297005208301</v>
      </c>
      <c r="BV40" s="124">
        <v>0</v>
      </c>
      <c r="BW40" s="124">
        <v>0</v>
      </c>
      <c r="BX40" s="124">
        <v>0</v>
      </c>
      <c r="BY40" s="124">
        <v>0</v>
      </c>
      <c r="BZ40" s="124">
        <v>1.0638019976562501</v>
      </c>
      <c r="CA40" s="124">
        <v>0</v>
      </c>
      <c r="CB40" s="124">
        <v>0</v>
      </c>
      <c r="CC40" s="124">
        <v>0</v>
      </c>
      <c r="CD40" s="124">
        <v>0</v>
      </c>
      <c r="CE40" s="22">
        <v>0.98</v>
      </c>
      <c r="CF40" s="5">
        <v>0</v>
      </c>
      <c r="CG40" s="5">
        <v>0</v>
      </c>
      <c r="CH40" s="5">
        <v>0</v>
      </c>
      <c r="CI40" s="5">
        <v>0</v>
      </c>
      <c r="CM40" s="38">
        <v>0</v>
      </c>
      <c r="CN40" s="21">
        <v>0</v>
      </c>
      <c r="CO40" s="21">
        <v>1</v>
      </c>
      <c r="CP40" s="21">
        <v>0</v>
      </c>
      <c r="CQ40" s="21">
        <v>0</v>
      </c>
      <c r="CR40" s="39">
        <v>1</v>
      </c>
      <c r="CS40" s="18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I40" s="140" t="s">
        <v>20</v>
      </c>
      <c r="ES40" s="66" t="s">
        <v>111</v>
      </c>
      <c r="ET40" s="69">
        <v>0</v>
      </c>
      <c r="EU40" s="69">
        <v>0</v>
      </c>
      <c r="EV40" s="69">
        <v>0</v>
      </c>
      <c r="EW40" s="69">
        <v>0</v>
      </c>
      <c r="EX40" s="69">
        <v>0</v>
      </c>
      <c r="EY40" s="69">
        <v>0</v>
      </c>
      <c r="EZ40" s="69">
        <v>0</v>
      </c>
      <c r="FA40" s="69">
        <v>0</v>
      </c>
      <c r="FB40" s="69">
        <v>0</v>
      </c>
      <c r="FC40" s="69">
        <v>0</v>
      </c>
      <c r="FD40" s="69">
        <v>0</v>
      </c>
      <c r="FE40" s="69">
        <v>0</v>
      </c>
      <c r="FF40" s="69">
        <v>0</v>
      </c>
      <c r="FG40" s="69">
        <v>0</v>
      </c>
      <c r="FH40" s="69">
        <v>0</v>
      </c>
      <c r="FI40" s="69">
        <v>0</v>
      </c>
      <c r="FJ40" s="69">
        <v>0</v>
      </c>
      <c r="FK40" s="69">
        <v>0</v>
      </c>
      <c r="FL40" s="69">
        <v>0</v>
      </c>
      <c r="FM40" s="69">
        <v>0</v>
      </c>
      <c r="FN40" s="69">
        <v>0</v>
      </c>
      <c r="FO40" s="69">
        <v>0</v>
      </c>
      <c r="FP40" s="69">
        <v>0</v>
      </c>
      <c r="FQ40" s="69">
        <v>0</v>
      </c>
      <c r="FR40" s="69">
        <v>0</v>
      </c>
      <c r="FS40" s="69">
        <v>0</v>
      </c>
      <c r="FT40" s="69">
        <v>0</v>
      </c>
      <c r="FU40" s="114"/>
      <c r="FV40" s="66" t="s">
        <v>111</v>
      </c>
      <c r="FW40" s="69">
        <v>0</v>
      </c>
      <c r="FX40" s="69">
        <v>0</v>
      </c>
      <c r="FY40" s="69">
        <v>0</v>
      </c>
      <c r="FZ40" s="69">
        <v>0</v>
      </c>
      <c r="GA40" s="69">
        <v>0</v>
      </c>
      <c r="GB40" s="69">
        <v>0</v>
      </c>
      <c r="GC40" s="69">
        <v>0</v>
      </c>
      <c r="GD40" s="69">
        <v>0</v>
      </c>
      <c r="GE40" s="69">
        <v>0</v>
      </c>
      <c r="GF40" s="69">
        <v>0</v>
      </c>
      <c r="GG40" s="69">
        <v>0</v>
      </c>
      <c r="GH40" s="69">
        <v>0</v>
      </c>
      <c r="GI40" s="69">
        <v>0</v>
      </c>
      <c r="GJ40" s="69">
        <v>0</v>
      </c>
      <c r="GK40" s="69">
        <v>0</v>
      </c>
      <c r="GL40" s="69">
        <v>0</v>
      </c>
      <c r="GM40" s="69">
        <v>0</v>
      </c>
      <c r="GN40" s="69">
        <v>0</v>
      </c>
      <c r="GO40" s="69">
        <v>0</v>
      </c>
      <c r="GP40" s="69">
        <v>0</v>
      </c>
      <c r="GQ40" s="69">
        <v>0</v>
      </c>
      <c r="GR40" s="69">
        <v>0</v>
      </c>
      <c r="GS40" s="69">
        <v>0</v>
      </c>
      <c r="GT40" s="69">
        <v>0</v>
      </c>
      <c r="GU40" s="69">
        <v>0</v>
      </c>
      <c r="GV40" s="69">
        <v>0</v>
      </c>
      <c r="GW40" s="69">
        <v>0</v>
      </c>
      <c r="GY40" s="66" t="s">
        <v>111</v>
      </c>
      <c r="GZ40" s="69">
        <v>0</v>
      </c>
      <c r="HA40" s="69">
        <v>0</v>
      </c>
      <c r="HB40" s="69">
        <v>0</v>
      </c>
      <c r="HC40" s="69">
        <v>0</v>
      </c>
      <c r="HD40" s="69">
        <v>0</v>
      </c>
      <c r="HE40" s="69">
        <v>0</v>
      </c>
      <c r="HF40" s="69">
        <v>0</v>
      </c>
      <c r="HG40" s="69">
        <v>0</v>
      </c>
      <c r="HH40" s="69">
        <v>0</v>
      </c>
      <c r="HI40" s="69">
        <v>0</v>
      </c>
      <c r="HJ40" s="69">
        <v>0</v>
      </c>
      <c r="HK40" s="69">
        <v>0</v>
      </c>
      <c r="HL40" s="69">
        <v>0</v>
      </c>
      <c r="HM40" s="72">
        <v>0</v>
      </c>
      <c r="HN40" s="75"/>
      <c r="HO40" s="73"/>
      <c r="HP40" s="66" t="s">
        <v>111</v>
      </c>
      <c r="HQ40" s="76">
        <v>0</v>
      </c>
      <c r="HR40" s="73"/>
      <c r="HS40" s="73"/>
      <c r="HT40" s="73"/>
      <c r="HU40" s="73"/>
      <c r="HV40" s="73"/>
      <c r="HW40" s="73"/>
      <c r="HX40" s="73"/>
      <c r="HY40" s="73"/>
      <c r="HZ40" s="73"/>
      <c r="JO40" s="55" t="s">
        <v>94</v>
      </c>
      <c r="JP40" s="66">
        <v>1</v>
      </c>
      <c r="JR40" s="37">
        <v>0</v>
      </c>
      <c r="JS40" s="37">
        <v>0</v>
      </c>
      <c r="JT40" s="37">
        <v>0</v>
      </c>
      <c r="JU40" s="37">
        <v>0</v>
      </c>
      <c r="JV40" s="37"/>
      <c r="JW40" s="37">
        <v>0.45</v>
      </c>
      <c r="JX40" s="37">
        <v>0.45</v>
      </c>
      <c r="JY40" s="37"/>
      <c r="LC40" s="55" t="s">
        <v>94</v>
      </c>
      <c r="LD40" s="37">
        <f t="shared" si="3"/>
        <v>0.77099999999999991</v>
      </c>
      <c r="LE40" s="37">
        <v>0.17</v>
      </c>
      <c r="LF40" s="37">
        <v>6.4999999999999997E-3</v>
      </c>
      <c r="LG40" s="37">
        <v>4.4999999999999998E-2</v>
      </c>
      <c r="LH40" s="37">
        <v>5.0000000000000001E-4</v>
      </c>
      <c r="LI40" s="37">
        <v>5.4999999999999997E-3</v>
      </c>
      <c r="LJ40" s="37">
        <v>0</v>
      </c>
      <c r="LK40" s="37">
        <v>0</v>
      </c>
      <c r="LL40" s="37">
        <v>5.0000000000000001E-4</v>
      </c>
      <c r="LM40" s="37">
        <v>1E-3</v>
      </c>
    </row>
    <row r="41" spans="1:325" x14ac:dyDescent="0.25">
      <c r="A41">
        <v>1926</v>
      </c>
      <c r="B41" s="37">
        <v>115831403.5625</v>
      </c>
      <c r="C41" s="37">
        <v>0</v>
      </c>
      <c r="D41" s="37">
        <v>0</v>
      </c>
      <c r="E41" s="37">
        <v>124.01479855179799</v>
      </c>
      <c r="F41" s="37">
        <v>124.01479855179799</v>
      </c>
      <c r="G41" s="37">
        <v>124.01479855179799</v>
      </c>
      <c r="H41" s="20">
        <v>1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37">
        <v>0.28748038041666701</v>
      </c>
      <c r="S41" s="37">
        <v>0</v>
      </c>
      <c r="T41" s="37">
        <v>0</v>
      </c>
      <c r="U41" s="37">
        <v>0</v>
      </c>
      <c r="V41" s="37">
        <v>0</v>
      </c>
      <c r="W41" s="37">
        <v>0.12275220506249999</v>
      </c>
      <c r="X41" s="37">
        <v>0</v>
      </c>
      <c r="Y41" s="37">
        <v>0</v>
      </c>
      <c r="Z41" s="37">
        <v>0</v>
      </c>
      <c r="AA41" s="37">
        <v>0</v>
      </c>
      <c r="AB41" s="37">
        <v>3.4241630854166698</v>
      </c>
      <c r="AC41" s="37">
        <v>0</v>
      </c>
      <c r="AD41" s="37">
        <v>0</v>
      </c>
      <c r="AE41" s="37">
        <v>0</v>
      </c>
      <c r="AF41" s="37">
        <v>0</v>
      </c>
      <c r="AG41" s="124">
        <v>4.2221452216666702</v>
      </c>
      <c r="AH41" s="124">
        <v>0</v>
      </c>
      <c r="AI41" s="124">
        <v>0</v>
      </c>
      <c r="AJ41" s="124">
        <v>0</v>
      </c>
      <c r="AK41" s="124">
        <v>0</v>
      </c>
      <c r="AL41" s="37">
        <v>3.4241630854166698</v>
      </c>
      <c r="AM41" s="37">
        <v>0</v>
      </c>
      <c r="AN41" s="37">
        <v>0</v>
      </c>
      <c r="AO41" s="37">
        <v>0</v>
      </c>
      <c r="AP41" s="37">
        <v>0</v>
      </c>
      <c r="AQ41" s="124">
        <v>4.1669770187500003E-2</v>
      </c>
      <c r="AR41" s="124">
        <v>0</v>
      </c>
      <c r="AS41" s="124">
        <v>0</v>
      </c>
      <c r="AT41" s="124">
        <v>0</v>
      </c>
      <c r="AU41" s="124">
        <v>0</v>
      </c>
      <c r="AV41" s="37">
        <v>0.60772829297916697</v>
      </c>
      <c r="AW41" s="37">
        <v>0</v>
      </c>
      <c r="AX41" s="37">
        <v>0</v>
      </c>
      <c r="AY41" s="37">
        <v>0</v>
      </c>
      <c r="AZ41" s="37">
        <v>0</v>
      </c>
      <c r="BA41" s="37">
        <v>4.6918544129166699</v>
      </c>
      <c r="BB41" s="124">
        <v>0</v>
      </c>
      <c r="BC41" s="124">
        <v>0</v>
      </c>
      <c r="BD41" s="124">
        <v>0</v>
      </c>
      <c r="BE41" s="124">
        <v>0</v>
      </c>
      <c r="BF41" s="124">
        <v>7.3489719983333304</v>
      </c>
      <c r="BG41" s="124">
        <v>0</v>
      </c>
      <c r="BH41" s="124">
        <v>0</v>
      </c>
      <c r="BI41" s="124">
        <v>0</v>
      </c>
      <c r="BJ41" s="124">
        <v>0</v>
      </c>
      <c r="BK41" s="37">
        <v>0.41029415320833301</v>
      </c>
      <c r="BL41" s="124">
        <v>0</v>
      </c>
      <c r="BM41" s="124">
        <v>0</v>
      </c>
      <c r="BN41" s="124">
        <v>0</v>
      </c>
      <c r="BO41" s="124">
        <v>0</v>
      </c>
      <c r="BP41" s="124">
        <v>2.6632379556250001</v>
      </c>
      <c r="BQ41" s="124">
        <v>0</v>
      </c>
      <c r="BR41" s="124">
        <v>0</v>
      </c>
      <c r="BS41" s="124">
        <v>0</v>
      </c>
      <c r="BT41" s="124">
        <v>0</v>
      </c>
      <c r="BU41" s="37">
        <v>0.18930388885416699</v>
      </c>
      <c r="BV41" s="124">
        <v>0</v>
      </c>
      <c r="BW41" s="124">
        <v>0</v>
      </c>
      <c r="BX41" s="124">
        <v>0</v>
      </c>
      <c r="BY41" s="124">
        <v>0</v>
      </c>
      <c r="BZ41" s="124">
        <v>1.1063540775625</v>
      </c>
      <c r="CA41" s="124">
        <v>0</v>
      </c>
      <c r="CB41" s="124">
        <v>0</v>
      </c>
      <c r="CC41" s="124">
        <v>0</v>
      </c>
      <c r="CD41" s="124">
        <v>0</v>
      </c>
      <c r="CE41" s="22">
        <v>0.98</v>
      </c>
      <c r="CF41" s="5">
        <v>0</v>
      </c>
      <c r="CG41" s="5">
        <v>0</v>
      </c>
      <c r="CH41" s="5">
        <v>0</v>
      </c>
      <c r="CI41" s="5">
        <v>0</v>
      </c>
      <c r="CM41" s="38">
        <v>0</v>
      </c>
      <c r="CN41" s="21">
        <v>0</v>
      </c>
      <c r="CO41" s="21">
        <v>1</v>
      </c>
      <c r="CP41" s="21">
        <v>0</v>
      </c>
      <c r="CQ41" s="21">
        <v>0</v>
      </c>
      <c r="CR41" s="39">
        <v>1</v>
      </c>
      <c r="CS41" s="18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I41" s="140"/>
      <c r="ES41" s="66" t="s">
        <v>112</v>
      </c>
      <c r="ET41" s="69">
        <v>0</v>
      </c>
      <c r="EU41" s="69">
        <v>0</v>
      </c>
      <c r="EV41" s="69">
        <v>0</v>
      </c>
      <c r="EW41" s="69">
        <v>0</v>
      </c>
      <c r="EX41" s="69">
        <v>0</v>
      </c>
      <c r="EY41" s="69">
        <v>0</v>
      </c>
      <c r="EZ41" s="69">
        <v>0</v>
      </c>
      <c r="FA41" s="69">
        <v>0</v>
      </c>
      <c r="FB41" s="69">
        <v>0</v>
      </c>
      <c r="FC41" s="69">
        <v>0</v>
      </c>
      <c r="FD41" s="69">
        <v>0</v>
      </c>
      <c r="FE41" s="69">
        <v>0</v>
      </c>
      <c r="FF41" s="69">
        <v>0</v>
      </c>
      <c r="FG41" s="69">
        <v>0</v>
      </c>
      <c r="FH41" s="69">
        <v>0</v>
      </c>
      <c r="FI41" s="69">
        <v>0</v>
      </c>
      <c r="FJ41" s="69">
        <v>0</v>
      </c>
      <c r="FK41" s="69">
        <v>0</v>
      </c>
      <c r="FL41" s="69">
        <v>0</v>
      </c>
      <c r="FM41" s="69">
        <v>0</v>
      </c>
      <c r="FN41" s="69">
        <v>0</v>
      </c>
      <c r="FO41" s="69">
        <v>0</v>
      </c>
      <c r="FP41" s="69">
        <v>0</v>
      </c>
      <c r="FQ41" s="69">
        <v>0</v>
      </c>
      <c r="FR41" s="69">
        <v>0</v>
      </c>
      <c r="FS41" s="69">
        <v>0</v>
      </c>
      <c r="FT41" s="69">
        <v>0</v>
      </c>
      <c r="FU41" s="114"/>
      <c r="FV41" s="66" t="s">
        <v>112</v>
      </c>
      <c r="FW41" s="69">
        <v>0</v>
      </c>
      <c r="FX41" s="69">
        <v>0</v>
      </c>
      <c r="FY41" s="69">
        <v>0</v>
      </c>
      <c r="FZ41" s="69">
        <v>0</v>
      </c>
      <c r="GA41" s="69">
        <v>0</v>
      </c>
      <c r="GB41" s="69">
        <v>0</v>
      </c>
      <c r="GC41" s="69">
        <v>0</v>
      </c>
      <c r="GD41" s="69">
        <v>0</v>
      </c>
      <c r="GE41" s="69">
        <v>0</v>
      </c>
      <c r="GF41" s="69">
        <v>0</v>
      </c>
      <c r="GG41" s="69">
        <v>0</v>
      </c>
      <c r="GH41" s="69">
        <v>0</v>
      </c>
      <c r="GI41" s="69">
        <v>0</v>
      </c>
      <c r="GJ41" s="69">
        <v>0</v>
      </c>
      <c r="GK41" s="69">
        <v>0</v>
      </c>
      <c r="GL41" s="69">
        <v>0</v>
      </c>
      <c r="GM41" s="69">
        <v>0</v>
      </c>
      <c r="GN41" s="69">
        <v>0</v>
      </c>
      <c r="GO41" s="69">
        <v>0</v>
      </c>
      <c r="GP41" s="69">
        <v>0</v>
      </c>
      <c r="GQ41" s="69">
        <v>0</v>
      </c>
      <c r="GR41" s="69">
        <v>0</v>
      </c>
      <c r="GS41" s="69">
        <v>0</v>
      </c>
      <c r="GT41" s="69">
        <v>0</v>
      </c>
      <c r="GU41" s="69">
        <v>0</v>
      </c>
      <c r="GV41" s="69">
        <v>0</v>
      </c>
      <c r="GW41" s="69">
        <v>0</v>
      </c>
      <c r="GY41" s="66" t="s">
        <v>112</v>
      </c>
      <c r="GZ41" s="69">
        <v>0</v>
      </c>
      <c r="HA41" s="69">
        <v>0</v>
      </c>
      <c r="HB41" s="69">
        <v>0</v>
      </c>
      <c r="HC41" s="69">
        <v>0</v>
      </c>
      <c r="HD41" s="69">
        <v>0</v>
      </c>
      <c r="HE41" s="69">
        <v>0</v>
      </c>
      <c r="HF41" s="69">
        <v>0</v>
      </c>
      <c r="HG41" s="69">
        <v>0</v>
      </c>
      <c r="HH41" s="69">
        <v>0</v>
      </c>
      <c r="HI41" s="69">
        <v>0</v>
      </c>
      <c r="HJ41" s="69">
        <v>0</v>
      </c>
      <c r="HK41" s="69">
        <v>0</v>
      </c>
      <c r="HL41" s="69">
        <v>0</v>
      </c>
      <c r="HM41" s="72">
        <v>0</v>
      </c>
      <c r="HN41" s="75"/>
      <c r="HO41" s="73"/>
      <c r="HP41" s="66" t="s">
        <v>112</v>
      </c>
      <c r="HQ41" s="76">
        <v>0</v>
      </c>
      <c r="HR41" s="73"/>
      <c r="HS41" s="73"/>
      <c r="HT41" s="73"/>
      <c r="HU41" s="73"/>
      <c r="HV41" s="73"/>
      <c r="HW41" s="73"/>
      <c r="HX41" s="73"/>
      <c r="HY41" s="73"/>
      <c r="HZ41" s="73"/>
      <c r="JO41" s="55" t="s">
        <v>211</v>
      </c>
      <c r="JP41" s="66">
        <v>1</v>
      </c>
      <c r="JR41" s="37">
        <v>0</v>
      </c>
      <c r="JS41" s="37">
        <v>0</v>
      </c>
      <c r="JT41" s="37">
        <v>0</v>
      </c>
      <c r="JU41" s="37">
        <v>0</v>
      </c>
      <c r="JV41" s="37"/>
      <c r="JW41" s="37">
        <v>0.45</v>
      </c>
      <c r="JX41" s="37">
        <v>0.45</v>
      </c>
      <c r="JY41" s="37"/>
      <c r="LC41" s="55" t="s">
        <v>211</v>
      </c>
      <c r="LD41" s="37">
        <f t="shared" si="3"/>
        <v>0.88329999999999997</v>
      </c>
      <c r="LE41" s="37">
        <v>0.105</v>
      </c>
      <c r="LF41" s="37">
        <v>7.5000000000000002E-4</v>
      </c>
      <c r="LG41" s="37">
        <v>1.4999999999999999E-4</v>
      </c>
      <c r="LH41" s="37">
        <v>6.4999999999999997E-3</v>
      </c>
      <c r="LI41" s="37">
        <v>3.0000000000000001E-3</v>
      </c>
      <c r="LJ41" s="37">
        <v>0</v>
      </c>
      <c r="LK41" s="37">
        <v>0</v>
      </c>
      <c r="LL41" s="37">
        <v>3.5E-4</v>
      </c>
      <c r="LM41" s="37">
        <v>9.5E-4</v>
      </c>
    </row>
    <row r="42" spans="1:325" x14ac:dyDescent="0.25">
      <c r="A42">
        <v>1927</v>
      </c>
      <c r="B42" s="37">
        <v>117228304.375</v>
      </c>
      <c r="C42" s="37">
        <v>0</v>
      </c>
      <c r="D42" s="37">
        <v>0</v>
      </c>
      <c r="E42" s="37">
        <v>132.25304765254299</v>
      </c>
      <c r="F42" s="37">
        <v>132.25304765254299</v>
      </c>
      <c r="G42" s="37">
        <v>132.25304765254299</v>
      </c>
      <c r="H42" s="20">
        <v>1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37">
        <v>0.29853731812500001</v>
      </c>
      <c r="S42" s="37">
        <v>0</v>
      </c>
      <c r="T42" s="37">
        <v>0</v>
      </c>
      <c r="U42" s="37">
        <v>0</v>
      </c>
      <c r="V42" s="37">
        <v>0</v>
      </c>
      <c r="W42" s="37">
        <v>0.12747344371875</v>
      </c>
      <c r="X42" s="37">
        <v>0</v>
      </c>
      <c r="Y42" s="37">
        <v>0</v>
      </c>
      <c r="Z42" s="37">
        <v>0</v>
      </c>
      <c r="AA42" s="37">
        <v>0</v>
      </c>
      <c r="AB42" s="37">
        <v>3.5558616656250002</v>
      </c>
      <c r="AC42" s="37">
        <v>0</v>
      </c>
      <c r="AD42" s="37">
        <v>0</v>
      </c>
      <c r="AE42" s="37">
        <v>0</v>
      </c>
      <c r="AF42" s="37">
        <v>0</v>
      </c>
      <c r="AG42" s="124">
        <v>4.3845354224999999</v>
      </c>
      <c r="AH42" s="124">
        <v>0</v>
      </c>
      <c r="AI42" s="124">
        <v>0</v>
      </c>
      <c r="AJ42" s="124">
        <v>0</v>
      </c>
      <c r="AK42" s="124">
        <v>0</v>
      </c>
      <c r="AL42" s="37">
        <v>3.5558616656250002</v>
      </c>
      <c r="AM42" s="37">
        <v>0</v>
      </c>
      <c r="AN42" s="37">
        <v>0</v>
      </c>
      <c r="AO42" s="37">
        <v>0</v>
      </c>
      <c r="AP42" s="37">
        <v>0</v>
      </c>
      <c r="AQ42" s="124">
        <v>4.3272453656250001E-2</v>
      </c>
      <c r="AR42" s="124">
        <v>0</v>
      </c>
      <c r="AS42" s="124">
        <v>0</v>
      </c>
      <c r="AT42" s="124">
        <v>0</v>
      </c>
      <c r="AU42" s="124">
        <v>0</v>
      </c>
      <c r="AV42" s="37">
        <v>0.63110245809374999</v>
      </c>
      <c r="AW42" s="37">
        <v>0</v>
      </c>
      <c r="AX42" s="37">
        <v>0</v>
      </c>
      <c r="AY42" s="37">
        <v>0</v>
      </c>
      <c r="AZ42" s="37">
        <v>0</v>
      </c>
      <c r="BA42" s="37">
        <v>4.8723103518749999</v>
      </c>
      <c r="BB42" s="124">
        <v>0</v>
      </c>
      <c r="BC42" s="124">
        <v>0</v>
      </c>
      <c r="BD42" s="124">
        <v>0</v>
      </c>
      <c r="BE42" s="124">
        <v>0</v>
      </c>
      <c r="BF42" s="124">
        <v>7.6316247675</v>
      </c>
      <c r="BG42" s="124">
        <v>0</v>
      </c>
      <c r="BH42" s="124">
        <v>0</v>
      </c>
      <c r="BI42" s="124">
        <v>0</v>
      </c>
      <c r="BJ42" s="124">
        <v>0</v>
      </c>
      <c r="BK42" s="37">
        <v>0.42607469756249999</v>
      </c>
      <c r="BL42" s="124">
        <v>0</v>
      </c>
      <c r="BM42" s="124">
        <v>0</v>
      </c>
      <c r="BN42" s="124">
        <v>0</v>
      </c>
      <c r="BO42" s="124">
        <v>0</v>
      </c>
      <c r="BP42" s="124">
        <v>2.7656701846875</v>
      </c>
      <c r="BQ42" s="124">
        <v>0</v>
      </c>
      <c r="BR42" s="124">
        <v>0</v>
      </c>
      <c r="BS42" s="124">
        <v>0</v>
      </c>
      <c r="BT42" s="124">
        <v>0</v>
      </c>
      <c r="BU42" s="37">
        <v>0.19658480765625</v>
      </c>
      <c r="BV42" s="124">
        <v>0</v>
      </c>
      <c r="BW42" s="124">
        <v>0</v>
      </c>
      <c r="BX42" s="124">
        <v>0</v>
      </c>
      <c r="BY42" s="124">
        <v>0</v>
      </c>
      <c r="BZ42" s="124">
        <v>1.14890615746875</v>
      </c>
      <c r="CA42" s="124">
        <v>0</v>
      </c>
      <c r="CB42" s="124">
        <v>0</v>
      </c>
      <c r="CC42" s="124">
        <v>0</v>
      </c>
      <c r="CD42" s="124">
        <v>0</v>
      </c>
      <c r="CE42" s="22">
        <v>0.98</v>
      </c>
      <c r="CF42" s="5">
        <v>0</v>
      </c>
      <c r="CG42" s="5">
        <v>0</v>
      </c>
      <c r="CH42" s="5">
        <v>0</v>
      </c>
      <c r="CI42" s="5">
        <v>0</v>
      </c>
      <c r="CM42" s="38">
        <v>0</v>
      </c>
      <c r="CN42" s="21">
        <v>0</v>
      </c>
      <c r="CO42" s="21">
        <v>1</v>
      </c>
      <c r="CP42" s="21">
        <v>0</v>
      </c>
      <c r="CQ42" s="21">
        <v>0</v>
      </c>
      <c r="CR42" s="39">
        <v>1</v>
      </c>
      <c r="CS42" s="18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I42" s="140"/>
      <c r="ES42" s="66" t="s">
        <v>113</v>
      </c>
      <c r="ET42" s="69">
        <v>0</v>
      </c>
      <c r="EU42" s="69">
        <v>0</v>
      </c>
      <c r="EV42" s="69">
        <v>0</v>
      </c>
      <c r="EW42" s="69">
        <v>0</v>
      </c>
      <c r="EX42" s="69">
        <v>0</v>
      </c>
      <c r="EY42" s="69">
        <v>0</v>
      </c>
      <c r="EZ42" s="69">
        <v>0</v>
      </c>
      <c r="FA42" s="69">
        <v>0</v>
      </c>
      <c r="FB42" s="69">
        <v>0</v>
      </c>
      <c r="FC42" s="69">
        <v>0</v>
      </c>
      <c r="FD42" s="69">
        <v>0</v>
      </c>
      <c r="FE42" s="69">
        <v>0</v>
      </c>
      <c r="FF42" s="69">
        <v>0</v>
      </c>
      <c r="FG42" s="69">
        <v>0</v>
      </c>
      <c r="FH42" s="69">
        <v>0</v>
      </c>
      <c r="FI42" s="69">
        <v>0</v>
      </c>
      <c r="FJ42" s="69">
        <v>0</v>
      </c>
      <c r="FK42" s="69">
        <v>0</v>
      </c>
      <c r="FL42" s="69">
        <v>0</v>
      </c>
      <c r="FM42" s="69">
        <v>0</v>
      </c>
      <c r="FN42" s="69">
        <v>0</v>
      </c>
      <c r="FO42" s="69">
        <v>0</v>
      </c>
      <c r="FP42" s="69">
        <v>0</v>
      </c>
      <c r="FQ42" s="69">
        <v>0</v>
      </c>
      <c r="FR42" s="69">
        <v>0</v>
      </c>
      <c r="FS42" s="69">
        <v>0</v>
      </c>
      <c r="FT42" s="69">
        <v>0</v>
      </c>
      <c r="FU42" s="114"/>
      <c r="FV42" s="66" t="s">
        <v>113</v>
      </c>
      <c r="FW42" s="69">
        <v>0</v>
      </c>
      <c r="FX42" s="69">
        <v>0</v>
      </c>
      <c r="FY42" s="69">
        <v>0</v>
      </c>
      <c r="FZ42" s="69">
        <v>0</v>
      </c>
      <c r="GA42" s="69">
        <v>0</v>
      </c>
      <c r="GB42" s="69">
        <v>0</v>
      </c>
      <c r="GC42" s="69">
        <v>0</v>
      </c>
      <c r="GD42" s="69">
        <v>0</v>
      </c>
      <c r="GE42" s="69">
        <v>0</v>
      </c>
      <c r="GF42" s="69">
        <v>0</v>
      </c>
      <c r="GG42" s="69">
        <v>0</v>
      </c>
      <c r="GH42" s="69">
        <v>0</v>
      </c>
      <c r="GI42" s="69">
        <v>0</v>
      </c>
      <c r="GJ42" s="69">
        <v>0</v>
      </c>
      <c r="GK42" s="69">
        <v>0</v>
      </c>
      <c r="GL42" s="69">
        <v>0</v>
      </c>
      <c r="GM42" s="69">
        <v>0</v>
      </c>
      <c r="GN42" s="69">
        <v>0</v>
      </c>
      <c r="GO42" s="69">
        <v>0</v>
      </c>
      <c r="GP42" s="69">
        <v>0</v>
      </c>
      <c r="GQ42" s="69">
        <v>0</v>
      </c>
      <c r="GR42" s="69">
        <v>0</v>
      </c>
      <c r="GS42" s="69">
        <v>0</v>
      </c>
      <c r="GT42" s="69">
        <v>0</v>
      </c>
      <c r="GU42" s="69">
        <v>0</v>
      </c>
      <c r="GV42" s="69">
        <v>0</v>
      </c>
      <c r="GW42" s="69">
        <v>0</v>
      </c>
      <c r="GY42" s="66" t="s">
        <v>113</v>
      </c>
      <c r="GZ42" s="69">
        <v>0</v>
      </c>
      <c r="HA42" s="69">
        <v>0</v>
      </c>
      <c r="HB42" s="69">
        <v>0</v>
      </c>
      <c r="HC42" s="69">
        <v>0</v>
      </c>
      <c r="HD42" s="69">
        <v>0</v>
      </c>
      <c r="HE42" s="69">
        <v>0</v>
      </c>
      <c r="HF42" s="69">
        <v>0</v>
      </c>
      <c r="HG42" s="69">
        <v>0</v>
      </c>
      <c r="HH42" s="69">
        <v>0</v>
      </c>
      <c r="HI42" s="69">
        <v>0</v>
      </c>
      <c r="HJ42" s="69">
        <v>0</v>
      </c>
      <c r="HK42" s="69">
        <v>0</v>
      </c>
      <c r="HL42" s="69">
        <v>0</v>
      </c>
      <c r="HM42" s="72">
        <v>0</v>
      </c>
      <c r="HN42" s="75"/>
      <c r="HO42" s="73"/>
      <c r="HP42" s="66" t="s">
        <v>113</v>
      </c>
      <c r="HQ42" s="76">
        <v>0</v>
      </c>
      <c r="HR42" s="73"/>
      <c r="HS42" s="73"/>
      <c r="HT42" s="73"/>
      <c r="HU42" s="73"/>
      <c r="HV42" s="73"/>
      <c r="HW42" s="73"/>
      <c r="HX42" s="73"/>
      <c r="HY42" s="73"/>
      <c r="HZ42" s="73"/>
      <c r="JO42" s="60"/>
      <c r="JR42" s="37">
        <v>0</v>
      </c>
      <c r="JS42" s="37">
        <v>0</v>
      </c>
      <c r="JT42" s="37">
        <v>0</v>
      </c>
      <c r="JU42" s="37">
        <v>0</v>
      </c>
      <c r="JV42" s="37"/>
      <c r="JW42" s="37">
        <v>0.45</v>
      </c>
      <c r="JX42" s="37">
        <v>0.45</v>
      </c>
      <c r="JY42" s="37"/>
    </row>
    <row r="43" spans="1:325" x14ac:dyDescent="0.25">
      <c r="A43">
        <v>1928</v>
      </c>
      <c r="B43" s="37">
        <v>118632775</v>
      </c>
      <c r="C43" s="37">
        <v>0</v>
      </c>
      <c r="D43" s="37">
        <v>0</v>
      </c>
      <c r="E43" s="37">
        <v>140.65312697738401</v>
      </c>
      <c r="F43" s="37">
        <v>140.65312697738401</v>
      </c>
      <c r="G43" s="37">
        <v>140.65312697738401</v>
      </c>
      <c r="H43" s="20">
        <v>1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37">
        <v>0.309594255833333</v>
      </c>
      <c r="S43" s="37">
        <v>0</v>
      </c>
      <c r="T43" s="37">
        <v>0</v>
      </c>
      <c r="U43" s="37">
        <v>0</v>
      </c>
      <c r="V43" s="37">
        <v>0</v>
      </c>
      <c r="W43" s="37">
        <v>0.13219468237500001</v>
      </c>
      <c r="X43" s="37">
        <v>0</v>
      </c>
      <c r="Y43" s="37">
        <v>0</v>
      </c>
      <c r="Z43" s="37">
        <v>0</v>
      </c>
      <c r="AA43" s="37">
        <v>0</v>
      </c>
      <c r="AB43" s="37">
        <v>3.6875602458333301</v>
      </c>
      <c r="AC43" s="37">
        <v>0</v>
      </c>
      <c r="AD43" s="37">
        <v>0</v>
      </c>
      <c r="AE43" s="37">
        <v>0</v>
      </c>
      <c r="AF43" s="37">
        <v>0</v>
      </c>
      <c r="AG43" s="124">
        <v>4.5469256233333297</v>
      </c>
      <c r="AH43" s="124">
        <v>0</v>
      </c>
      <c r="AI43" s="124">
        <v>0</v>
      </c>
      <c r="AJ43" s="124">
        <v>0</v>
      </c>
      <c r="AK43" s="124">
        <v>0</v>
      </c>
      <c r="AL43" s="37">
        <v>3.6875602458333301</v>
      </c>
      <c r="AM43" s="37">
        <v>0</v>
      </c>
      <c r="AN43" s="37">
        <v>0</v>
      </c>
      <c r="AO43" s="37">
        <v>0</v>
      </c>
      <c r="AP43" s="37">
        <v>0</v>
      </c>
      <c r="AQ43" s="124">
        <v>4.4875137124999999E-2</v>
      </c>
      <c r="AR43" s="124">
        <v>0</v>
      </c>
      <c r="AS43" s="124">
        <v>0</v>
      </c>
      <c r="AT43" s="124">
        <v>0</v>
      </c>
      <c r="AU43" s="124">
        <v>0</v>
      </c>
      <c r="AV43" s="37">
        <v>0.654476623208333</v>
      </c>
      <c r="AW43" s="37">
        <v>0</v>
      </c>
      <c r="AX43" s="37">
        <v>0</v>
      </c>
      <c r="AY43" s="37">
        <v>0</v>
      </c>
      <c r="AZ43" s="37">
        <v>0</v>
      </c>
      <c r="BA43" s="37">
        <v>5.05276629083333</v>
      </c>
      <c r="BB43" s="124">
        <v>0</v>
      </c>
      <c r="BC43" s="124">
        <v>0</v>
      </c>
      <c r="BD43" s="124">
        <v>0</v>
      </c>
      <c r="BE43" s="124">
        <v>0</v>
      </c>
      <c r="BF43" s="124">
        <v>7.9142775366666704</v>
      </c>
      <c r="BG43" s="124">
        <v>0</v>
      </c>
      <c r="BH43" s="124">
        <v>0</v>
      </c>
      <c r="BI43" s="124">
        <v>0</v>
      </c>
      <c r="BJ43" s="124">
        <v>0</v>
      </c>
      <c r="BK43" s="37">
        <v>0.44185524191666697</v>
      </c>
      <c r="BL43" s="124">
        <v>0</v>
      </c>
      <c r="BM43" s="124">
        <v>0</v>
      </c>
      <c r="BN43" s="124">
        <v>0</v>
      </c>
      <c r="BO43" s="124">
        <v>0</v>
      </c>
      <c r="BP43" s="124">
        <v>2.86810241375</v>
      </c>
      <c r="BQ43" s="124">
        <v>0</v>
      </c>
      <c r="BR43" s="124">
        <v>0</v>
      </c>
      <c r="BS43" s="124">
        <v>0</v>
      </c>
      <c r="BT43" s="124">
        <v>0</v>
      </c>
      <c r="BU43" s="37">
        <v>0.20386572645833301</v>
      </c>
      <c r="BV43" s="124">
        <v>0</v>
      </c>
      <c r="BW43" s="124">
        <v>0</v>
      </c>
      <c r="BX43" s="124">
        <v>0</v>
      </c>
      <c r="BY43" s="124">
        <v>0</v>
      </c>
      <c r="BZ43" s="124">
        <v>1.191458237375</v>
      </c>
      <c r="CA43" s="124">
        <v>0</v>
      </c>
      <c r="CB43" s="124">
        <v>0</v>
      </c>
      <c r="CC43" s="124">
        <v>0</v>
      </c>
      <c r="CD43" s="124">
        <v>0</v>
      </c>
      <c r="CE43" s="22">
        <v>0.98</v>
      </c>
      <c r="CF43" s="5">
        <v>0</v>
      </c>
      <c r="CG43" s="5">
        <v>0</v>
      </c>
      <c r="CH43" s="5">
        <v>0</v>
      </c>
      <c r="CI43" s="5">
        <v>0</v>
      </c>
      <c r="CM43" s="38">
        <v>0</v>
      </c>
      <c r="CN43" s="21">
        <v>0</v>
      </c>
      <c r="CO43" s="21">
        <v>1</v>
      </c>
      <c r="CP43" s="21">
        <v>0</v>
      </c>
      <c r="CQ43" s="21">
        <v>0</v>
      </c>
      <c r="CR43" s="39">
        <v>1</v>
      </c>
      <c r="CS43" s="18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I43" s="140"/>
      <c r="ES43" s="66" t="s">
        <v>114</v>
      </c>
      <c r="ET43" s="69">
        <v>0</v>
      </c>
      <c r="EU43" s="69">
        <v>0</v>
      </c>
      <c r="EV43" s="69">
        <v>0</v>
      </c>
      <c r="EW43" s="69">
        <v>0</v>
      </c>
      <c r="EX43" s="69">
        <v>0</v>
      </c>
      <c r="EY43" s="69">
        <v>0</v>
      </c>
      <c r="EZ43" s="69">
        <v>0</v>
      </c>
      <c r="FA43" s="69">
        <v>0</v>
      </c>
      <c r="FB43" s="69">
        <v>0</v>
      </c>
      <c r="FC43" s="69">
        <v>0</v>
      </c>
      <c r="FD43" s="69">
        <v>0</v>
      </c>
      <c r="FE43" s="69">
        <v>0</v>
      </c>
      <c r="FF43" s="69">
        <v>0</v>
      </c>
      <c r="FG43" s="69">
        <v>0</v>
      </c>
      <c r="FH43" s="69">
        <v>0</v>
      </c>
      <c r="FI43" s="69">
        <v>0</v>
      </c>
      <c r="FJ43" s="69">
        <v>0</v>
      </c>
      <c r="FK43" s="69">
        <v>0</v>
      </c>
      <c r="FL43" s="69">
        <v>0</v>
      </c>
      <c r="FM43" s="69">
        <v>0</v>
      </c>
      <c r="FN43" s="69">
        <v>0</v>
      </c>
      <c r="FO43" s="69">
        <v>0</v>
      </c>
      <c r="FP43" s="69">
        <v>0</v>
      </c>
      <c r="FQ43" s="69">
        <v>0</v>
      </c>
      <c r="FR43" s="69">
        <v>0</v>
      </c>
      <c r="FS43" s="69">
        <v>0</v>
      </c>
      <c r="FT43" s="69">
        <v>0</v>
      </c>
      <c r="FU43" s="114"/>
      <c r="FV43" s="66" t="s">
        <v>114</v>
      </c>
      <c r="FW43" s="69">
        <v>0</v>
      </c>
      <c r="FX43" s="69">
        <v>0</v>
      </c>
      <c r="FY43" s="69">
        <v>0</v>
      </c>
      <c r="FZ43" s="69">
        <v>0</v>
      </c>
      <c r="GA43" s="69">
        <v>0</v>
      </c>
      <c r="GB43" s="69">
        <v>0</v>
      </c>
      <c r="GC43" s="69">
        <v>0</v>
      </c>
      <c r="GD43" s="69">
        <v>0</v>
      </c>
      <c r="GE43" s="69">
        <v>0</v>
      </c>
      <c r="GF43" s="69">
        <v>0</v>
      </c>
      <c r="GG43" s="69">
        <v>0</v>
      </c>
      <c r="GH43" s="69">
        <v>0</v>
      </c>
      <c r="GI43" s="69">
        <v>0</v>
      </c>
      <c r="GJ43" s="69">
        <v>0</v>
      </c>
      <c r="GK43" s="69">
        <v>0</v>
      </c>
      <c r="GL43" s="69">
        <v>0</v>
      </c>
      <c r="GM43" s="69">
        <v>0</v>
      </c>
      <c r="GN43" s="69">
        <v>0</v>
      </c>
      <c r="GO43" s="69">
        <v>0</v>
      </c>
      <c r="GP43" s="69">
        <v>0</v>
      </c>
      <c r="GQ43" s="69">
        <v>0</v>
      </c>
      <c r="GR43" s="69">
        <v>0</v>
      </c>
      <c r="GS43" s="69">
        <v>0</v>
      </c>
      <c r="GT43" s="69">
        <v>0</v>
      </c>
      <c r="GU43" s="69">
        <v>0</v>
      </c>
      <c r="GV43" s="69">
        <v>0</v>
      </c>
      <c r="GW43" s="69">
        <v>0</v>
      </c>
      <c r="GY43" s="66" t="s">
        <v>114</v>
      </c>
      <c r="GZ43" s="69">
        <v>0</v>
      </c>
      <c r="HA43" s="69">
        <v>0</v>
      </c>
      <c r="HB43" s="69">
        <v>0</v>
      </c>
      <c r="HC43" s="69">
        <v>0</v>
      </c>
      <c r="HD43" s="69">
        <v>0</v>
      </c>
      <c r="HE43" s="69">
        <v>0</v>
      </c>
      <c r="HF43" s="69">
        <v>0</v>
      </c>
      <c r="HG43" s="69">
        <v>0</v>
      </c>
      <c r="HH43" s="69">
        <v>0</v>
      </c>
      <c r="HI43" s="69">
        <v>0</v>
      </c>
      <c r="HJ43" s="69">
        <v>0</v>
      </c>
      <c r="HK43" s="69">
        <v>0</v>
      </c>
      <c r="HL43" s="69">
        <v>0</v>
      </c>
      <c r="HM43" s="72">
        <v>0</v>
      </c>
      <c r="HN43" s="75"/>
      <c r="HO43" s="73"/>
      <c r="HP43" s="66" t="s">
        <v>114</v>
      </c>
      <c r="HQ43" s="76">
        <v>0</v>
      </c>
      <c r="HR43" s="73"/>
      <c r="HS43" s="73"/>
      <c r="HT43" s="73"/>
      <c r="HU43" s="73"/>
      <c r="HV43" s="73"/>
      <c r="HW43" s="73"/>
      <c r="HX43" s="73"/>
      <c r="HY43" s="73"/>
      <c r="HZ43" s="73"/>
      <c r="JR43" s="37">
        <v>0</v>
      </c>
      <c r="JS43" s="37">
        <v>0</v>
      </c>
      <c r="JT43" s="37">
        <v>0</v>
      </c>
      <c r="JU43" s="37">
        <v>0</v>
      </c>
      <c r="JV43" s="37"/>
      <c r="JW43" s="37">
        <v>0.45</v>
      </c>
      <c r="JX43" s="37">
        <v>0.45</v>
      </c>
      <c r="JY43" s="37"/>
    </row>
    <row r="44" spans="1:325" x14ac:dyDescent="0.25">
      <c r="A44">
        <v>1929</v>
      </c>
      <c r="B44" s="37">
        <v>120046726.375</v>
      </c>
      <c r="C44" s="37">
        <v>0</v>
      </c>
      <c r="D44" s="37">
        <v>0</v>
      </c>
      <c r="E44" s="37">
        <v>149.20750976353901</v>
      </c>
      <c r="F44" s="37">
        <v>149.20750976353901</v>
      </c>
      <c r="G44" s="37">
        <v>149.20750976353901</v>
      </c>
      <c r="H44" s="20">
        <v>1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37">
        <v>0.32065119354166699</v>
      </c>
      <c r="S44" s="37">
        <v>0</v>
      </c>
      <c r="T44" s="37">
        <v>0</v>
      </c>
      <c r="U44" s="37">
        <v>0</v>
      </c>
      <c r="V44" s="37">
        <v>0</v>
      </c>
      <c r="W44" s="37">
        <v>0.13691592103125</v>
      </c>
      <c r="X44" s="37">
        <v>0</v>
      </c>
      <c r="Y44" s="37">
        <v>0</v>
      </c>
      <c r="Z44" s="37">
        <v>0</v>
      </c>
      <c r="AA44" s="37">
        <v>0</v>
      </c>
      <c r="AB44" s="37">
        <v>3.8192588260416702</v>
      </c>
      <c r="AC44" s="37">
        <v>0</v>
      </c>
      <c r="AD44" s="37">
        <v>0</v>
      </c>
      <c r="AE44" s="37">
        <v>0</v>
      </c>
      <c r="AF44" s="37">
        <v>0</v>
      </c>
      <c r="AG44" s="124">
        <v>4.7093158241666702</v>
      </c>
      <c r="AH44" s="124">
        <v>0</v>
      </c>
      <c r="AI44" s="124">
        <v>0</v>
      </c>
      <c r="AJ44" s="124">
        <v>0</v>
      </c>
      <c r="AK44" s="124">
        <v>0</v>
      </c>
      <c r="AL44" s="37">
        <v>3.8192588260416702</v>
      </c>
      <c r="AM44" s="37">
        <v>0</v>
      </c>
      <c r="AN44" s="37">
        <v>0</v>
      </c>
      <c r="AO44" s="37">
        <v>0</v>
      </c>
      <c r="AP44" s="37">
        <v>0</v>
      </c>
      <c r="AQ44" s="124">
        <v>4.6477820593749997E-2</v>
      </c>
      <c r="AR44" s="124">
        <v>0</v>
      </c>
      <c r="AS44" s="124">
        <v>0</v>
      </c>
      <c r="AT44" s="124">
        <v>0</v>
      </c>
      <c r="AU44" s="124">
        <v>0</v>
      </c>
      <c r="AV44" s="37">
        <v>0.67785078832291701</v>
      </c>
      <c r="AW44" s="37">
        <v>0</v>
      </c>
      <c r="AX44" s="37">
        <v>0</v>
      </c>
      <c r="AY44" s="37">
        <v>0</v>
      </c>
      <c r="AZ44" s="37">
        <v>0</v>
      </c>
      <c r="BA44" s="37">
        <v>5.2332222297916697</v>
      </c>
      <c r="BB44" s="124">
        <v>0</v>
      </c>
      <c r="BC44" s="124">
        <v>0</v>
      </c>
      <c r="BD44" s="124">
        <v>0</v>
      </c>
      <c r="BE44" s="124">
        <v>0</v>
      </c>
      <c r="BF44" s="124">
        <v>8.1969303058333303</v>
      </c>
      <c r="BG44" s="124">
        <v>0</v>
      </c>
      <c r="BH44" s="124">
        <v>0</v>
      </c>
      <c r="BI44" s="124">
        <v>0</v>
      </c>
      <c r="BJ44" s="124">
        <v>0</v>
      </c>
      <c r="BK44" s="37">
        <v>0.45763578627083301</v>
      </c>
      <c r="BL44" s="124">
        <v>0</v>
      </c>
      <c r="BM44" s="124">
        <v>0</v>
      </c>
      <c r="BN44" s="124">
        <v>0</v>
      </c>
      <c r="BO44" s="124">
        <v>0</v>
      </c>
      <c r="BP44" s="124">
        <v>2.9705346428124999</v>
      </c>
      <c r="BQ44" s="124">
        <v>0</v>
      </c>
      <c r="BR44" s="124">
        <v>0</v>
      </c>
      <c r="BS44" s="124">
        <v>0</v>
      </c>
      <c r="BT44" s="124">
        <v>0</v>
      </c>
      <c r="BU44" s="37">
        <v>0.21114664526041699</v>
      </c>
      <c r="BV44" s="124">
        <v>0</v>
      </c>
      <c r="BW44" s="124">
        <v>0</v>
      </c>
      <c r="BX44" s="124">
        <v>0</v>
      </c>
      <c r="BY44" s="124">
        <v>0</v>
      </c>
      <c r="BZ44" s="124">
        <v>1.23401031728125</v>
      </c>
      <c r="CA44" s="124">
        <v>0</v>
      </c>
      <c r="CB44" s="124">
        <v>0</v>
      </c>
      <c r="CC44" s="124">
        <v>0</v>
      </c>
      <c r="CD44" s="124">
        <v>0</v>
      </c>
      <c r="CE44" s="22">
        <v>0.98</v>
      </c>
      <c r="CF44" s="5">
        <v>0</v>
      </c>
      <c r="CG44" s="5">
        <v>0</v>
      </c>
      <c r="CH44" s="5">
        <v>0</v>
      </c>
      <c r="CI44" s="5">
        <v>0</v>
      </c>
      <c r="CM44" s="38">
        <v>0</v>
      </c>
      <c r="CN44" s="21">
        <v>0</v>
      </c>
      <c r="CO44" s="21">
        <v>1</v>
      </c>
      <c r="CP44" s="21">
        <v>0</v>
      </c>
      <c r="CQ44" s="21">
        <v>0</v>
      </c>
      <c r="CR44" s="39">
        <v>1</v>
      </c>
      <c r="CS44" s="18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I44" s="140"/>
      <c r="ES44" s="66" t="s">
        <v>115</v>
      </c>
      <c r="ET44" s="69">
        <v>0</v>
      </c>
      <c r="EU44" s="69">
        <v>0</v>
      </c>
      <c r="EV44" s="69">
        <v>0</v>
      </c>
      <c r="EW44" s="69">
        <v>0</v>
      </c>
      <c r="EX44" s="69">
        <v>0</v>
      </c>
      <c r="EY44" s="69">
        <v>0</v>
      </c>
      <c r="EZ44" s="69">
        <v>0</v>
      </c>
      <c r="FA44" s="69">
        <v>0</v>
      </c>
      <c r="FB44" s="69">
        <v>0</v>
      </c>
      <c r="FC44" s="69">
        <v>0</v>
      </c>
      <c r="FD44" s="69">
        <v>0</v>
      </c>
      <c r="FE44" s="69">
        <v>0</v>
      </c>
      <c r="FF44" s="69">
        <v>0</v>
      </c>
      <c r="FG44" s="69">
        <v>0</v>
      </c>
      <c r="FH44" s="69">
        <v>0</v>
      </c>
      <c r="FI44" s="69">
        <v>0</v>
      </c>
      <c r="FJ44" s="69">
        <v>0</v>
      </c>
      <c r="FK44" s="69">
        <v>0</v>
      </c>
      <c r="FL44" s="69">
        <v>0</v>
      </c>
      <c r="FM44" s="69">
        <v>0</v>
      </c>
      <c r="FN44" s="69">
        <v>0</v>
      </c>
      <c r="FO44" s="69">
        <v>0</v>
      </c>
      <c r="FP44" s="69">
        <v>0</v>
      </c>
      <c r="FQ44" s="69">
        <v>0</v>
      </c>
      <c r="FR44" s="69">
        <v>0</v>
      </c>
      <c r="FS44" s="69">
        <v>0</v>
      </c>
      <c r="FT44" s="69">
        <v>0</v>
      </c>
      <c r="FU44" s="114"/>
      <c r="FV44" s="66" t="s">
        <v>115</v>
      </c>
      <c r="FW44" s="69">
        <v>0</v>
      </c>
      <c r="FX44" s="69">
        <v>0</v>
      </c>
      <c r="FY44" s="69">
        <v>0</v>
      </c>
      <c r="FZ44" s="69">
        <v>0</v>
      </c>
      <c r="GA44" s="69">
        <v>0</v>
      </c>
      <c r="GB44" s="69">
        <v>0</v>
      </c>
      <c r="GC44" s="69">
        <v>0</v>
      </c>
      <c r="GD44" s="69">
        <v>0</v>
      </c>
      <c r="GE44" s="69">
        <v>0</v>
      </c>
      <c r="GF44" s="69">
        <v>0</v>
      </c>
      <c r="GG44" s="69">
        <v>0</v>
      </c>
      <c r="GH44" s="69">
        <v>0</v>
      </c>
      <c r="GI44" s="69">
        <v>0</v>
      </c>
      <c r="GJ44" s="69">
        <v>0</v>
      </c>
      <c r="GK44" s="69">
        <v>0</v>
      </c>
      <c r="GL44" s="69">
        <v>0</v>
      </c>
      <c r="GM44" s="69">
        <v>0</v>
      </c>
      <c r="GN44" s="69">
        <v>0</v>
      </c>
      <c r="GO44" s="69">
        <v>0</v>
      </c>
      <c r="GP44" s="69">
        <v>0</v>
      </c>
      <c r="GQ44" s="69">
        <v>0</v>
      </c>
      <c r="GR44" s="69">
        <v>0</v>
      </c>
      <c r="GS44" s="69">
        <v>0</v>
      </c>
      <c r="GT44" s="69">
        <v>0</v>
      </c>
      <c r="GU44" s="69">
        <v>0</v>
      </c>
      <c r="GV44" s="69">
        <v>0</v>
      </c>
      <c r="GW44" s="69">
        <v>0</v>
      </c>
      <c r="GY44" s="66" t="s">
        <v>115</v>
      </c>
      <c r="GZ44" s="69">
        <v>0</v>
      </c>
      <c r="HA44" s="69">
        <v>0</v>
      </c>
      <c r="HB44" s="69">
        <v>0</v>
      </c>
      <c r="HC44" s="69">
        <v>0</v>
      </c>
      <c r="HD44" s="69">
        <v>0</v>
      </c>
      <c r="HE44" s="69">
        <v>0</v>
      </c>
      <c r="HF44" s="69">
        <v>0</v>
      </c>
      <c r="HG44" s="69">
        <v>0</v>
      </c>
      <c r="HH44" s="69">
        <v>0</v>
      </c>
      <c r="HI44" s="69">
        <v>0</v>
      </c>
      <c r="HJ44" s="69">
        <v>0</v>
      </c>
      <c r="HK44" s="69">
        <v>0</v>
      </c>
      <c r="HL44" s="69">
        <v>0</v>
      </c>
      <c r="HM44" s="72">
        <v>0</v>
      </c>
      <c r="HN44" s="75"/>
      <c r="HO44" s="73"/>
      <c r="HP44" s="66" t="s">
        <v>115</v>
      </c>
      <c r="HQ44" s="76">
        <v>0</v>
      </c>
      <c r="HR44" s="73"/>
      <c r="HS44" s="73"/>
      <c r="HT44" s="73"/>
      <c r="HU44" s="73"/>
      <c r="HV44" s="73"/>
      <c r="HW44" s="73"/>
      <c r="HX44" s="73"/>
      <c r="HY44" s="73"/>
      <c r="HZ44" s="73"/>
      <c r="JR44" s="37">
        <v>0</v>
      </c>
      <c r="JS44" s="37">
        <v>0</v>
      </c>
      <c r="JT44" s="37">
        <v>0</v>
      </c>
      <c r="JU44" s="37">
        <v>0</v>
      </c>
      <c r="JV44" s="37"/>
      <c r="JW44" s="37">
        <v>0.45</v>
      </c>
      <c r="JX44" s="37">
        <v>0.45</v>
      </c>
      <c r="JY44" s="37"/>
    </row>
    <row r="45" spans="1:325" x14ac:dyDescent="0.25">
      <c r="A45">
        <v>1930</v>
      </c>
      <c r="B45" s="37">
        <v>121471983.1875</v>
      </c>
      <c r="C45" s="37">
        <v>0</v>
      </c>
      <c r="D45" s="37">
        <v>0</v>
      </c>
      <c r="E45" s="37">
        <v>157.90876318514299</v>
      </c>
      <c r="F45" s="37">
        <v>157.90876318514299</v>
      </c>
      <c r="G45" s="37">
        <v>157.90876318514299</v>
      </c>
      <c r="H45" s="20">
        <v>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37">
        <v>0.33170813124999998</v>
      </c>
      <c r="S45" s="37">
        <v>0</v>
      </c>
      <c r="T45" s="37">
        <v>0</v>
      </c>
      <c r="U45" s="37">
        <v>0</v>
      </c>
      <c r="V45" s="37">
        <v>0</v>
      </c>
      <c r="W45" s="37">
        <v>0.14163715968750001</v>
      </c>
      <c r="X45" s="37">
        <v>0</v>
      </c>
      <c r="Y45" s="37">
        <v>0</v>
      </c>
      <c r="Z45" s="37">
        <v>0</v>
      </c>
      <c r="AA45" s="37">
        <v>0</v>
      </c>
      <c r="AB45" s="37">
        <v>3.9509574062500001</v>
      </c>
      <c r="AC45" s="37">
        <v>0</v>
      </c>
      <c r="AD45" s="37">
        <v>0</v>
      </c>
      <c r="AE45" s="37">
        <v>0</v>
      </c>
      <c r="AF45" s="37">
        <v>0</v>
      </c>
      <c r="AG45" s="124">
        <v>4.8717060249999999</v>
      </c>
      <c r="AH45" s="124">
        <v>0</v>
      </c>
      <c r="AI45" s="124">
        <v>0</v>
      </c>
      <c r="AJ45" s="124">
        <v>0</v>
      </c>
      <c r="AK45" s="124">
        <v>0</v>
      </c>
      <c r="AL45" s="37">
        <v>3.9509574062500001</v>
      </c>
      <c r="AM45" s="37">
        <v>0</v>
      </c>
      <c r="AN45" s="37">
        <v>0</v>
      </c>
      <c r="AO45" s="37">
        <v>0</v>
      </c>
      <c r="AP45" s="37">
        <v>0</v>
      </c>
      <c r="AQ45" s="124">
        <v>4.8080504062500001E-2</v>
      </c>
      <c r="AR45" s="124">
        <v>0</v>
      </c>
      <c r="AS45" s="124">
        <v>0</v>
      </c>
      <c r="AT45" s="124">
        <v>0</v>
      </c>
      <c r="AU45" s="124">
        <v>0</v>
      </c>
      <c r="AV45" s="37">
        <v>0.70122495343750002</v>
      </c>
      <c r="AW45" s="37">
        <v>0</v>
      </c>
      <c r="AX45" s="37">
        <v>0</v>
      </c>
      <c r="AY45" s="37">
        <v>0</v>
      </c>
      <c r="AZ45" s="37">
        <v>0</v>
      </c>
      <c r="BA45" s="37">
        <v>5.4136781687499997</v>
      </c>
      <c r="BB45" s="124">
        <v>0</v>
      </c>
      <c r="BC45" s="124">
        <v>0</v>
      </c>
      <c r="BD45" s="124">
        <v>0</v>
      </c>
      <c r="BE45" s="124">
        <v>0</v>
      </c>
      <c r="BF45" s="124">
        <v>8.4795830750000007</v>
      </c>
      <c r="BG45" s="124">
        <v>0</v>
      </c>
      <c r="BH45" s="124">
        <v>0</v>
      </c>
      <c r="BI45" s="124">
        <v>0</v>
      </c>
      <c r="BJ45" s="124">
        <v>0</v>
      </c>
      <c r="BK45" s="37">
        <v>0.47341633062499999</v>
      </c>
      <c r="BL45" s="124">
        <v>0</v>
      </c>
      <c r="BM45" s="124">
        <v>0</v>
      </c>
      <c r="BN45" s="124">
        <v>0</v>
      </c>
      <c r="BO45" s="124">
        <v>0</v>
      </c>
      <c r="BP45" s="124">
        <v>3.0729668718749998</v>
      </c>
      <c r="BQ45" s="124">
        <v>0</v>
      </c>
      <c r="BR45" s="124">
        <v>0</v>
      </c>
      <c r="BS45" s="124">
        <v>0</v>
      </c>
      <c r="BT45" s="124">
        <v>0</v>
      </c>
      <c r="BU45" s="37">
        <v>0.2184275640625</v>
      </c>
      <c r="BV45" s="124">
        <v>0</v>
      </c>
      <c r="BW45" s="124">
        <v>0</v>
      </c>
      <c r="BX45" s="124">
        <v>0</v>
      </c>
      <c r="BY45" s="124">
        <v>0</v>
      </c>
      <c r="BZ45" s="124">
        <v>1.2765623971875</v>
      </c>
      <c r="CA45" s="124">
        <v>0</v>
      </c>
      <c r="CB45" s="124">
        <v>0</v>
      </c>
      <c r="CC45" s="124">
        <v>0</v>
      </c>
      <c r="CD45" s="124">
        <v>0</v>
      </c>
      <c r="CE45" s="22">
        <v>0.98</v>
      </c>
      <c r="CF45" s="5">
        <v>0</v>
      </c>
      <c r="CG45" s="5">
        <v>0</v>
      </c>
      <c r="CH45" s="5">
        <v>0</v>
      </c>
      <c r="CI45" s="5">
        <v>0</v>
      </c>
      <c r="CM45" s="38">
        <v>0</v>
      </c>
      <c r="CN45" s="21">
        <v>0</v>
      </c>
      <c r="CO45" s="21">
        <v>1</v>
      </c>
      <c r="CP45" s="21">
        <v>0</v>
      </c>
      <c r="CQ45" s="21">
        <v>0</v>
      </c>
      <c r="CR45" s="39">
        <v>1</v>
      </c>
      <c r="CS45" s="18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I45" s="141" t="s">
        <v>227</v>
      </c>
      <c r="ES45" s="66" t="s">
        <v>116</v>
      </c>
      <c r="ET45" s="69">
        <v>0</v>
      </c>
      <c r="EU45" s="69">
        <v>0</v>
      </c>
      <c r="EV45" s="69">
        <v>0</v>
      </c>
      <c r="EW45" s="69">
        <v>0</v>
      </c>
      <c r="EX45" s="69">
        <v>0</v>
      </c>
      <c r="EY45" s="69">
        <v>0</v>
      </c>
      <c r="EZ45" s="69">
        <v>0</v>
      </c>
      <c r="FA45" s="69">
        <v>0</v>
      </c>
      <c r="FB45" s="69">
        <v>0</v>
      </c>
      <c r="FC45" s="69">
        <v>0</v>
      </c>
      <c r="FD45" s="69">
        <v>0</v>
      </c>
      <c r="FE45" s="69">
        <v>0</v>
      </c>
      <c r="FF45" s="69">
        <v>0</v>
      </c>
      <c r="FG45" s="69">
        <v>0</v>
      </c>
      <c r="FH45" s="69">
        <v>0</v>
      </c>
      <c r="FI45" s="69">
        <v>0</v>
      </c>
      <c r="FJ45" s="69">
        <v>0</v>
      </c>
      <c r="FK45" s="69">
        <v>0</v>
      </c>
      <c r="FL45" s="69">
        <v>0</v>
      </c>
      <c r="FM45" s="69">
        <v>0</v>
      </c>
      <c r="FN45" s="69">
        <v>0</v>
      </c>
      <c r="FO45" s="69">
        <v>0</v>
      </c>
      <c r="FP45" s="69">
        <v>0</v>
      </c>
      <c r="FQ45" s="69">
        <v>0</v>
      </c>
      <c r="FR45" s="69">
        <v>0</v>
      </c>
      <c r="FS45" s="69">
        <v>0</v>
      </c>
      <c r="FT45" s="69">
        <v>0</v>
      </c>
      <c r="FU45" s="114"/>
      <c r="FV45" s="66" t="s">
        <v>116</v>
      </c>
      <c r="FW45" s="69">
        <v>0</v>
      </c>
      <c r="FX45" s="69">
        <v>0</v>
      </c>
      <c r="FY45" s="69">
        <v>0</v>
      </c>
      <c r="FZ45" s="69">
        <v>0</v>
      </c>
      <c r="GA45" s="69">
        <v>0</v>
      </c>
      <c r="GB45" s="69">
        <v>0</v>
      </c>
      <c r="GC45" s="69">
        <v>0</v>
      </c>
      <c r="GD45" s="69">
        <v>0</v>
      </c>
      <c r="GE45" s="69">
        <v>0</v>
      </c>
      <c r="GF45" s="69">
        <v>0</v>
      </c>
      <c r="GG45" s="69">
        <v>0</v>
      </c>
      <c r="GH45" s="69">
        <v>0</v>
      </c>
      <c r="GI45" s="69">
        <v>0</v>
      </c>
      <c r="GJ45" s="69">
        <v>0</v>
      </c>
      <c r="GK45" s="69">
        <v>0</v>
      </c>
      <c r="GL45" s="69">
        <v>0</v>
      </c>
      <c r="GM45" s="69">
        <v>0</v>
      </c>
      <c r="GN45" s="69">
        <v>0</v>
      </c>
      <c r="GO45" s="69">
        <v>0</v>
      </c>
      <c r="GP45" s="69">
        <v>0</v>
      </c>
      <c r="GQ45" s="69">
        <v>0</v>
      </c>
      <c r="GR45" s="69">
        <v>0</v>
      </c>
      <c r="GS45" s="69">
        <v>0</v>
      </c>
      <c r="GT45" s="69">
        <v>0</v>
      </c>
      <c r="GU45" s="69">
        <v>0</v>
      </c>
      <c r="GV45" s="69">
        <v>0</v>
      </c>
      <c r="GW45" s="69">
        <v>0</v>
      </c>
      <c r="GY45" s="66" t="s">
        <v>116</v>
      </c>
      <c r="GZ45" s="69">
        <v>0</v>
      </c>
      <c r="HA45" s="69">
        <v>0</v>
      </c>
      <c r="HB45" s="69">
        <v>0</v>
      </c>
      <c r="HC45" s="69">
        <v>0</v>
      </c>
      <c r="HD45" s="69">
        <v>0</v>
      </c>
      <c r="HE45" s="69">
        <v>0</v>
      </c>
      <c r="HF45" s="69">
        <v>0</v>
      </c>
      <c r="HG45" s="69">
        <v>0</v>
      </c>
      <c r="HH45" s="69">
        <v>0</v>
      </c>
      <c r="HI45" s="69">
        <v>0</v>
      </c>
      <c r="HJ45" s="69">
        <v>0</v>
      </c>
      <c r="HK45" s="69">
        <v>0</v>
      </c>
      <c r="HL45" s="69">
        <v>0</v>
      </c>
      <c r="HM45" s="72">
        <v>0</v>
      </c>
      <c r="HN45" s="75"/>
      <c r="HO45" s="73"/>
      <c r="HP45" s="66" t="s">
        <v>116</v>
      </c>
      <c r="HQ45" s="76">
        <v>0</v>
      </c>
      <c r="HR45" s="73"/>
      <c r="HS45" s="73"/>
      <c r="HT45" s="73"/>
      <c r="HU45" s="73"/>
      <c r="HV45" s="73"/>
      <c r="HW45" s="73"/>
      <c r="HX45" s="73"/>
      <c r="HY45" s="73"/>
      <c r="HZ45" s="73"/>
      <c r="JR45" s="37">
        <v>0</v>
      </c>
      <c r="JS45" s="37">
        <v>0</v>
      </c>
      <c r="JT45" s="37">
        <v>0</v>
      </c>
      <c r="JU45" s="37">
        <v>0</v>
      </c>
      <c r="JV45" s="37"/>
      <c r="JW45" s="37">
        <v>0.45</v>
      </c>
      <c r="JX45" s="37">
        <v>0.45</v>
      </c>
      <c r="JY45" s="37"/>
    </row>
    <row r="46" spans="1:325" x14ac:dyDescent="0.25">
      <c r="A46">
        <v>1931</v>
      </c>
      <c r="B46" s="37">
        <v>122910285.0625</v>
      </c>
      <c r="C46" s="37">
        <v>0</v>
      </c>
      <c r="D46" s="37">
        <v>0</v>
      </c>
      <c r="E46" s="37">
        <v>166.74954815208901</v>
      </c>
      <c r="F46" s="37">
        <v>166.74954815208901</v>
      </c>
      <c r="G46" s="37">
        <v>166.74954815208901</v>
      </c>
      <c r="H46" s="20">
        <v>1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37">
        <v>0.34276506895833297</v>
      </c>
      <c r="S46" s="37">
        <v>0</v>
      </c>
      <c r="T46" s="37">
        <v>0</v>
      </c>
      <c r="U46" s="37">
        <v>0</v>
      </c>
      <c r="V46" s="37">
        <v>0</v>
      </c>
      <c r="W46" s="37">
        <v>0.14635839834375</v>
      </c>
      <c r="X46" s="37">
        <v>0</v>
      </c>
      <c r="Y46" s="37">
        <v>0</v>
      </c>
      <c r="Z46" s="37">
        <v>0</v>
      </c>
      <c r="AA46" s="37">
        <v>0</v>
      </c>
      <c r="AB46" s="37">
        <v>4.0826559864583301</v>
      </c>
      <c r="AC46" s="37">
        <v>0</v>
      </c>
      <c r="AD46" s="37">
        <v>0</v>
      </c>
      <c r="AE46" s="37">
        <v>0</v>
      </c>
      <c r="AF46" s="37">
        <v>0</v>
      </c>
      <c r="AG46" s="124">
        <v>5.0340962258333297</v>
      </c>
      <c r="AH46" s="124">
        <v>0</v>
      </c>
      <c r="AI46" s="124">
        <v>0</v>
      </c>
      <c r="AJ46" s="124">
        <v>0</v>
      </c>
      <c r="AK46" s="124">
        <v>0</v>
      </c>
      <c r="AL46" s="37">
        <v>4.0826559864583301</v>
      </c>
      <c r="AM46" s="37">
        <v>0</v>
      </c>
      <c r="AN46" s="37">
        <v>0</v>
      </c>
      <c r="AO46" s="37">
        <v>0</v>
      </c>
      <c r="AP46" s="37">
        <v>0</v>
      </c>
      <c r="AQ46" s="124">
        <v>4.9683187531249999E-2</v>
      </c>
      <c r="AR46" s="124">
        <v>0</v>
      </c>
      <c r="AS46" s="124">
        <v>0</v>
      </c>
      <c r="AT46" s="124">
        <v>0</v>
      </c>
      <c r="AU46" s="124">
        <v>0</v>
      </c>
      <c r="AV46" s="37">
        <v>0.72459911855208303</v>
      </c>
      <c r="AW46" s="37">
        <v>0</v>
      </c>
      <c r="AX46" s="37">
        <v>0</v>
      </c>
      <c r="AY46" s="37">
        <v>0</v>
      </c>
      <c r="AZ46" s="37">
        <v>0</v>
      </c>
      <c r="BA46" s="37">
        <v>5.5941341077083298</v>
      </c>
      <c r="BB46" s="124">
        <v>0</v>
      </c>
      <c r="BC46" s="124">
        <v>0</v>
      </c>
      <c r="BD46" s="124">
        <v>0</v>
      </c>
      <c r="BE46" s="124">
        <v>0</v>
      </c>
      <c r="BF46" s="124">
        <v>8.7622358441666695</v>
      </c>
      <c r="BG46" s="124">
        <v>0</v>
      </c>
      <c r="BH46" s="124">
        <v>0</v>
      </c>
      <c r="BI46" s="124">
        <v>0</v>
      </c>
      <c r="BJ46" s="124">
        <v>0</v>
      </c>
      <c r="BK46" s="37">
        <v>0.48919687497916697</v>
      </c>
      <c r="BL46" s="124">
        <v>0</v>
      </c>
      <c r="BM46" s="124">
        <v>0</v>
      </c>
      <c r="BN46" s="124">
        <v>0</v>
      </c>
      <c r="BO46" s="124">
        <v>0</v>
      </c>
      <c r="BP46" s="124">
        <v>3.1753991009375002</v>
      </c>
      <c r="BQ46" s="124">
        <v>0</v>
      </c>
      <c r="BR46" s="124">
        <v>0</v>
      </c>
      <c r="BS46" s="124">
        <v>0</v>
      </c>
      <c r="BT46" s="124">
        <v>0</v>
      </c>
      <c r="BU46" s="37">
        <v>0.225708482864583</v>
      </c>
      <c r="BV46" s="124">
        <v>0</v>
      </c>
      <c r="BW46" s="124">
        <v>0</v>
      </c>
      <c r="BX46" s="124">
        <v>0</v>
      </c>
      <c r="BY46" s="124">
        <v>0</v>
      </c>
      <c r="BZ46" s="124">
        <v>1.31911447709375</v>
      </c>
      <c r="CA46" s="124">
        <v>0</v>
      </c>
      <c r="CB46" s="124">
        <v>0</v>
      </c>
      <c r="CC46" s="124">
        <v>0</v>
      </c>
      <c r="CD46" s="124">
        <v>0</v>
      </c>
      <c r="CE46" s="22">
        <v>0.98</v>
      </c>
      <c r="CF46" s="5">
        <v>0</v>
      </c>
      <c r="CG46" s="5">
        <v>0</v>
      </c>
      <c r="CH46" s="5">
        <v>0</v>
      </c>
      <c r="CI46" s="5">
        <v>0</v>
      </c>
      <c r="CM46" s="38">
        <v>0</v>
      </c>
      <c r="CN46" s="21">
        <v>0</v>
      </c>
      <c r="CO46" s="21">
        <v>1</v>
      </c>
      <c r="CP46" s="21">
        <v>0</v>
      </c>
      <c r="CQ46" s="21">
        <v>0</v>
      </c>
      <c r="CR46" s="39">
        <v>1</v>
      </c>
      <c r="CS46" s="18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I46" s="141"/>
      <c r="ES46" s="66" t="s">
        <v>117</v>
      </c>
      <c r="ET46" s="69">
        <v>0</v>
      </c>
      <c r="EU46" s="69">
        <v>0</v>
      </c>
      <c r="EV46" s="69">
        <v>0</v>
      </c>
      <c r="EW46" s="69">
        <v>0</v>
      </c>
      <c r="EX46" s="69">
        <v>0</v>
      </c>
      <c r="EY46" s="69">
        <v>0</v>
      </c>
      <c r="EZ46" s="69">
        <v>0</v>
      </c>
      <c r="FA46" s="69">
        <v>0</v>
      </c>
      <c r="FB46" s="69">
        <v>0</v>
      </c>
      <c r="FC46" s="69">
        <v>0</v>
      </c>
      <c r="FD46" s="69">
        <v>0</v>
      </c>
      <c r="FE46" s="69">
        <v>0</v>
      </c>
      <c r="FF46" s="69">
        <v>0</v>
      </c>
      <c r="FG46" s="69">
        <v>0</v>
      </c>
      <c r="FH46" s="69">
        <v>0</v>
      </c>
      <c r="FI46" s="69">
        <v>0</v>
      </c>
      <c r="FJ46" s="69">
        <v>0</v>
      </c>
      <c r="FK46" s="69">
        <v>0</v>
      </c>
      <c r="FL46" s="69">
        <v>0</v>
      </c>
      <c r="FM46" s="69">
        <v>0</v>
      </c>
      <c r="FN46" s="69">
        <v>0</v>
      </c>
      <c r="FO46" s="69">
        <v>0</v>
      </c>
      <c r="FP46" s="69">
        <v>0</v>
      </c>
      <c r="FQ46" s="69">
        <v>0</v>
      </c>
      <c r="FR46" s="69">
        <v>0</v>
      </c>
      <c r="FS46" s="69">
        <v>0</v>
      </c>
      <c r="FT46" s="69">
        <v>0</v>
      </c>
      <c r="FU46" s="114"/>
      <c r="FV46" s="66" t="s">
        <v>117</v>
      </c>
      <c r="FW46" s="69">
        <v>0</v>
      </c>
      <c r="FX46" s="69">
        <v>0</v>
      </c>
      <c r="FY46" s="69">
        <v>0</v>
      </c>
      <c r="FZ46" s="69">
        <v>0</v>
      </c>
      <c r="GA46" s="69">
        <v>0</v>
      </c>
      <c r="GB46" s="69">
        <v>0</v>
      </c>
      <c r="GC46" s="69">
        <v>0</v>
      </c>
      <c r="GD46" s="69">
        <v>0</v>
      </c>
      <c r="GE46" s="69">
        <v>0</v>
      </c>
      <c r="GF46" s="69">
        <v>0</v>
      </c>
      <c r="GG46" s="69">
        <v>0</v>
      </c>
      <c r="GH46" s="69">
        <v>0</v>
      </c>
      <c r="GI46" s="69">
        <v>0</v>
      </c>
      <c r="GJ46" s="69">
        <v>0</v>
      </c>
      <c r="GK46" s="69">
        <v>0</v>
      </c>
      <c r="GL46" s="69">
        <v>0</v>
      </c>
      <c r="GM46" s="69">
        <v>0</v>
      </c>
      <c r="GN46" s="69">
        <v>0</v>
      </c>
      <c r="GO46" s="69">
        <v>0</v>
      </c>
      <c r="GP46" s="69">
        <v>0</v>
      </c>
      <c r="GQ46" s="69">
        <v>0</v>
      </c>
      <c r="GR46" s="69">
        <v>0</v>
      </c>
      <c r="GS46" s="69">
        <v>0</v>
      </c>
      <c r="GT46" s="69">
        <v>0</v>
      </c>
      <c r="GU46" s="69">
        <v>0</v>
      </c>
      <c r="GV46" s="69">
        <v>0</v>
      </c>
      <c r="GW46" s="69">
        <v>0</v>
      </c>
      <c r="GY46" s="66" t="s">
        <v>117</v>
      </c>
      <c r="GZ46" s="69">
        <v>0</v>
      </c>
      <c r="HA46" s="69">
        <v>0</v>
      </c>
      <c r="HB46" s="69">
        <v>0</v>
      </c>
      <c r="HC46" s="69">
        <v>0</v>
      </c>
      <c r="HD46" s="69">
        <v>0</v>
      </c>
      <c r="HE46" s="69">
        <v>0</v>
      </c>
      <c r="HF46" s="69">
        <v>0</v>
      </c>
      <c r="HG46" s="69">
        <v>0</v>
      </c>
      <c r="HH46" s="69">
        <v>0</v>
      </c>
      <c r="HI46" s="69">
        <v>0</v>
      </c>
      <c r="HJ46" s="69">
        <v>0</v>
      </c>
      <c r="HK46" s="69">
        <v>0</v>
      </c>
      <c r="HL46" s="69">
        <v>0</v>
      </c>
      <c r="HM46" s="72">
        <v>0</v>
      </c>
      <c r="HN46" s="75"/>
      <c r="HO46" s="73"/>
      <c r="HP46" s="66" t="s">
        <v>117</v>
      </c>
      <c r="HQ46" s="76">
        <v>0</v>
      </c>
      <c r="HR46" s="73"/>
      <c r="HS46" s="73"/>
      <c r="HT46" s="73"/>
      <c r="HU46" s="73"/>
      <c r="HV46" s="73"/>
      <c r="HW46" s="73"/>
      <c r="HX46" s="73"/>
      <c r="HY46" s="73"/>
      <c r="HZ46" s="73"/>
      <c r="JR46" s="37">
        <v>0</v>
      </c>
      <c r="JS46" s="37">
        <v>0</v>
      </c>
      <c r="JT46" s="37">
        <v>0</v>
      </c>
      <c r="JU46" s="37">
        <v>0</v>
      </c>
      <c r="JV46" s="37"/>
      <c r="JW46" s="37">
        <v>0.45</v>
      </c>
      <c r="JX46" s="37">
        <v>0.45</v>
      </c>
      <c r="JY46" s="37"/>
    </row>
    <row r="47" spans="1:325" x14ac:dyDescent="0.25">
      <c r="A47">
        <v>1932</v>
      </c>
      <c r="B47" s="37">
        <v>124363286.125</v>
      </c>
      <c r="C47" s="37">
        <v>0</v>
      </c>
      <c r="D47" s="37">
        <v>0</v>
      </c>
      <c r="E47" s="37">
        <v>175.72261953353899</v>
      </c>
      <c r="F47" s="37">
        <v>175.72261953353899</v>
      </c>
      <c r="G47" s="37">
        <v>175.72261953353899</v>
      </c>
      <c r="H47" s="20">
        <v>1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37">
        <v>0.35382200666666702</v>
      </c>
      <c r="S47" s="37">
        <v>0</v>
      </c>
      <c r="T47" s="37">
        <v>0</v>
      </c>
      <c r="U47" s="37">
        <v>0</v>
      </c>
      <c r="V47" s="37">
        <v>0</v>
      </c>
      <c r="W47" s="37">
        <v>0.15107963699999999</v>
      </c>
      <c r="X47" s="37">
        <v>0</v>
      </c>
      <c r="Y47" s="37">
        <v>0</v>
      </c>
      <c r="Z47" s="37">
        <v>0</v>
      </c>
      <c r="AA47" s="37">
        <v>0</v>
      </c>
      <c r="AB47" s="37">
        <v>4.2143545666666702</v>
      </c>
      <c r="AC47" s="37">
        <v>0</v>
      </c>
      <c r="AD47" s="37">
        <v>0</v>
      </c>
      <c r="AE47" s="37">
        <v>0</v>
      </c>
      <c r="AF47" s="37">
        <v>0</v>
      </c>
      <c r="AG47" s="124">
        <v>5.1964864266666702</v>
      </c>
      <c r="AH47" s="124">
        <v>0</v>
      </c>
      <c r="AI47" s="124">
        <v>0</v>
      </c>
      <c r="AJ47" s="124">
        <v>0</v>
      </c>
      <c r="AK47" s="124">
        <v>0</v>
      </c>
      <c r="AL47" s="37">
        <v>4.2143545666666702</v>
      </c>
      <c r="AM47" s="37">
        <v>0</v>
      </c>
      <c r="AN47" s="37">
        <v>0</v>
      </c>
      <c r="AO47" s="37">
        <v>0</v>
      </c>
      <c r="AP47" s="37">
        <v>0</v>
      </c>
      <c r="AQ47" s="124">
        <v>5.1285870999999997E-2</v>
      </c>
      <c r="AR47" s="124">
        <v>0</v>
      </c>
      <c r="AS47" s="124">
        <v>0</v>
      </c>
      <c r="AT47" s="124">
        <v>0</v>
      </c>
      <c r="AU47" s="124">
        <v>0</v>
      </c>
      <c r="AV47" s="37">
        <v>0.74797328366666704</v>
      </c>
      <c r="AW47" s="37">
        <v>0</v>
      </c>
      <c r="AX47" s="37">
        <v>0</v>
      </c>
      <c r="AY47" s="37">
        <v>0</v>
      </c>
      <c r="AZ47" s="37">
        <v>0</v>
      </c>
      <c r="BA47" s="37">
        <v>5.7745900466666704</v>
      </c>
      <c r="BB47" s="124">
        <v>0</v>
      </c>
      <c r="BC47" s="124">
        <v>0</v>
      </c>
      <c r="BD47" s="124">
        <v>0</v>
      </c>
      <c r="BE47" s="124">
        <v>0</v>
      </c>
      <c r="BF47" s="124">
        <v>9.0448886133333293</v>
      </c>
      <c r="BG47" s="124">
        <v>0</v>
      </c>
      <c r="BH47" s="124">
        <v>0</v>
      </c>
      <c r="BI47" s="124">
        <v>0</v>
      </c>
      <c r="BJ47" s="124">
        <v>0</v>
      </c>
      <c r="BK47" s="37">
        <v>0.50497741933333296</v>
      </c>
      <c r="BL47" s="124">
        <v>0</v>
      </c>
      <c r="BM47" s="124">
        <v>0</v>
      </c>
      <c r="BN47" s="124">
        <v>0</v>
      </c>
      <c r="BO47" s="124">
        <v>0</v>
      </c>
      <c r="BP47" s="124">
        <v>3.2778313300000002</v>
      </c>
      <c r="BQ47" s="124">
        <v>0</v>
      </c>
      <c r="BR47" s="124">
        <v>0</v>
      </c>
      <c r="BS47" s="124">
        <v>0</v>
      </c>
      <c r="BT47" s="124">
        <v>0</v>
      </c>
      <c r="BU47" s="37">
        <v>0.23298940166666701</v>
      </c>
      <c r="BV47" s="124">
        <v>0</v>
      </c>
      <c r="BW47" s="124">
        <v>0</v>
      </c>
      <c r="BX47" s="124">
        <v>0</v>
      </c>
      <c r="BY47" s="124">
        <v>0</v>
      </c>
      <c r="BZ47" s="124">
        <v>1.3616665569999999</v>
      </c>
      <c r="CA47" s="124">
        <v>0</v>
      </c>
      <c r="CB47" s="124">
        <v>0</v>
      </c>
      <c r="CC47" s="124">
        <v>0</v>
      </c>
      <c r="CD47" s="124">
        <v>0</v>
      </c>
      <c r="CE47" s="22">
        <v>0.98</v>
      </c>
      <c r="CF47" s="5">
        <v>0</v>
      </c>
      <c r="CG47" s="5">
        <v>0</v>
      </c>
      <c r="CH47" s="5">
        <v>0</v>
      </c>
      <c r="CI47" s="5">
        <v>0</v>
      </c>
      <c r="CM47" s="38">
        <v>0</v>
      </c>
      <c r="CN47" s="21">
        <v>0</v>
      </c>
      <c r="CO47" s="21">
        <v>1</v>
      </c>
      <c r="CP47" s="21">
        <v>0</v>
      </c>
      <c r="CQ47" s="21">
        <v>0</v>
      </c>
      <c r="CR47" s="39">
        <v>1</v>
      </c>
      <c r="CS47" s="18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I47" s="141"/>
      <c r="ES47" s="66" t="s">
        <v>118</v>
      </c>
      <c r="ET47" s="69">
        <v>0</v>
      </c>
      <c r="EU47" s="69">
        <v>0</v>
      </c>
      <c r="EV47" s="69">
        <v>0</v>
      </c>
      <c r="EW47" s="69">
        <v>0</v>
      </c>
      <c r="EX47" s="69">
        <v>0</v>
      </c>
      <c r="EY47" s="69">
        <v>0</v>
      </c>
      <c r="EZ47" s="69">
        <v>0</v>
      </c>
      <c r="FA47" s="69">
        <v>0</v>
      </c>
      <c r="FB47" s="69">
        <v>0</v>
      </c>
      <c r="FC47" s="69">
        <v>0</v>
      </c>
      <c r="FD47" s="69">
        <v>0</v>
      </c>
      <c r="FE47" s="69">
        <v>0</v>
      </c>
      <c r="FF47" s="69">
        <v>0</v>
      </c>
      <c r="FG47" s="69">
        <v>0</v>
      </c>
      <c r="FH47" s="69">
        <v>0</v>
      </c>
      <c r="FI47" s="69">
        <v>0</v>
      </c>
      <c r="FJ47" s="69">
        <v>0</v>
      </c>
      <c r="FK47" s="69">
        <v>0</v>
      </c>
      <c r="FL47" s="69">
        <v>0</v>
      </c>
      <c r="FM47" s="69">
        <v>0</v>
      </c>
      <c r="FN47" s="69">
        <v>0</v>
      </c>
      <c r="FO47" s="69">
        <v>0</v>
      </c>
      <c r="FP47" s="69">
        <v>0</v>
      </c>
      <c r="FQ47" s="69">
        <v>0</v>
      </c>
      <c r="FR47" s="69">
        <v>0</v>
      </c>
      <c r="FS47" s="69">
        <v>0</v>
      </c>
      <c r="FT47" s="69">
        <v>0</v>
      </c>
      <c r="FU47" s="114"/>
      <c r="FV47" s="66" t="s">
        <v>118</v>
      </c>
      <c r="FW47" s="69">
        <v>0</v>
      </c>
      <c r="FX47" s="69">
        <v>0</v>
      </c>
      <c r="FY47" s="69">
        <v>0</v>
      </c>
      <c r="FZ47" s="69">
        <v>0</v>
      </c>
      <c r="GA47" s="69">
        <v>0</v>
      </c>
      <c r="GB47" s="69">
        <v>0</v>
      </c>
      <c r="GC47" s="69">
        <v>0</v>
      </c>
      <c r="GD47" s="69">
        <v>0</v>
      </c>
      <c r="GE47" s="69">
        <v>0</v>
      </c>
      <c r="GF47" s="69">
        <v>0</v>
      </c>
      <c r="GG47" s="69">
        <v>0</v>
      </c>
      <c r="GH47" s="69">
        <v>0</v>
      </c>
      <c r="GI47" s="69">
        <v>0</v>
      </c>
      <c r="GJ47" s="69">
        <v>0</v>
      </c>
      <c r="GK47" s="69">
        <v>0</v>
      </c>
      <c r="GL47" s="69">
        <v>0</v>
      </c>
      <c r="GM47" s="69">
        <v>0</v>
      </c>
      <c r="GN47" s="69">
        <v>0</v>
      </c>
      <c r="GO47" s="69">
        <v>0</v>
      </c>
      <c r="GP47" s="69">
        <v>0</v>
      </c>
      <c r="GQ47" s="69">
        <v>0</v>
      </c>
      <c r="GR47" s="69">
        <v>0</v>
      </c>
      <c r="GS47" s="69">
        <v>0</v>
      </c>
      <c r="GT47" s="69">
        <v>0</v>
      </c>
      <c r="GU47" s="69">
        <v>0</v>
      </c>
      <c r="GV47" s="69">
        <v>0</v>
      </c>
      <c r="GW47" s="69">
        <v>0</v>
      </c>
      <c r="GY47" s="66" t="s">
        <v>118</v>
      </c>
      <c r="GZ47" s="69">
        <v>0</v>
      </c>
      <c r="HA47" s="69">
        <v>0</v>
      </c>
      <c r="HB47" s="69">
        <v>0</v>
      </c>
      <c r="HC47" s="69">
        <v>0</v>
      </c>
      <c r="HD47" s="69">
        <v>0</v>
      </c>
      <c r="HE47" s="69">
        <v>0</v>
      </c>
      <c r="HF47" s="69">
        <v>0</v>
      </c>
      <c r="HG47" s="69">
        <v>0</v>
      </c>
      <c r="HH47" s="69">
        <v>0</v>
      </c>
      <c r="HI47" s="69">
        <v>0</v>
      </c>
      <c r="HJ47" s="69">
        <v>0</v>
      </c>
      <c r="HK47" s="69">
        <v>0</v>
      </c>
      <c r="HL47" s="69">
        <v>0</v>
      </c>
      <c r="HM47" s="72">
        <v>0</v>
      </c>
      <c r="HN47" s="75"/>
      <c r="HO47" s="73"/>
      <c r="HP47" s="66" t="s">
        <v>118</v>
      </c>
      <c r="HQ47" s="76">
        <v>0</v>
      </c>
      <c r="HR47" s="73"/>
      <c r="HS47" s="73"/>
      <c r="HT47" s="73"/>
      <c r="HU47" s="73"/>
      <c r="HV47" s="73"/>
      <c r="HW47" s="73"/>
      <c r="HX47" s="73"/>
      <c r="HY47" s="73"/>
      <c r="HZ47" s="73"/>
      <c r="JR47" s="37">
        <v>0</v>
      </c>
      <c r="JS47" s="37">
        <v>0</v>
      </c>
      <c r="JT47" s="37">
        <v>0</v>
      </c>
      <c r="JU47" s="37">
        <v>0</v>
      </c>
      <c r="JV47" s="37"/>
      <c r="JW47" s="37">
        <v>0.45</v>
      </c>
      <c r="JX47" s="37">
        <v>0.45</v>
      </c>
      <c r="JY47" s="37"/>
    </row>
    <row r="48" spans="1:325" x14ac:dyDescent="0.25">
      <c r="A48">
        <v>1933</v>
      </c>
      <c r="B48" s="37">
        <v>125832558.25</v>
      </c>
      <c r="C48" s="37">
        <v>0</v>
      </c>
      <c r="D48" s="37">
        <v>0</v>
      </c>
      <c r="E48" s="37">
        <v>184.82082591950899</v>
      </c>
      <c r="F48" s="37">
        <v>184.82082591950899</v>
      </c>
      <c r="G48" s="37">
        <v>184.82082591950899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37">
        <v>0.36487894437500001</v>
      </c>
      <c r="S48" s="37">
        <v>0</v>
      </c>
      <c r="T48" s="37">
        <v>0</v>
      </c>
      <c r="U48" s="37">
        <v>0</v>
      </c>
      <c r="V48" s="37">
        <v>0</v>
      </c>
      <c r="W48" s="37">
        <v>0.15580087565625</v>
      </c>
      <c r="X48" s="37">
        <v>0</v>
      </c>
      <c r="Y48" s="37">
        <v>0</v>
      </c>
      <c r="Z48" s="37">
        <v>0</v>
      </c>
      <c r="AA48" s="37">
        <v>0</v>
      </c>
      <c r="AB48" s="37">
        <v>4.3460531468749997</v>
      </c>
      <c r="AC48" s="37">
        <v>0</v>
      </c>
      <c r="AD48" s="37">
        <v>0</v>
      </c>
      <c r="AE48" s="37">
        <v>0</v>
      </c>
      <c r="AF48" s="37">
        <v>0</v>
      </c>
      <c r="AG48" s="124">
        <v>5.3588766274999999</v>
      </c>
      <c r="AH48" s="124">
        <v>0</v>
      </c>
      <c r="AI48" s="124">
        <v>0</v>
      </c>
      <c r="AJ48" s="124">
        <v>0</v>
      </c>
      <c r="AK48" s="124">
        <v>0</v>
      </c>
      <c r="AL48" s="37">
        <v>4.3460531468749997</v>
      </c>
      <c r="AM48" s="37">
        <v>0</v>
      </c>
      <c r="AN48" s="37">
        <v>0</v>
      </c>
      <c r="AO48" s="37">
        <v>0</v>
      </c>
      <c r="AP48" s="37">
        <v>0</v>
      </c>
      <c r="AQ48" s="124">
        <v>5.2888554468750001E-2</v>
      </c>
      <c r="AR48" s="124">
        <v>0</v>
      </c>
      <c r="AS48" s="124">
        <v>0</v>
      </c>
      <c r="AT48" s="124">
        <v>0</v>
      </c>
      <c r="AU48" s="124">
        <v>0</v>
      </c>
      <c r="AV48" s="37">
        <v>0.77134744878124994</v>
      </c>
      <c r="AW48" s="37">
        <v>0</v>
      </c>
      <c r="AX48" s="37">
        <v>0</v>
      </c>
      <c r="AY48" s="37">
        <v>0</v>
      </c>
      <c r="AZ48" s="37">
        <v>0</v>
      </c>
      <c r="BA48" s="37">
        <v>5.9550459856250004</v>
      </c>
      <c r="BB48" s="124">
        <v>0</v>
      </c>
      <c r="BC48" s="124">
        <v>0</v>
      </c>
      <c r="BD48" s="124">
        <v>0</v>
      </c>
      <c r="BE48" s="124">
        <v>0</v>
      </c>
      <c r="BF48" s="124">
        <v>9.3275413824999998</v>
      </c>
      <c r="BG48" s="124">
        <v>0</v>
      </c>
      <c r="BH48" s="124">
        <v>0</v>
      </c>
      <c r="BI48" s="124">
        <v>0</v>
      </c>
      <c r="BJ48" s="124">
        <v>0</v>
      </c>
      <c r="BK48" s="37">
        <v>0.52075796368750005</v>
      </c>
      <c r="BL48" s="124">
        <v>0</v>
      </c>
      <c r="BM48" s="124">
        <v>0</v>
      </c>
      <c r="BN48" s="124">
        <v>0</v>
      </c>
      <c r="BO48" s="124">
        <v>0</v>
      </c>
      <c r="BP48" s="124">
        <v>3.3802635590625001</v>
      </c>
      <c r="BQ48" s="124">
        <v>0</v>
      </c>
      <c r="BR48" s="124">
        <v>0</v>
      </c>
      <c r="BS48" s="124">
        <v>0</v>
      </c>
      <c r="BT48" s="124">
        <v>0</v>
      </c>
      <c r="BU48" s="37">
        <v>0.24027032046874999</v>
      </c>
      <c r="BV48" s="124">
        <v>0</v>
      </c>
      <c r="BW48" s="124">
        <v>0</v>
      </c>
      <c r="BX48" s="124">
        <v>0</v>
      </c>
      <c r="BY48" s="124">
        <v>0</v>
      </c>
      <c r="BZ48" s="124">
        <v>1.4042186369062499</v>
      </c>
      <c r="CA48" s="124">
        <v>0</v>
      </c>
      <c r="CB48" s="124">
        <v>0</v>
      </c>
      <c r="CC48" s="124">
        <v>0</v>
      </c>
      <c r="CD48" s="124">
        <v>0</v>
      </c>
      <c r="CE48" s="22">
        <v>0.98</v>
      </c>
      <c r="CF48" s="5">
        <v>0</v>
      </c>
      <c r="CG48" s="5">
        <v>0</v>
      </c>
      <c r="CH48" s="5">
        <v>0</v>
      </c>
      <c r="CI48" s="5">
        <v>0</v>
      </c>
      <c r="CM48" s="38">
        <v>0</v>
      </c>
      <c r="CN48" s="21">
        <v>0</v>
      </c>
      <c r="CO48" s="21">
        <v>1</v>
      </c>
      <c r="CP48" s="21">
        <v>0</v>
      </c>
      <c r="CQ48" s="21">
        <v>0</v>
      </c>
      <c r="CR48" s="39">
        <v>1</v>
      </c>
      <c r="CS48" s="18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I48" s="141"/>
      <c r="ES48" s="66" t="s">
        <v>119</v>
      </c>
      <c r="ET48" s="69">
        <v>0</v>
      </c>
      <c r="EU48" s="69">
        <v>0</v>
      </c>
      <c r="EV48" s="69">
        <v>0</v>
      </c>
      <c r="EW48" s="69">
        <v>0</v>
      </c>
      <c r="EX48" s="69">
        <v>0</v>
      </c>
      <c r="EY48" s="69">
        <v>0</v>
      </c>
      <c r="EZ48" s="69">
        <v>0</v>
      </c>
      <c r="FA48" s="69">
        <v>0</v>
      </c>
      <c r="FB48" s="69">
        <v>0</v>
      </c>
      <c r="FC48" s="69">
        <v>0</v>
      </c>
      <c r="FD48" s="69">
        <v>0</v>
      </c>
      <c r="FE48" s="69">
        <v>0</v>
      </c>
      <c r="FF48" s="69">
        <v>0</v>
      </c>
      <c r="FG48" s="69">
        <v>0</v>
      </c>
      <c r="FH48" s="69">
        <v>0</v>
      </c>
      <c r="FI48" s="69">
        <v>0</v>
      </c>
      <c r="FJ48" s="69">
        <v>0</v>
      </c>
      <c r="FK48" s="69">
        <v>0</v>
      </c>
      <c r="FL48" s="69">
        <v>0</v>
      </c>
      <c r="FM48" s="69">
        <v>0</v>
      </c>
      <c r="FN48" s="69">
        <v>0</v>
      </c>
      <c r="FO48" s="69">
        <v>0</v>
      </c>
      <c r="FP48" s="69">
        <v>0</v>
      </c>
      <c r="FQ48" s="69">
        <v>0</v>
      </c>
      <c r="FR48" s="69">
        <v>0</v>
      </c>
      <c r="FS48" s="69">
        <v>0</v>
      </c>
      <c r="FT48" s="69">
        <v>0</v>
      </c>
      <c r="FU48" s="114"/>
      <c r="FV48" s="66" t="s">
        <v>119</v>
      </c>
      <c r="FW48" s="69">
        <v>0</v>
      </c>
      <c r="FX48" s="69">
        <v>0</v>
      </c>
      <c r="FY48" s="69">
        <v>0</v>
      </c>
      <c r="FZ48" s="69">
        <v>0</v>
      </c>
      <c r="GA48" s="69">
        <v>0</v>
      </c>
      <c r="GB48" s="69">
        <v>0</v>
      </c>
      <c r="GC48" s="69">
        <v>0</v>
      </c>
      <c r="GD48" s="69">
        <v>0</v>
      </c>
      <c r="GE48" s="69">
        <v>0</v>
      </c>
      <c r="GF48" s="69">
        <v>0</v>
      </c>
      <c r="GG48" s="69">
        <v>0</v>
      </c>
      <c r="GH48" s="69">
        <v>0</v>
      </c>
      <c r="GI48" s="69">
        <v>0</v>
      </c>
      <c r="GJ48" s="69">
        <v>0</v>
      </c>
      <c r="GK48" s="69">
        <v>0</v>
      </c>
      <c r="GL48" s="69">
        <v>0</v>
      </c>
      <c r="GM48" s="69">
        <v>0</v>
      </c>
      <c r="GN48" s="69">
        <v>0</v>
      </c>
      <c r="GO48" s="69">
        <v>0</v>
      </c>
      <c r="GP48" s="69">
        <v>0</v>
      </c>
      <c r="GQ48" s="69">
        <v>0</v>
      </c>
      <c r="GR48" s="69">
        <v>0</v>
      </c>
      <c r="GS48" s="69">
        <v>0</v>
      </c>
      <c r="GT48" s="69">
        <v>0</v>
      </c>
      <c r="GU48" s="69">
        <v>0</v>
      </c>
      <c r="GV48" s="69">
        <v>0</v>
      </c>
      <c r="GW48" s="69">
        <v>0</v>
      </c>
      <c r="GY48" s="66" t="s">
        <v>119</v>
      </c>
      <c r="GZ48" s="69">
        <v>0</v>
      </c>
      <c r="HA48" s="69">
        <v>0</v>
      </c>
      <c r="HB48" s="69">
        <v>0</v>
      </c>
      <c r="HC48" s="69">
        <v>0</v>
      </c>
      <c r="HD48" s="69">
        <v>0</v>
      </c>
      <c r="HE48" s="69">
        <v>0</v>
      </c>
      <c r="HF48" s="69">
        <v>0</v>
      </c>
      <c r="HG48" s="69">
        <v>0</v>
      </c>
      <c r="HH48" s="69">
        <v>0</v>
      </c>
      <c r="HI48" s="69">
        <v>0</v>
      </c>
      <c r="HJ48" s="69">
        <v>0</v>
      </c>
      <c r="HK48" s="69">
        <v>0</v>
      </c>
      <c r="HL48" s="69">
        <v>0</v>
      </c>
      <c r="HM48" s="72">
        <v>0</v>
      </c>
      <c r="HN48" s="75"/>
      <c r="HO48" s="73"/>
      <c r="HP48" s="66" t="s">
        <v>119</v>
      </c>
      <c r="HQ48" s="76">
        <v>0</v>
      </c>
      <c r="HR48" s="73"/>
      <c r="HS48" s="73"/>
      <c r="HT48" s="73"/>
      <c r="HU48" s="73"/>
      <c r="HV48" s="73"/>
      <c r="HW48" s="73"/>
      <c r="HX48" s="73"/>
      <c r="HY48" s="73"/>
      <c r="HZ48" s="73"/>
      <c r="JR48" s="37">
        <v>0</v>
      </c>
      <c r="JS48" s="37">
        <v>0</v>
      </c>
      <c r="JT48" s="37">
        <v>0</v>
      </c>
      <c r="JU48" s="37">
        <v>0</v>
      </c>
      <c r="JV48" s="37"/>
      <c r="JW48" s="37">
        <v>0.45</v>
      </c>
      <c r="JX48" s="37">
        <v>0.45</v>
      </c>
      <c r="JY48" s="37"/>
    </row>
    <row r="49" spans="1:285" x14ac:dyDescent="0.25">
      <c r="A49">
        <v>1934</v>
      </c>
      <c r="B49" s="37">
        <v>127319591.4375</v>
      </c>
      <c r="C49" s="37">
        <v>0</v>
      </c>
      <c r="D49" s="37">
        <v>0</v>
      </c>
      <c r="E49" s="37">
        <v>194.03710980713399</v>
      </c>
      <c r="F49" s="37">
        <v>194.03710980713399</v>
      </c>
      <c r="G49" s="37">
        <v>194.03710980713399</v>
      </c>
      <c r="H49" s="20">
        <v>1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37">
        <v>0.37593588208333301</v>
      </c>
      <c r="S49" s="37">
        <v>0</v>
      </c>
      <c r="T49" s="37">
        <v>0</v>
      </c>
      <c r="U49" s="37">
        <v>0</v>
      </c>
      <c r="V49" s="37">
        <v>0</v>
      </c>
      <c r="W49" s="37">
        <v>0.16052211431249999</v>
      </c>
      <c r="X49" s="37">
        <v>0</v>
      </c>
      <c r="Y49" s="37">
        <v>0</v>
      </c>
      <c r="Z49" s="37">
        <v>0</v>
      </c>
      <c r="AA49" s="37">
        <v>0</v>
      </c>
      <c r="AB49" s="37">
        <v>4.47775172708333</v>
      </c>
      <c r="AC49" s="37">
        <v>0</v>
      </c>
      <c r="AD49" s="37">
        <v>0</v>
      </c>
      <c r="AE49" s="37">
        <v>0</v>
      </c>
      <c r="AF49" s="37">
        <v>0</v>
      </c>
      <c r="AG49" s="124">
        <v>5.5212668283333297</v>
      </c>
      <c r="AH49" s="124">
        <v>0</v>
      </c>
      <c r="AI49" s="124">
        <v>0</v>
      </c>
      <c r="AJ49" s="124">
        <v>0</v>
      </c>
      <c r="AK49" s="124">
        <v>0</v>
      </c>
      <c r="AL49" s="37">
        <v>4.47775172708333</v>
      </c>
      <c r="AM49" s="37">
        <v>0</v>
      </c>
      <c r="AN49" s="37">
        <v>0</v>
      </c>
      <c r="AO49" s="37">
        <v>0</v>
      </c>
      <c r="AP49" s="37">
        <v>0</v>
      </c>
      <c r="AQ49" s="124">
        <v>5.4491237937499999E-2</v>
      </c>
      <c r="AR49" s="124">
        <v>0</v>
      </c>
      <c r="AS49" s="124">
        <v>0</v>
      </c>
      <c r="AT49" s="124">
        <v>0</v>
      </c>
      <c r="AU49" s="124">
        <v>0</v>
      </c>
      <c r="AV49" s="37">
        <v>0.79472161389583296</v>
      </c>
      <c r="AW49" s="37">
        <v>0</v>
      </c>
      <c r="AX49" s="37">
        <v>0</v>
      </c>
      <c r="AY49" s="37">
        <v>0</v>
      </c>
      <c r="AZ49" s="37">
        <v>0</v>
      </c>
      <c r="BA49" s="37">
        <v>6.1355019245833304</v>
      </c>
      <c r="BB49" s="124">
        <v>0</v>
      </c>
      <c r="BC49" s="124">
        <v>0</v>
      </c>
      <c r="BD49" s="124">
        <v>0</v>
      </c>
      <c r="BE49" s="124">
        <v>0</v>
      </c>
      <c r="BF49" s="124">
        <v>9.6101941516666702</v>
      </c>
      <c r="BG49" s="124">
        <v>0</v>
      </c>
      <c r="BH49" s="124">
        <v>0</v>
      </c>
      <c r="BI49" s="124">
        <v>0</v>
      </c>
      <c r="BJ49" s="124">
        <v>0</v>
      </c>
      <c r="BK49" s="37">
        <v>0.53653850804166703</v>
      </c>
      <c r="BL49" s="124">
        <v>0</v>
      </c>
      <c r="BM49" s="124">
        <v>0</v>
      </c>
      <c r="BN49" s="124">
        <v>0</v>
      </c>
      <c r="BO49" s="124">
        <v>0</v>
      </c>
      <c r="BP49" s="124">
        <v>3.482695788125</v>
      </c>
      <c r="BQ49" s="124">
        <v>0</v>
      </c>
      <c r="BR49" s="124">
        <v>0</v>
      </c>
      <c r="BS49" s="124">
        <v>0</v>
      </c>
      <c r="BT49" s="124">
        <v>0</v>
      </c>
      <c r="BU49" s="37">
        <v>0.247551239270833</v>
      </c>
      <c r="BV49" s="124">
        <v>0</v>
      </c>
      <c r="BW49" s="124">
        <v>0</v>
      </c>
      <c r="BX49" s="124">
        <v>0</v>
      </c>
      <c r="BY49" s="124">
        <v>0</v>
      </c>
      <c r="BZ49" s="124">
        <v>1.4467707168124999</v>
      </c>
      <c r="CA49" s="124">
        <v>0</v>
      </c>
      <c r="CB49" s="124">
        <v>0</v>
      </c>
      <c r="CC49" s="124">
        <v>0</v>
      </c>
      <c r="CD49" s="124">
        <v>0</v>
      </c>
      <c r="CE49" s="22">
        <v>0.98</v>
      </c>
      <c r="CF49" s="5">
        <v>0</v>
      </c>
      <c r="CG49" s="5">
        <v>0</v>
      </c>
      <c r="CH49" s="5">
        <v>0</v>
      </c>
      <c r="CI49" s="5">
        <v>0</v>
      </c>
      <c r="CM49" s="38">
        <v>0</v>
      </c>
      <c r="CN49" s="21">
        <v>0</v>
      </c>
      <c r="CO49" s="21">
        <v>1</v>
      </c>
      <c r="CP49" s="21">
        <v>0</v>
      </c>
      <c r="CQ49" s="21">
        <v>0</v>
      </c>
      <c r="CR49" s="39">
        <v>1</v>
      </c>
      <c r="CS49" s="18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I49" s="141"/>
      <c r="ES49" s="66" t="s">
        <v>120</v>
      </c>
      <c r="ET49" s="69">
        <v>0</v>
      </c>
      <c r="EU49" s="69">
        <v>0</v>
      </c>
      <c r="EV49" s="69">
        <v>0</v>
      </c>
      <c r="EW49" s="69">
        <v>0</v>
      </c>
      <c r="EX49" s="69">
        <v>0</v>
      </c>
      <c r="EY49" s="69">
        <v>0</v>
      </c>
      <c r="EZ49" s="69">
        <v>0</v>
      </c>
      <c r="FA49" s="69">
        <v>0</v>
      </c>
      <c r="FB49" s="69">
        <v>0</v>
      </c>
      <c r="FC49" s="69">
        <v>0</v>
      </c>
      <c r="FD49" s="69">
        <v>0</v>
      </c>
      <c r="FE49" s="69">
        <v>0</v>
      </c>
      <c r="FF49" s="69">
        <v>0</v>
      </c>
      <c r="FG49" s="69">
        <v>0</v>
      </c>
      <c r="FH49" s="69">
        <v>0</v>
      </c>
      <c r="FI49" s="69">
        <v>0</v>
      </c>
      <c r="FJ49" s="69">
        <v>0</v>
      </c>
      <c r="FK49" s="69">
        <v>0</v>
      </c>
      <c r="FL49" s="69">
        <v>0</v>
      </c>
      <c r="FM49" s="69">
        <v>0</v>
      </c>
      <c r="FN49" s="69">
        <v>0</v>
      </c>
      <c r="FO49" s="69">
        <v>0</v>
      </c>
      <c r="FP49" s="69">
        <v>0</v>
      </c>
      <c r="FQ49" s="69">
        <v>0</v>
      </c>
      <c r="FR49" s="69">
        <v>0</v>
      </c>
      <c r="FS49" s="69">
        <v>0</v>
      </c>
      <c r="FT49" s="69">
        <v>0</v>
      </c>
      <c r="FU49" s="114"/>
      <c r="FV49" s="66" t="s">
        <v>120</v>
      </c>
      <c r="FW49" s="69">
        <v>0</v>
      </c>
      <c r="FX49" s="69">
        <v>0</v>
      </c>
      <c r="FY49" s="69">
        <v>0</v>
      </c>
      <c r="FZ49" s="69">
        <v>0</v>
      </c>
      <c r="GA49" s="69">
        <v>0</v>
      </c>
      <c r="GB49" s="69">
        <v>0</v>
      </c>
      <c r="GC49" s="69">
        <v>0</v>
      </c>
      <c r="GD49" s="69">
        <v>0</v>
      </c>
      <c r="GE49" s="69">
        <v>0</v>
      </c>
      <c r="GF49" s="69">
        <v>0</v>
      </c>
      <c r="GG49" s="69">
        <v>0</v>
      </c>
      <c r="GH49" s="69">
        <v>0</v>
      </c>
      <c r="GI49" s="69">
        <v>0</v>
      </c>
      <c r="GJ49" s="69">
        <v>0</v>
      </c>
      <c r="GK49" s="69">
        <v>0</v>
      </c>
      <c r="GL49" s="69">
        <v>0</v>
      </c>
      <c r="GM49" s="69">
        <v>0</v>
      </c>
      <c r="GN49" s="69">
        <v>0</v>
      </c>
      <c r="GO49" s="69">
        <v>0</v>
      </c>
      <c r="GP49" s="69">
        <v>0</v>
      </c>
      <c r="GQ49" s="69">
        <v>0</v>
      </c>
      <c r="GR49" s="69">
        <v>0</v>
      </c>
      <c r="GS49" s="69">
        <v>0</v>
      </c>
      <c r="GT49" s="69">
        <v>0</v>
      </c>
      <c r="GU49" s="69">
        <v>0</v>
      </c>
      <c r="GV49" s="69">
        <v>0</v>
      </c>
      <c r="GW49" s="69">
        <v>0</v>
      </c>
      <c r="GY49" s="66" t="s">
        <v>120</v>
      </c>
      <c r="GZ49" s="69">
        <v>0</v>
      </c>
      <c r="HA49" s="69">
        <v>0</v>
      </c>
      <c r="HB49" s="69">
        <v>0</v>
      </c>
      <c r="HC49" s="69">
        <v>0</v>
      </c>
      <c r="HD49" s="69">
        <v>0</v>
      </c>
      <c r="HE49" s="69">
        <v>0</v>
      </c>
      <c r="HF49" s="69">
        <v>0</v>
      </c>
      <c r="HG49" s="69">
        <v>0</v>
      </c>
      <c r="HH49" s="69">
        <v>0</v>
      </c>
      <c r="HI49" s="69">
        <v>0</v>
      </c>
      <c r="HJ49" s="69">
        <v>0</v>
      </c>
      <c r="HK49" s="69">
        <v>0</v>
      </c>
      <c r="HL49" s="69">
        <v>0</v>
      </c>
      <c r="HM49" s="72">
        <v>0</v>
      </c>
      <c r="HN49" s="75"/>
      <c r="HO49" s="73"/>
      <c r="HP49" s="66" t="s">
        <v>120</v>
      </c>
      <c r="HQ49" s="76">
        <v>0</v>
      </c>
      <c r="HR49" s="73"/>
      <c r="HS49" s="73"/>
      <c r="HT49" s="73"/>
      <c r="HU49" s="73"/>
      <c r="HV49" s="73"/>
      <c r="HW49" s="73"/>
      <c r="HX49" s="73"/>
      <c r="HY49" s="73"/>
      <c r="HZ49" s="73"/>
      <c r="JR49" s="37">
        <v>0</v>
      </c>
      <c r="JS49" s="37">
        <v>0</v>
      </c>
      <c r="JT49" s="37">
        <v>0</v>
      </c>
      <c r="JU49" s="37">
        <v>0</v>
      </c>
      <c r="JV49" s="37"/>
      <c r="JW49" s="37">
        <v>0.45</v>
      </c>
      <c r="JX49" s="37">
        <v>0.45</v>
      </c>
      <c r="JY49" s="37"/>
    </row>
    <row r="50" spans="1:285" x14ac:dyDescent="0.25">
      <c r="A50">
        <v>1935</v>
      </c>
      <c r="B50" s="37">
        <v>128825794.6875</v>
      </c>
      <c r="C50" s="37">
        <v>0</v>
      </c>
      <c r="D50" s="37">
        <v>0</v>
      </c>
      <c r="E50" s="37">
        <v>203.36450757831301</v>
      </c>
      <c r="F50" s="37">
        <v>203.36450757831301</v>
      </c>
      <c r="G50" s="37">
        <v>203.36450757831301</v>
      </c>
      <c r="H50" s="20">
        <v>1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37">
        <v>0.386992819791667</v>
      </c>
      <c r="S50" s="37">
        <v>0</v>
      </c>
      <c r="T50" s="37">
        <v>0</v>
      </c>
      <c r="U50" s="37">
        <v>0</v>
      </c>
      <c r="V50" s="37">
        <v>0</v>
      </c>
      <c r="W50" s="37">
        <v>0.16524335296875001</v>
      </c>
      <c r="X50" s="37">
        <v>0</v>
      </c>
      <c r="Y50" s="37">
        <v>0</v>
      </c>
      <c r="Z50" s="37">
        <v>0</v>
      </c>
      <c r="AA50" s="37">
        <v>0</v>
      </c>
      <c r="AB50" s="37">
        <v>4.6094503072916702</v>
      </c>
      <c r="AC50" s="37">
        <v>0</v>
      </c>
      <c r="AD50" s="37">
        <v>0</v>
      </c>
      <c r="AE50" s="37">
        <v>0</v>
      </c>
      <c r="AF50" s="37">
        <v>0</v>
      </c>
      <c r="AG50" s="124">
        <v>5.6836570291666701</v>
      </c>
      <c r="AH50" s="124">
        <v>0</v>
      </c>
      <c r="AI50" s="124">
        <v>0</v>
      </c>
      <c r="AJ50" s="124">
        <v>0</v>
      </c>
      <c r="AK50" s="124">
        <v>0</v>
      </c>
      <c r="AL50" s="37">
        <v>4.6094503072916702</v>
      </c>
      <c r="AM50" s="37">
        <v>0</v>
      </c>
      <c r="AN50" s="37">
        <v>0</v>
      </c>
      <c r="AO50" s="37">
        <v>0</v>
      </c>
      <c r="AP50" s="37">
        <v>0</v>
      </c>
      <c r="AQ50" s="124">
        <v>5.6093921406249997E-2</v>
      </c>
      <c r="AR50" s="124">
        <v>0</v>
      </c>
      <c r="AS50" s="124">
        <v>0</v>
      </c>
      <c r="AT50" s="124">
        <v>0</v>
      </c>
      <c r="AU50" s="124">
        <v>0</v>
      </c>
      <c r="AV50" s="37">
        <v>0.81809577901041697</v>
      </c>
      <c r="AW50" s="37">
        <v>0</v>
      </c>
      <c r="AX50" s="37">
        <v>0</v>
      </c>
      <c r="AY50" s="37">
        <v>0</v>
      </c>
      <c r="AZ50" s="37">
        <v>0</v>
      </c>
      <c r="BA50" s="37">
        <v>6.3159578635416702</v>
      </c>
      <c r="BB50" s="124">
        <v>0</v>
      </c>
      <c r="BC50" s="124">
        <v>0</v>
      </c>
      <c r="BD50" s="124">
        <v>0</v>
      </c>
      <c r="BE50" s="124">
        <v>0</v>
      </c>
      <c r="BF50" s="124">
        <v>9.8928469208333301</v>
      </c>
      <c r="BG50" s="124">
        <v>0</v>
      </c>
      <c r="BH50" s="124">
        <v>0</v>
      </c>
      <c r="BI50" s="124">
        <v>0</v>
      </c>
      <c r="BJ50" s="124">
        <v>0</v>
      </c>
      <c r="BK50" s="37">
        <v>0.55231905239583301</v>
      </c>
      <c r="BL50" s="124">
        <v>0</v>
      </c>
      <c r="BM50" s="124">
        <v>0</v>
      </c>
      <c r="BN50" s="124">
        <v>0</v>
      </c>
      <c r="BO50" s="124">
        <v>0</v>
      </c>
      <c r="BP50" s="124">
        <v>3.5851280171875</v>
      </c>
      <c r="BQ50" s="124">
        <v>0</v>
      </c>
      <c r="BR50" s="124">
        <v>0</v>
      </c>
      <c r="BS50" s="124">
        <v>0</v>
      </c>
      <c r="BT50" s="124">
        <v>0</v>
      </c>
      <c r="BU50" s="37">
        <v>0.25483215807291698</v>
      </c>
      <c r="BV50" s="124">
        <v>0</v>
      </c>
      <c r="BW50" s="124">
        <v>0</v>
      </c>
      <c r="BX50" s="124">
        <v>0</v>
      </c>
      <c r="BY50" s="124">
        <v>0</v>
      </c>
      <c r="BZ50" s="124">
        <v>1.4893227967187499</v>
      </c>
      <c r="CA50" s="124">
        <v>0</v>
      </c>
      <c r="CB50" s="124">
        <v>0</v>
      </c>
      <c r="CC50" s="124">
        <v>0</v>
      </c>
      <c r="CD50" s="124">
        <v>0</v>
      </c>
      <c r="CE50" s="22">
        <v>0.98</v>
      </c>
      <c r="CF50" s="5">
        <v>0</v>
      </c>
      <c r="CG50" s="5">
        <v>0</v>
      </c>
      <c r="CH50" s="5">
        <v>0</v>
      </c>
      <c r="CI50" s="5">
        <v>0</v>
      </c>
      <c r="CM50" s="38">
        <v>0</v>
      </c>
      <c r="CN50" s="21">
        <v>0</v>
      </c>
      <c r="CO50" s="21">
        <v>1</v>
      </c>
      <c r="CP50" s="21">
        <v>0</v>
      </c>
      <c r="CQ50" s="21">
        <v>0</v>
      </c>
      <c r="CR50" s="39">
        <v>1</v>
      </c>
      <c r="CS50" s="18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I50" s="140" t="s">
        <v>21</v>
      </c>
      <c r="ES50" s="66" t="s">
        <v>121</v>
      </c>
      <c r="ET50" s="69">
        <v>0</v>
      </c>
      <c r="EU50" s="69">
        <v>0</v>
      </c>
      <c r="EV50" s="69">
        <v>0</v>
      </c>
      <c r="EW50" s="69">
        <v>0</v>
      </c>
      <c r="EX50" s="69">
        <v>0</v>
      </c>
      <c r="EY50" s="69">
        <v>0</v>
      </c>
      <c r="EZ50" s="69">
        <v>0</v>
      </c>
      <c r="FA50" s="69">
        <v>0</v>
      </c>
      <c r="FB50" s="69">
        <v>0</v>
      </c>
      <c r="FC50" s="69">
        <v>0</v>
      </c>
      <c r="FD50" s="69">
        <v>0</v>
      </c>
      <c r="FE50" s="69">
        <v>0</v>
      </c>
      <c r="FF50" s="69">
        <v>0</v>
      </c>
      <c r="FG50" s="69">
        <v>0</v>
      </c>
      <c r="FH50" s="69">
        <v>0</v>
      </c>
      <c r="FI50" s="69">
        <v>0</v>
      </c>
      <c r="FJ50" s="69">
        <v>0</v>
      </c>
      <c r="FK50" s="69">
        <v>0</v>
      </c>
      <c r="FL50" s="69">
        <v>0</v>
      </c>
      <c r="FM50" s="69">
        <v>0</v>
      </c>
      <c r="FN50" s="69">
        <v>0</v>
      </c>
      <c r="FO50" s="69">
        <v>0</v>
      </c>
      <c r="FP50" s="69">
        <v>0</v>
      </c>
      <c r="FQ50" s="69">
        <v>0</v>
      </c>
      <c r="FR50" s="69">
        <v>0</v>
      </c>
      <c r="FS50" s="69">
        <v>0</v>
      </c>
      <c r="FT50" s="69">
        <v>0</v>
      </c>
      <c r="FU50" s="114"/>
      <c r="FV50" s="66" t="s">
        <v>121</v>
      </c>
      <c r="FW50" s="69">
        <v>0</v>
      </c>
      <c r="FX50" s="69">
        <v>0</v>
      </c>
      <c r="FY50" s="69">
        <v>0</v>
      </c>
      <c r="FZ50" s="69">
        <v>0</v>
      </c>
      <c r="GA50" s="69">
        <v>0</v>
      </c>
      <c r="GB50" s="69">
        <v>0</v>
      </c>
      <c r="GC50" s="69">
        <v>0</v>
      </c>
      <c r="GD50" s="69">
        <v>0</v>
      </c>
      <c r="GE50" s="69">
        <v>0</v>
      </c>
      <c r="GF50" s="69">
        <v>0</v>
      </c>
      <c r="GG50" s="69">
        <v>0</v>
      </c>
      <c r="GH50" s="69">
        <v>0</v>
      </c>
      <c r="GI50" s="69">
        <v>0</v>
      </c>
      <c r="GJ50" s="69">
        <v>0</v>
      </c>
      <c r="GK50" s="69">
        <v>0</v>
      </c>
      <c r="GL50" s="69">
        <v>0</v>
      </c>
      <c r="GM50" s="69">
        <v>0</v>
      </c>
      <c r="GN50" s="69">
        <v>0</v>
      </c>
      <c r="GO50" s="69">
        <v>0</v>
      </c>
      <c r="GP50" s="69">
        <v>0</v>
      </c>
      <c r="GQ50" s="69">
        <v>0</v>
      </c>
      <c r="GR50" s="69">
        <v>0</v>
      </c>
      <c r="GS50" s="69">
        <v>0</v>
      </c>
      <c r="GT50" s="69">
        <v>0</v>
      </c>
      <c r="GU50" s="69">
        <v>0</v>
      </c>
      <c r="GV50" s="69">
        <v>0</v>
      </c>
      <c r="GW50" s="69">
        <v>0</v>
      </c>
      <c r="GY50" s="66" t="s">
        <v>121</v>
      </c>
      <c r="GZ50" s="69">
        <v>0</v>
      </c>
      <c r="HA50" s="69">
        <v>0</v>
      </c>
      <c r="HB50" s="69">
        <v>0</v>
      </c>
      <c r="HC50" s="69">
        <v>0</v>
      </c>
      <c r="HD50" s="69">
        <v>0</v>
      </c>
      <c r="HE50" s="69">
        <v>0</v>
      </c>
      <c r="HF50" s="69">
        <v>0</v>
      </c>
      <c r="HG50" s="69">
        <v>0</v>
      </c>
      <c r="HH50" s="69">
        <v>0</v>
      </c>
      <c r="HI50" s="69">
        <v>0</v>
      </c>
      <c r="HJ50" s="69">
        <v>0</v>
      </c>
      <c r="HK50" s="69">
        <v>0</v>
      </c>
      <c r="HL50" s="69">
        <v>0</v>
      </c>
      <c r="HM50" s="72">
        <v>0</v>
      </c>
      <c r="HN50" s="75"/>
      <c r="HO50" s="73"/>
      <c r="HP50" s="66" t="s">
        <v>121</v>
      </c>
      <c r="HQ50" s="76">
        <v>0</v>
      </c>
      <c r="HR50" s="73"/>
      <c r="HS50" s="73"/>
      <c r="HT50" s="73"/>
      <c r="HU50" s="73"/>
      <c r="HV50" s="73"/>
      <c r="HW50" s="73"/>
      <c r="HX50" s="73"/>
      <c r="HY50" s="73"/>
      <c r="HZ50" s="73"/>
      <c r="JR50" s="37">
        <v>0</v>
      </c>
      <c r="JS50" s="37">
        <v>0</v>
      </c>
      <c r="JT50" s="37">
        <v>0</v>
      </c>
      <c r="JU50" s="37">
        <v>0</v>
      </c>
      <c r="JV50" s="37"/>
      <c r="JW50" s="37">
        <v>0.45</v>
      </c>
      <c r="JX50" s="37">
        <v>0.45</v>
      </c>
      <c r="JY50" s="37"/>
    </row>
    <row r="51" spans="1:285" x14ac:dyDescent="0.25">
      <c r="A51">
        <v>1936</v>
      </c>
      <c r="B51" s="37">
        <v>130352497.0625</v>
      </c>
      <c r="C51" s="37">
        <v>0</v>
      </c>
      <c r="D51" s="37">
        <v>0</v>
      </c>
      <c r="E51" s="37">
        <v>212.79614938795601</v>
      </c>
      <c r="F51" s="37">
        <v>212.79614938795601</v>
      </c>
      <c r="G51" s="37">
        <v>212.79614938795601</v>
      </c>
      <c r="H51" s="20">
        <v>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37">
        <v>0.39804975749999999</v>
      </c>
      <c r="S51" s="37">
        <v>0</v>
      </c>
      <c r="T51" s="37">
        <v>0</v>
      </c>
      <c r="U51" s="37">
        <v>0</v>
      </c>
      <c r="V51" s="37">
        <v>0</v>
      </c>
      <c r="W51" s="37">
        <v>0.16996459162499999</v>
      </c>
      <c r="X51" s="37">
        <v>0</v>
      </c>
      <c r="Y51" s="37">
        <v>0</v>
      </c>
      <c r="Z51" s="37">
        <v>0</v>
      </c>
      <c r="AA51" s="37">
        <v>0</v>
      </c>
      <c r="AB51" s="37">
        <v>4.7411488874999996</v>
      </c>
      <c r="AC51" s="37">
        <v>0</v>
      </c>
      <c r="AD51" s="37">
        <v>0</v>
      </c>
      <c r="AE51" s="37">
        <v>0</v>
      </c>
      <c r="AF51" s="37">
        <v>0</v>
      </c>
      <c r="AG51" s="124">
        <v>5.8460472299999999</v>
      </c>
      <c r="AH51" s="124">
        <v>0</v>
      </c>
      <c r="AI51" s="124">
        <v>0</v>
      </c>
      <c r="AJ51" s="124">
        <v>0</v>
      </c>
      <c r="AK51" s="124">
        <v>0</v>
      </c>
      <c r="AL51" s="37">
        <v>4.7411488874999996</v>
      </c>
      <c r="AM51" s="37">
        <v>0</v>
      </c>
      <c r="AN51" s="37">
        <v>0</v>
      </c>
      <c r="AO51" s="37">
        <v>0</v>
      </c>
      <c r="AP51" s="37">
        <v>0</v>
      </c>
      <c r="AQ51" s="124">
        <v>5.7696604875000002E-2</v>
      </c>
      <c r="AR51" s="124">
        <v>0</v>
      </c>
      <c r="AS51" s="124">
        <v>0</v>
      </c>
      <c r="AT51" s="124">
        <v>0</v>
      </c>
      <c r="AU51" s="124">
        <v>0</v>
      </c>
      <c r="AV51" s="37">
        <v>0.84146994412499998</v>
      </c>
      <c r="AW51" s="37">
        <v>0</v>
      </c>
      <c r="AX51" s="37">
        <v>0</v>
      </c>
      <c r="AY51" s="37">
        <v>0</v>
      </c>
      <c r="AZ51" s="37">
        <v>0</v>
      </c>
      <c r="BA51" s="37">
        <v>6.4964138025000002</v>
      </c>
      <c r="BB51" s="124">
        <v>0</v>
      </c>
      <c r="BC51" s="124">
        <v>0</v>
      </c>
      <c r="BD51" s="124">
        <v>0</v>
      </c>
      <c r="BE51" s="124">
        <v>0</v>
      </c>
      <c r="BF51" s="124">
        <v>10.175499690000001</v>
      </c>
      <c r="BG51" s="124">
        <v>0</v>
      </c>
      <c r="BH51" s="124">
        <v>0</v>
      </c>
      <c r="BI51" s="124">
        <v>0</v>
      </c>
      <c r="BJ51" s="124">
        <v>0</v>
      </c>
      <c r="BK51" s="37">
        <v>0.56809959674999999</v>
      </c>
      <c r="BL51" s="124">
        <v>0</v>
      </c>
      <c r="BM51" s="124">
        <v>0</v>
      </c>
      <c r="BN51" s="124">
        <v>0</v>
      </c>
      <c r="BO51" s="124">
        <v>0</v>
      </c>
      <c r="BP51" s="124">
        <v>3.6875602462499999</v>
      </c>
      <c r="BQ51" s="124">
        <v>0</v>
      </c>
      <c r="BR51" s="124">
        <v>0</v>
      </c>
      <c r="BS51" s="124">
        <v>0</v>
      </c>
      <c r="BT51" s="124">
        <v>0</v>
      </c>
      <c r="BU51" s="37">
        <v>0.26211307687500002</v>
      </c>
      <c r="BV51" s="124">
        <v>0</v>
      </c>
      <c r="BW51" s="124">
        <v>0</v>
      </c>
      <c r="BX51" s="124">
        <v>0</v>
      </c>
      <c r="BY51" s="124">
        <v>0</v>
      </c>
      <c r="BZ51" s="124">
        <v>1.5318748766250001</v>
      </c>
      <c r="CA51" s="124">
        <v>0</v>
      </c>
      <c r="CB51" s="124">
        <v>0</v>
      </c>
      <c r="CC51" s="124">
        <v>0</v>
      </c>
      <c r="CD51" s="124">
        <v>0</v>
      </c>
      <c r="CE51" s="22">
        <v>0.98</v>
      </c>
      <c r="CF51" s="5">
        <v>0</v>
      </c>
      <c r="CG51" s="5">
        <v>0</v>
      </c>
      <c r="CH51" s="5">
        <v>0</v>
      </c>
      <c r="CI51" s="5">
        <v>0</v>
      </c>
      <c r="CM51" s="38">
        <v>0</v>
      </c>
      <c r="CN51" s="21">
        <v>0</v>
      </c>
      <c r="CO51" s="21">
        <v>1</v>
      </c>
      <c r="CP51" s="21">
        <v>0</v>
      </c>
      <c r="CQ51" s="21">
        <v>0</v>
      </c>
      <c r="CR51" s="39">
        <v>1</v>
      </c>
      <c r="CS51" s="18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I51" s="140"/>
      <c r="ES51" s="66" t="s">
        <v>122</v>
      </c>
      <c r="ET51" s="69">
        <v>0</v>
      </c>
      <c r="EU51" s="69">
        <v>0</v>
      </c>
      <c r="EV51" s="69">
        <v>0</v>
      </c>
      <c r="EW51" s="69">
        <v>0</v>
      </c>
      <c r="EX51" s="69">
        <v>0</v>
      </c>
      <c r="EY51" s="69">
        <v>0</v>
      </c>
      <c r="EZ51" s="69">
        <v>0</v>
      </c>
      <c r="FA51" s="69">
        <v>0</v>
      </c>
      <c r="FB51" s="69">
        <v>0</v>
      </c>
      <c r="FC51" s="69">
        <v>0</v>
      </c>
      <c r="FD51" s="69">
        <v>0</v>
      </c>
      <c r="FE51" s="69">
        <v>0</v>
      </c>
      <c r="FF51" s="69">
        <v>0</v>
      </c>
      <c r="FG51" s="69">
        <v>0</v>
      </c>
      <c r="FH51" s="69">
        <v>0</v>
      </c>
      <c r="FI51" s="69">
        <v>0</v>
      </c>
      <c r="FJ51" s="69">
        <v>0</v>
      </c>
      <c r="FK51" s="69">
        <v>0</v>
      </c>
      <c r="FL51" s="69">
        <v>0</v>
      </c>
      <c r="FM51" s="69">
        <v>0</v>
      </c>
      <c r="FN51" s="69">
        <v>0</v>
      </c>
      <c r="FO51" s="69">
        <v>0</v>
      </c>
      <c r="FP51" s="69">
        <v>0</v>
      </c>
      <c r="FQ51" s="69">
        <v>0</v>
      </c>
      <c r="FR51" s="69">
        <v>0</v>
      </c>
      <c r="FS51" s="69">
        <v>0</v>
      </c>
      <c r="FT51" s="69">
        <v>0</v>
      </c>
      <c r="FU51" s="114"/>
      <c r="FV51" s="66" t="s">
        <v>122</v>
      </c>
      <c r="FW51" s="69">
        <v>0</v>
      </c>
      <c r="FX51" s="69">
        <v>0</v>
      </c>
      <c r="FY51" s="69">
        <v>0</v>
      </c>
      <c r="FZ51" s="69">
        <v>0</v>
      </c>
      <c r="GA51" s="69">
        <v>0</v>
      </c>
      <c r="GB51" s="69">
        <v>0</v>
      </c>
      <c r="GC51" s="69">
        <v>0</v>
      </c>
      <c r="GD51" s="69">
        <v>0</v>
      </c>
      <c r="GE51" s="69">
        <v>0</v>
      </c>
      <c r="GF51" s="69">
        <v>0</v>
      </c>
      <c r="GG51" s="69">
        <v>0</v>
      </c>
      <c r="GH51" s="69">
        <v>0</v>
      </c>
      <c r="GI51" s="69">
        <v>0</v>
      </c>
      <c r="GJ51" s="69">
        <v>0</v>
      </c>
      <c r="GK51" s="69">
        <v>0</v>
      </c>
      <c r="GL51" s="69">
        <v>0</v>
      </c>
      <c r="GM51" s="69">
        <v>0</v>
      </c>
      <c r="GN51" s="69">
        <v>0</v>
      </c>
      <c r="GO51" s="69">
        <v>0</v>
      </c>
      <c r="GP51" s="69">
        <v>0</v>
      </c>
      <c r="GQ51" s="69">
        <v>0</v>
      </c>
      <c r="GR51" s="69">
        <v>0</v>
      </c>
      <c r="GS51" s="69">
        <v>0</v>
      </c>
      <c r="GT51" s="69">
        <v>0</v>
      </c>
      <c r="GU51" s="69">
        <v>0</v>
      </c>
      <c r="GV51" s="69">
        <v>0</v>
      </c>
      <c r="GW51" s="69">
        <v>0</v>
      </c>
      <c r="GY51" s="66" t="s">
        <v>122</v>
      </c>
      <c r="GZ51" s="69">
        <v>0</v>
      </c>
      <c r="HA51" s="69">
        <v>0</v>
      </c>
      <c r="HB51" s="69">
        <v>0</v>
      </c>
      <c r="HC51" s="69">
        <v>0</v>
      </c>
      <c r="HD51" s="69">
        <v>0</v>
      </c>
      <c r="HE51" s="69">
        <v>0</v>
      </c>
      <c r="HF51" s="69">
        <v>0</v>
      </c>
      <c r="HG51" s="69">
        <v>0</v>
      </c>
      <c r="HH51" s="69">
        <v>0</v>
      </c>
      <c r="HI51" s="69">
        <v>0</v>
      </c>
      <c r="HJ51" s="69">
        <v>0</v>
      </c>
      <c r="HK51" s="69">
        <v>0</v>
      </c>
      <c r="HL51" s="69">
        <v>0</v>
      </c>
      <c r="HM51" s="72">
        <v>0</v>
      </c>
      <c r="HN51" s="75"/>
      <c r="HO51" s="73"/>
      <c r="HP51" s="66" t="s">
        <v>122</v>
      </c>
      <c r="HQ51" s="76">
        <v>0</v>
      </c>
      <c r="HR51" s="73"/>
      <c r="HS51" s="73"/>
      <c r="HT51" s="73"/>
      <c r="HU51" s="73"/>
      <c r="HV51" s="73"/>
      <c r="HW51" s="73"/>
      <c r="HX51" s="73"/>
      <c r="HY51" s="73"/>
      <c r="HZ51" s="73"/>
      <c r="JR51" s="37">
        <v>0</v>
      </c>
      <c r="JS51" s="37">
        <v>0</v>
      </c>
      <c r="JT51" s="37">
        <v>0</v>
      </c>
      <c r="JU51" s="37">
        <v>0</v>
      </c>
      <c r="JV51" s="37"/>
      <c r="JW51" s="37">
        <v>0.45</v>
      </c>
      <c r="JX51" s="37">
        <v>0.45</v>
      </c>
      <c r="JY51" s="37"/>
    </row>
    <row r="52" spans="1:285" x14ac:dyDescent="0.25">
      <c r="A52">
        <v>1937</v>
      </c>
      <c r="B52" s="37">
        <v>131900949.6875</v>
      </c>
      <c r="C52" s="37">
        <v>0</v>
      </c>
      <c r="D52" s="37">
        <v>0</v>
      </c>
      <c r="E52" s="37">
        <v>222.32525920122899</v>
      </c>
      <c r="F52" s="37">
        <v>222.32525920122899</v>
      </c>
      <c r="G52" s="37">
        <v>222.32525920122899</v>
      </c>
      <c r="H52" s="20">
        <v>1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37">
        <v>0.40910669520833298</v>
      </c>
      <c r="S52" s="37">
        <v>0</v>
      </c>
      <c r="T52" s="37">
        <v>0</v>
      </c>
      <c r="U52" s="37">
        <v>0</v>
      </c>
      <c r="V52" s="37">
        <v>0</v>
      </c>
      <c r="W52" s="37">
        <v>0.17468583028125001</v>
      </c>
      <c r="X52" s="37">
        <v>0</v>
      </c>
      <c r="Y52" s="37">
        <v>0</v>
      </c>
      <c r="Z52" s="37">
        <v>0</v>
      </c>
      <c r="AA52" s="37">
        <v>0</v>
      </c>
      <c r="AB52" s="37">
        <v>4.87284746770833</v>
      </c>
      <c r="AC52" s="37">
        <v>0</v>
      </c>
      <c r="AD52" s="37">
        <v>0</v>
      </c>
      <c r="AE52" s="37">
        <v>0</v>
      </c>
      <c r="AF52" s="37">
        <v>0</v>
      </c>
      <c r="AG52" s="124">
        <v>6.0084374308333297</v>
      </c>
      <c r="AH52" s="124">
        <v>0</v>
      </c>
      <c r="AI52" s="124">
        <v>0</v>
      </c>
      <c r="AJ52" s="124">
        <v>0</v>
      </c>
      <c r="AK52" s="124">
        <v>0</v>
      </c>
      <c r="AL52" s="37">
        <v>4.87284746770833</v>
      </c>
      <c r="AM52" s="37">
        <v>0</v>
      </c>
      <c r="AN52" s="37">
        <v>0</v>
      </c>
      <c r="AO52" s="37">
        <v>0</v>
      </c>
      <c r="AP52" s="37">
        <v>0</v>
      </c>
      <c r="AQ52" s="124">
        <v>5.9299288343749999E-2</v>
      </c>
      <c r="AR52" s="124">
        <v>0</v>
      </c>
      <c r="AS52" s="124">
        <v>0</v>
      </c>
      <c r="AT52" s="124">
        <v>0</v>
      </c>
      <c r="AU52" s="124">
        <v>0</v>
      </c>
      <c r="AV52" s="37">
        <v>0.86484410923958299</v>
      </c>
      <c r="AW52" s="37">
        <v>0</v>
      </c>
      <c r="AX52" s="37">
        <v>0</v>
      </c>
      <c r="AY52" s="37">
        <v>0</v>
      </c>
      <c r="AZ52" s="37">
        <v>0</v>
      </c>
      <c r="BA52" s="37">
        <v>6.6768697414583302</v>
      </c>
      <c r="BB52" s="124">
        <v>0</v>
      </c>
      <c r="BC52" s="124">
        <v>0</v>
      </c>
      <c r="BD52" s="124">
        <v>0</v>
      </c>
      <c r="BE52" s="124">
        <v>0</v>
      </c>
      <c r="BF52" s="124">
        <v>10.458152459166699</v>
      </c>
      <c r="BG52" s="124">
        <v>0</v>
      </c>
      <c r="BH52" s="124">
        <v>0</v>
      </c>
      <c r="BI52" s="124">
        <v>0</v>
      </c>
      <c r="BJ52" s="124">
        <v>0</v>
      </c>
      <c r="BK52" s="37">
        <v>0.58388014110416697</v>
      </c>
      <c r="BL52" s="124">
        <v>0</v>
      </c>
      <c r="BM52" s="124">
        <v>0</v>
      </c>
      <c r="BN52" s="124">
        <v>0</v>
      </c>
      <c r="BO52" s="124">
        <v>0</v>
      </c>
      <c r="BP52" s="124">
        <v>3.7899924753124998</v>
      </c>
      <c r="BQ52" s="124">
        <v>0</v>
      </c>
      <c r="BR52" s="124">
        <v>0</v>
      </c>
      <c r="BS52" s="124">
        <v>0</v>
      </c>
      <c r="BT52" s="124">
        <v>0</v>
      </c>
      <c r="BU52" s="37">
        <v>0.269393995677083</v>
      </c>
      <c r="BV52" s="124">
        <v>0</v>
      </c>
      <c r="BW52" s="124">
        <v>0</v>
      </c>
      <c r="BX52" s="124">
        <v>0</v>
      </c>
      <c r="BY52" s="124">
        <v>0</v>
      </c>
      <c r="BZ52" s="124">
        <v>1.5744269565312501</v>
      </c>
      <c r="CA52" s="124">
        <v>0</v>
      </c>
      <c r="CB52" s="124">
        <v>0</v>
      </c>
      <c r="CC52" s="124">
        <v>0</v>
      </c>
      <c r="CD52" s="124">
        <v>0</v>
      </c>
      <c r="CE52" s="22">
        <v>0.98</v>
      </c>
      <c r="CF52" s="5">
        <v>0</v>
      </c>
      <c r="CG52" s="5">
        <v>0</v>
      </c>
      <c r="CH52" s="5">
        <v>0</v>
      </c>
      <c r="CI52" s="5">
        <v>0</v>
      </c>
      <c r="CM52" s="38">
        <v>0</v>
      </c>
      <c r="CN52" s="21">
        <v>0</v>
      </c>
      <c r="CO52" s="21">
        <v>1</v>
      </c>
      <c r="CP52" s="21">
        <v>0</v>
      </c>
      <c r="CQ52" s="21">
        <v>0</v>
      </c>
      <c r="CR52" s="39">
        <v>1</v>
      </c>
      <c r="CS52" s="18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I52" s="140"/>
      <c r="ES52" s="66" t="s">
        <v>123</v>
      </c>
      <c r="ET52" s="69">
        <v>0</v>
      </c>
      <c r="EU52" s="69">
        <v>0</v>
      </c>
      <c r="EV52" s="69">
        <v>0</v>
      </c>
      <c r="EW52" s="69">
        <v>0</v>
      </c>
      <c r="EX52" s="69">
        <v>0</v>
      </c>
      <c r="EY52" s="69">
        <v>0</v>
      </c>
      <c r="EZ52" s="69">
        <v>0</v>
      </c>
      <c r="FA52" s="69">
        <v>0</v>
      </c>
      <c r="FB52" s="69">
        <v>0</v>
      </c>
      <c r="FC52" s="69">
        <v>0</v>
      </c>
      <c r="FD52" s="69">
        <v>0</v>
      </c>
      <c r="FE52" s="69">
        <v>0</v>
      </c>
      <c r="FF52" s="69">
        <v>0</v>
      </c>
      <c r="FG52" s="69">
        <v>0</v>
      </c>
      <c r="FH52" s="69">
        <v>0</v>
      </c>
      <c r="FI52" s="69">
        <v>0</v>
      </c>
      <c r="FJ52" s="69">
        <v>0</v>
      </c>
      <c r="FK52" s="69">
        <v>0</v>
      </c>
      <c r="FL52" s="69">
        <v>0</v>
      </c>
      <c r="FM52" s="69">
        <v>0</v>
      </c>
      <c r="FN52" s="69">
        <v>0</v>
      </c>
      <c r="FO52" s="69">
        <v>0</v>
      </c>
      <c r="FP52" s="69">
        <v>0</v>
      </c>
      <c r="FQ52" s="69">
        <v>0</v>
      </c>
      <c r="FR52" s="69">
        <v>0</v>
      </c>
      <c r="FS52" s="69">
        <v>0</v>
      </c>
      <c r="FT52" s="69">
        <v>0</v>
      </c>
      <c r="FU52" s="114"/>
      <c r="FV52" s="66" t="s">
        <v>123</v>
      </c>
      <c r="FW52" s="69">
        <v>0</v>
      </c>
      <c r="FX52" s="69">
        <v>0</v>
      </c>
      <c r="FY52" s="69">
        <v>0</v>
      </c>
      <c r="FZ52" s="69">
        <v>0</v>
      </c>
      <c r="GA52" s="69">
        <v>0</v>
      </c>
      <c r="GB52" s="69">
        <v>0</v>
      </c>
      <c r="GC52" s="69">
        <v>0</v>
      </c>
      <c r="GD52" s="69">
        <v>0</v>
      </c>
      <c r="GE52" s="69">
        <v>0</v>
      </c>
      <c r="GF52" s="69">
        <v>0</v>
      </c>
      <c r="GG52" s="69">
        <v>0</v>
      </c>
      <c r="GH52" s="69">
        <v>0</v>
      </c>
      <c r="GI52" s="69">
        <v>0</v>
      </c>
      <c r="GJ52" s="69">
        <v>0</v>
      </c>
      <c r="GK52" s="69">
        <v>0</v>
      </c>
      <c r="GL52" s="69">
        <v>0</v>
      </c>
      <c r="GM52" s="69">
        <v>0</v>
      </c>
      <c r="GN52" s="69">
        <v>0</v>
      </c>
      <c r="GO52" s="69">
        <v>0</v>
      </c>
      <c r="GP52" s="69">
        <v>0</v>
      </c>
      <c r="GQ52" s="69">
        <v>0</v>
      </c>
      <c r="GR52" s="69">
        <v>0</v>
      </c>
      <c r="GS52" s="69">
        <v>0</v>
      </c>
      <c r="GT52" s="69">
        <v>0</v>
      </c>
      <c r="GU52" s="69">
        <v>0</v>
      </c>
      <c r="GV52" s="69">
        <v>0</v>
      </c>
      <c r="GW52" s="69">
        <v>0</v>
      </c>
      <c r="GY52" s="66" t="s">
        <v>123</v>
      </c>
      <c r="GZ52" s="69">
        <v>0</v>
      </c>
      <c r="HA52" s="69">
        <v>0</v>
      </c>
      <c r="HB52" s="69">
        <v>0</v>
      </c>
      <c r="HC52" s="69">
        <v>0</v>
      </c>
      <c r="HD52" s="69">
        <v>0</v>
      </c>
      <c r="HE52" s="69">
        <v>0</v>
      </c>
      <c r="HF52" s="69">
        <v>0</v>
      </c>
      <c r="HG52" s="69">
        <v>0</v>
      </c>
      <c r="HH52" s="69">
        <v>0</v>
      </c>
      <c r="HI52" s="69">
        <v>0</v>
      </c>
      <c r="HJ52" s="69">
        <v>0</v>
      </c>
      <c r="HK52" s="69">
        <v>0</v>
      </c>
      <c r="HL52" s="69">
        <v>0</v>
      </c>
      <c r="HM52" s="72">
        <v>0</v>
      </c>
      <c r="HN52" s="75"/>
      <c r="HO52" s="73"/>
      <c r="HP52" s="66" t="s">
        <v>123</v>
      </c>
      <c r="HQ52" s="76">
        <v>0</v>
      </c>
      <c r="HR52" s="73"/>
      <c r="HS52" s="73"/>
      <c r="HT52" s="73"/>
      <c r="HU52" s="73"/>
      <c r="HV52" s="73"/>
      <c r="HW52" s="73"/>
      <c r="HX52" s="73"/>
      <c r="HY52" s="73"/>
      <c r="HZ52" s="73"/>
      <c r="JR52" s="37">
        <v>0</v>
      </c>
      <c r="JS52" s="37">
        <v>0</v>
      </c>
      <c r="JT52" s="37">
        <v>0</v>
      </c>
      <c r="JU52" s="37">
        <v>0</v>
      </c>
      <c r="JV52" s="37"/>
      <c r="JW52" s="37">
        <v>0.45</v>
      </c>
      <c r="JX52" s="37">
        <v>0.45</v>
      </c>
      <c r="JY52" s="37"/>
    </row>
    <row r="53" spans="1:285" x14ac:dyDescent="0.25">
      <c r="A53">
        <v>1938</v>
      </c>
      <c r="B53" s="37">
        <v>133472326.25</v>
      </c>
      <c r="C53" s="37">
        <v>0</v>
      </c>
      <c r="D53" s="37">
        <v>0</v>
      </c>
      <c r="E53" s="37">
        <v>231.94515497237401</v>
      </c>
      <c r="F53" s="37">
        <v>231.94515497237401</v>
      </c>
      <c r="G53" s="37">
        <v>231.94515497237401</v>
      </c>
      <c r="H53" s="20">
        <v>1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37">
        <v>0.42016363291666697</v>
      </c>
      <c r="S53" s="37">
        <v>0</v>
      </c>
      <c r="T53" s="37">
        <v>0</v>
      </c>
      <c r="U53" s="37">
        <v>0</v>
      </c>
      <c r="V53" s="37">
        <v>0</v>
      </c>
      <c r="W53" s="37">
        <v>0.1794070689375</v>
      </c>
      <c r="X53" s="37">
        <v>0</v>
      </c>
      <c r="Y53" s="37">
        <v>0</v>
      </c>
      <c r="Z53" s="37">
        <v>0</v>
      </c>
      <c r="AA53" s="37">
        <v>0</v>
      </c>
      <c r="AB53" s="37">
        <v>5.0045460479166701</v>
      </c>
      <c r="AC53" s="37">
        <v>0</v>
      </c>
      <c r="AD53" s="37">
        <v>0</v>
      </c>
      <c r="AE53" s="37">
        <v>0</v>
      </c>
      <c r="AF53" s="37">
        <v>0</v>
      </c>
      <c r="AG53" s="124">
        <v>6.1708276316666701</v>
      </c>
      <c r="AH53" s="124">
        <v>0</v>
      </c>
      <c r="AI53" s="124">
        <v>0</v>
      </c>
      <c r="AJ53" s="124">
        <v>0</v>
      </c>
      <c r="AK53" s="124">
        <v>0</v>
      </c>
      <c r="AL53" s="37">
        <v>5.0045460479166701</v>
      </c>
      <c r="AM53" s="37">
        <v>0</v>
      </c>
      <c r="AN53" s="37">
        <v>0</v>
      </c>
      <c r="AO53" s="37">
        <v>0</v>
      </c>
      <c r="AP53" s="37">
        <v>0</v>
      </c>
      <c r="AQ53" s="124">
        <v>6.0901971812499997E-2</v>
      </c>
      <c r="AR53" s="124">
        <v>0</v>
      </c>
      <c r="AS53" s="124">
        <v>0</v>
      </c>
      <c r="AT53" s="124">
        <v>0</v>
      </c>
      <c r="AU53" s="124">
        <v>0</v>
      </c>
      <c r="AV53" s="37">
        <v>0.888218274354167</v>
      </c>
      <c r="AW53" s="37">
        <v>0</v>
      </c>
      <c r="AX53" s="37">
        <v>0</v>
      </c>
      <c r="AY53" s="37">
        <v>0</v>
      </c>
      <c r="AZ53" s="37">
        <v>0</v>
      </c>
      <c r="BA53" s="37">
        <v>6.85732568041667</v>
      </c>
      <c r="BB53" s="124">
        <v>0</v>
      </c>
      <c r="BC53" s="124">
        <v>0</v>
      </c>
      <c r="BD53" s="124">
        <v>0</v>
      </c>
      <c r="BE53" s="124">
        <v>0</v>
      </c>
      <c r="BF53" s="124">
        <v>10.740805228333301</v>
      </c>
      <c r="BG53" s="124">
        <v>0</v>
      </c>
      <c r="BH53" s="124">
        <v>0</v>
      </c>
      <c r="BI53" s="124">
        <v>0</v>
      </c>
      <c r="BJ53" s="124">
        <v>0</v>
      </c>
      <c r="BK53" s="37">
        <v>0.59966068545833295</v>
      </c>
      <c r="BL53" s="124">
        <v>0</v>
      </c>
      <c r="BM53" s="124">
        <v>0</v>
      </c>
      <c r="BN53" s="124">
        <v>0</v>
      </c>
      <c r="BO53" s="124">
        <v>0</v>
      </c>
      <c r="BP53" s="124">
        <v>3.8924247043750002</v>
      </c>
      <c r="BQ53" s="124">
        <v>0</v>
      </c>
      <c r="BR53" s="124">
        <v>0</v>
      </c>
      <c r="BS53" s="124">
        <v>0</v>
      </c>
      <c r="BT53" s="124">
        <v>0</v>
      </c>
      <c r="BU53" s="37">
        <v>0.27667491447916698</v>
      </c>
      <c r="BV53" s="124">
        <v>0</v>
      </c>
      <c r="BW53" s="124">
        <v>0</v>
      </c>
      <c r="BX53" s="124">
        <v>0</v>
      </c>
      <c r="BY53" s="124">
        <v>0</v>
      </c>
      <c r="BZ53" s="124">
        <v>1.6169790364375001</v>
      </c>
      <c r="CA53" s="124">
        <v>0</v>
      </c>
      <c r="CB53" s="124">
        <v>0</v>
      </c>
      <c r="CC53" s="124">
        <v>0</v>
      </c>
      <c r="CD53" s="124">
        <v>0</v>
      </c>
      <c r="CE53" s="22">
        <v>0.98</v>
      </c>
      <c r="CF53" s="5">
        <v>0</v>
      </c>
      <c r="CG53" s="5">
        <v>0</v>
      </c>
      <c r="CH53" s="5">
        <v>0</v>
      </c>
      <c r="CI53" s="5">
        <v>0</v>
      </c>
      <c r="CM53" s="38">
        <v>0</v>
      </c>
      <c r="CN53" s="21">
        <v>0</v>
      </c>
      <c r="CO53" s="21">
        <v>1</v>
      </c>
      <c r="CP53" s="21">
        <v>0</v>
      </c>
      <c r="CQ53" s="21">
        <v>0</v>
      </c>
      <c r="CR53" s="39">
        <v>1</v>
      </c>
      <c r="CS53" s="18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I53" s="140"/>
      <c r="ES53" s="66" t="s">
        <v>124</v>
      </c>
      <c r="ET53" s="69">
        <v>0</v>
      </c>
      <c r="EU53" s="69">
        <v>0</v>
      </c>
      <c r="EV53" s="69">
        <v>0</v>
      </c>
      <c r="EW53" s="69">
        <v>0</v>
      </c>
      <c r="EX53" s="69">
        <v>0</v>
      </c>
      <c r="EY53" s="69">
        <v>0</v>
      </c>
      <c r="EZ53" s="69">
        <v>0</v>
      </c>
      <c r="FA53" s="69">
        <v>0</v>
      </c>
      <c r="FB53" s="69">
        <v>0</v>
      </c>
      <c r="FC53" s="69">
        <v>0</v>
      </c>
      <c r="FD53" s="69">
        <v>0</v>
      </c>
      <c r="FE53" s="69">
        <v>0</v>
      </c>
      <c r="FF53" s="69">
        <v>0</v>
      </c>
      <c r="FG53" s="69">
        <v>0</v>
      </c>
      <c r="FH53" s="69">
        <v>0</v>
      </c>
      <c r="FI53" s="69">
        <v>0</v>
      </c>
      <c r="FJ53" s="69">
        <v>0</v>
      </c>
      <c r="FK53" s="69">
        <v>0</v>
      </c>
      <c r="FL53" s="69">
        <v>0</v>
      </c>
      <c r="FM53" s="69">
        <v>0</v>
      </c>
      <c r="FN53" s="69">
        <v>0</v>
      </c>
      <c r="FO53" s="69">
        <v>0</v>
      </c>
      <c r="FP53" s="69">
        <v>0</v>
      </c>
      <c r="FQ53" s="69">
        <v>0</v>
      </c>
      <c r="FR53" s="69">
        <v>0</v>
      </c>
      <c r="FS53" s="69">
        <v>0</v>
      </c>
      <c r="FT53" s="69">
        <v>0</v>
      </c>
      <c r="FU53" s="114"/>
      <c r="FV53" s="66" t="s">
        <v>124</v>
      </c>
      <c r="FW53" s="69">
        <v>0</v>
      </c>
      <c r="FX53" s="69">
        <v>0</v>
      </c>
      <c r="FY53" s="69">
        <v>0</v>
      </c>
      <c r="FZ53" s="69">
        <v>0</v>
      </c>
      <c r="GA53" s="69">
        <v>0</v>
      </c>
      <c r="GB53" s="69">
        <v>0</v>
      </c>
      <c r="GC53" s="69">
        <v>0</v>
      </c>
      <c r="GD53" s="69">
        <v>0</v>
      </c>
      <c r="GE53" s="69">
        <v>0</v>
      </c>
      <c r="GF53" s="69">
        <v>0</v>
      </c>
      <c r="GG53" s="69">
        <v>0</v>
      </c>
      <c r="GH53" s="69">
        <v>0</v>
      </c>
      <c r="GI53" s="69">
        <v>0</v>
      </c>
      <c r="GJ53" s="69">
        <v>0</v>
      </c>
      <c r="GK53" s="69">
        <v>0</v>
      </c>
      <c r="GL53" s="69">
        <v>0</v>
      </c>
      <c r="GM53" s="69">
        <v>0</v>
      </c>
      <c r="GN53" s="69">
        <v>0</v>
      </c>
      <c r="GO53" s="69">
        <v>0</v>
      </c>
      <c r="GP53" s="69">
        <v>0</v>
      </c>
      <c r="GQ53" s="69">
        <v>0</v>
      </c>
      <c r="GR53" s="69">
        <v>0</v>
      </c>
      <c r="GS53" s="69">
        <v>0</v>
      </c>
      <c r="GT53" s="69">
        <v>0</v>
      </c>
      <c r="GU53" s="69">
        <v>0</v>
      </c>
      <c r="GV53" s="69">
        <v>0</v>
      </c>
      <c r="GW53" s="69">
        <v>0</v>
      </c>
      <c r="GY53" s="66" t="s">
        <v>124</v>
      </c>
      <c r="GZ53" s="69">
        <v>0</v>
      </c>
      <c r="HA53" s="69">
        <v>0</v>
      </c>
      <c r="HB53" s="69">
        <v>0</v>
      </c>
      <c r="HC53" s="69">
        <v>0</v>
      </c>
      <c r="HD53" s="69">
        <v>0</v>
      </c>
      <c r="HE53" s="69">
        <v>0</v>
      </c>
      <c r="HF53" s="69">
        <v>0</v>
      </c>
      <c r="HG53" s="69">
        <v>0</v>
      </c>
      <c r="HH53" s="69">
        <v>0</v>
      </c>
      <c r="HI53" s="69">
        <v>0</v>
      </c>
      <c r="HJ53" s="69">
        <v>0</v>
      </c>
      <c r="HK53" s="69">
        <v>0</v>
      </c>
      <c r="HL53" s="69">
        <v>0</v>
      </c>
      <c r="HM53" s="72">
        <v>0</v>
      </c>
      <c r="HN53" s="75"/>
      <c r="HO53" s="73"/>
      <c r="HP53" s="66" t="s">
        <v>124</v>
      </c>
      <c r="HQ53" s="76">
        <v>0</v>
      </c>
      <c r="HR53" s="73"/>
      <c r="HS53" s="73"/>
      <c r="HT53" s="73"/>
      <c r="HU53" s="73"/>
      <c r="HV53" s="73"/>
      <c r="HW53" s="73"/>
      <c r="HX53" s="73"/>
      <c r="HY53" s="73"/>
      <c r="HZ53" s="73"/>
      <c r="JR53" s="37">
        <v>0</v>
      </c>
      <c r="JS53" s="37">
        <v>0</v>
      </c>
      <c r="JT53" s="37">
        <v>0</v>
      </c>
      <c r="JU53" s="37">
        <v>0</v>
      </c>
      <c r="JV53" s="37"/>
      <c r="JW53" s="37">
        <v>0.45</v>
      </c>
      <c r="JX53" s="37">
        <v>0.45</v>
      </c>
      <c r="JY53" s="37"/>
    </row>
    <row r="54" spans="1:285" x14ac:dyDescent="0.25">
      <c r="A54">
        <v>1939</v>
      </c>
      <c r="B54" s="37">
        <v>135067723.8125</v>
      </c>
      <c r="C54" s="37">
        <v>0</v>
      </c>
      <c r="D54" s="37">
        <v>0</v>
      </c>
      <c r="E54" s="37">
        <v>241.649248354137</v>
      </c>
      <c r="F54" s="37">
        <v>241.649248354137</v>
      </c>
      <c r="G54" s="37">
        <v>241.649248354137</v>
      </c>
      <c r="H54" s="20">
        <v>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37">
        <v>0.43122057062500002</v>
      </c>
      <c r="S54" s="37">
        <v>0</v>
      </c>
      <c r="T54" s="37">
        <v>0</v>
      </c>
      <c r="U54" s="37">
        <v>0</v>
      </c>
      <c r="V54" s="37">
        <v>0</v>
      </c>
      <c r="W54" s="37">
        <v>0.18412830759375001</v>
      </c>
      <c r="X54" s="37">
        <v>0</v>
      </c>
      <c r="Y54" s="37">
        <v>0</v>
      </c>
      <c r="Z54" s="37">
        <v>0</v>
      </c>
      <c r="AA54" s="37">
        <v>0</v>
      </c>
      <c r="AB54" s="37">
        <v>5.1362446281249996</v>
      </c>
      <c r="AC54" s="37">
        <v>0</v>
      </c>
      <c r="AD54" s="37">
        <v>0</v>
      </c>
      <c r="AE54" s="37">
        <v>0</v>
      </c>
      <c r="AF54" s="37">
        <v>0</v>
      </c>
      <c r="AG54" s="124">
        <v>6.3332178324999999</v>
      </c>
      <c r="AH54" s="124">
        <v>0</v>
      </c>
      <c r="AI54" s="124">
        <v>0</v>
      </c>
      <c r="AJ54" s="124">
        <v>0</v>
      </c>
      <c r="AK54" s="124">
        <v>0</v>
      </c>
      <c r="AL54" s="37">
        <v>5.1362446281249996</v>
      </c>
      <c r="AM54" s="37">
        <v>0</v>
      </c>
      <c r="AN54" s="37">
        <v>0</v>
      </c>
      <c r="AO54" s="37">
        <v>0</v>
      </c>
      <c r="AP54" s="37">
        <v>0</v>
      </c>
      <c r="AQ54" s="124">
        <v>6.2504655281250002E-2</v>
      </c>
      <c r="AR54" s="124">
        <v>0</v>
      </c>
      <c r="AS54" s="124">
        <v>0</v>
      </c>
      <c r="AT54" s="124">
        <v>0</v>
      </c>
      <c r="AU54" s="124">
        <v>0</v>
      </c>
      <c r="AV54" s="37">
        <v>0.91159243946875002</v>
      </c>
      <c r="AW54" s="37">
        <v>0</v>
      </c>
      <c r="AX54" s="37">
        <v>0</v>
      </c>
      <c r="AY54" s="37">
        <v>0</v>
      </c>
      <c r="AZ54" s="37">
        <v>0</v>
      </c>
      <c r="BA54" s="37">
        <v>7.037781619375</v>
      </c>
      <c r="BB54" s="124">
        <v>0</v>
      </c>
      <c r="BC54" s="124">
        <v>0</v>
      </c>
      <c r="BD54" s="124">
        <v>0</v>
      </c>
      <c r="BE54" s="124">
        <v>0</v>
      </c>
      <c r="BF54" s="124">
        <v>11.0234579975</v>
      </c>
      <c r="BG54" s="124">
        <v>0</v>
      </c>
      <c r="BH54" s="124">
        <v>0</v>
      </c>
      <c r="BI54" s="124">
        <v>0</v>
      </c>
      <c r="BJ54" s="124">
        <v>0</v>
      </c>
      <c r="BK54" s="37">
        <v>0.61544122981250005</v>
      </c>
      <c r="BL54" s="124">
        <v>0</v>
      </c>
      <c r="BM54" s="124">
        <v>0</v>
      </c>
      <c r="BN54" s="124">
        <v>0</v>
      </c>
      <c r="BO54" s="124">
        <v>0</v>
      </c>
      <c r="BP54" s="124">
        <v>3.9948569334375001</v>
      </c>
      <c r="BQ54" s="124">
        <v>0</v>
      </c>
      <c r="BR54" s="124">
        <v>0</v>
      </c>
      <c r="BS54" s="124">
        <v>0</v>
      </c>
      <c r="BT54" s="124">
        <v>0</v>
      </c>
      <c r="BU54" s="37">
        <v>0.28395583328125001</v>
      </c>
      <c r="BV54" s="124">
        <v>0</v>
      </c>
      <c r="BW54" s="124">
        <v>0</v>
      </c>
      <c r="BX54" s="124">
        <v>0</v>
      </c>
      <c r="BY54" s="124">
        <v>0</v>
      </c>
      <c r="BZ54" s="124">
        <v>1.6595311163437501</v>
      </c>
      <c r="CA54" s="124">
        <v>0</v>
      </c>
      <c r="CB54" s="124">
        <v>0</v>
      </c>
      <c r="CC54" s="124">
        <v>0</v>
      </c>
      <c r="CD54" s="124">
        <v>0</v>
      </c>
      <c r="CE54" s="22">
        <v>0.98</v>
      </c>
      <c r="CF54" s="5">
        <v>0</v>
      </c>
      <c r="CG54" s="5">
        <v>0</v>
      </c>
      <c r="CH54" s="5">
        <v>0</v>
      </c>
      <c r="CI54" s="5">
        <v>0</v>
      </c>
      <c r="CM54" s="38">
        <v>0</v>
      </c>
      <c r="CN54" s="21">
        <v>0</v>
      </c>
      <c r="CO54" s="21">
        <v>1</v>
      </c>
      <c r="CP54" s="21">
        <v>0</v>
      </c>
      <c r="CQ54" s="21">
        <v>0</v>
      </c>
      <c r="CR54" s="39">
        <v>1</v>
      </c>
      <c r="CS54" s="18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I54" s="140"/>
      <c r="ES54" s="66" t="s">
        <v>125</v>
      </c>
      <c r="ET54" s="69">
        <v>0</v>
      </c>
      <c r="EU54" s="69">
        <v>0</v>
      </c>
      <c r="EV54" s="69">
        <v>0</v>
      </c>
      <c r="EW54" s="69">
        <v>0</v>
      </c>
      <c r="EX54" s="69">
        <v>0</v>
      </c>
      <c r="EY54" s="69">
        <v>0</v>
      </c>
      <c r="EZ54" s="69">
        <v>0</v>
      </c>
      <c r="FA54" s="69">
        <v>0</v>
      </c>
      <c r="FB54" s="69">
        <v>0</v>
      </c>
      <c r="FC54" s="69">
        <v>0</v>
      </c>
      <c r="FD54" s="69">
        <v>0</v>
      </c>
      <c r="FE54" s="69">
        <v>0</v>
      </c>
      <c r="FF54" s="69">
        <v>0</v>
      </c>
      <c r="FG54" s="69">
        <v>0</v>
      </c>
      <c r="FH54" s="69">
        <v>0</v>
      </c>
      <c r="FI54" s="69">
        <v>0</v>
      </c>
      <c r="FJ54" s="69">
        <v>0</v>
      </c>
      <c r="FK54" s="69">
        <v>0</v>
      </c>
      <c r="FL54" s="69">
        <v>0</v>
      </c>
      <c r="FM54" s="69">
        <v>0</v>
      </c>
      <c r="FN54" s="69">
        <v>0</v>
      </c>
      <c r="FO54" s="69">
        <v>0</v>
      </c>
      <c r="FP54" s="69">
        <v>0</v>
      </c>
      <c r="FQ54" s="69">
        <v>0</v>
      </c>
      <c r="FR54" s="69">
        <v>0</v>
      </c>
      <c r="FS54" s="69">
        <v>0</v>
      </c>
      <c r="FT54" s="69">
        <v>0</v>
      </c>
      <c r="FU54" s="114"/>
      <c r="FV54" s="66" t="s">
        <v>125</v>
      </c>
      <c r="FW54" s="69">
        <v>0</v>
      </c>
      <c r="FX54" s="69">
        <v>0</v>
      </c>
      <c r="FY54" s="69">
        <v>0</v>
      </c>
      <c r="FZ54" s="69">
        <v>0</v>
      </c>
      <c r="GA54" s="69">
        <v>0</v>
      </c>
      <c r="GB54" s="69">
        <v>0</v>
      </c>
      <c r="GC54" s="69">
        <v>0</v>
      </c>
      <c r="GD54" s="69">
        <v>0</v>
      </c>
      <c r="GE54" s="69">
        <v>0</v>
      </c>
      <c r="GF54" s="69">
        <v>0</v>
      </c>
      <c r="GG54" s="69">
        <v>0</v>
      </c>
      <c r="GH54" s="69">
        <v>0</v>
      </c>
      <c r="GI54" s="69">
        <v>0</v>
      </c>
      <c r="GJ54" s="69">
        <v>0</v>
      </c>
      <c r="GK54" s="69">
        <v>0</v>
      </c>
      <c r="GL54" s="69">
        <v>0</v>
      </c>
      <c r="GM54" s="69">
        <v>0</v>
      </c>
      <c r="GN54" s="69">
        <v>0</v>
      </c>
      <c r="GO54" s="69">
        <v>0</v>
      </c>
      <c r="GP54" s="69">
        <v>0</v>
      </c>
      <c r="GQ54" s="69">
        <v>0</v>
      </c>
      <c r="GR54" s="69">
        <v>0</v>
      </c>
      <c r="GS54" s="69">
        <v>0</v>
      </c>
      <c r="GT54" s="69">
        <v>0</v>
      </c>
      <c r="GU54" s="69">
        <v>0</v>
      </c>
      <c r="GV54" s="69">
        <v>0</v>
      </c>
      <c r="GW54" s="69">
        <v>0</v>
      </c>
      <c r="GY54" s="66" t="s">
        <v>125</v>
      </c>
      <c r="GZ54" s="69">
        <v>0</v>
      </c>
      <c r="HA54" s="69">
        <v>0</v>
      </c>
      <c r="HB54" s="69">
        <v>0</v>
      </c>
      <c r="HC54" s="69">
        <v>0</v>
      </c>
      <c r="HD54" s="69">
        <v>0</v>
      </c>
      <c r="HE54" s="69">
        <v>0</v>
      </c>
      <c r="HF54" s="69">
        <v>0</v>
      </c>
      <c r="HG54" s="69">
        <v>0</v>
      </c>
      <c r="HH54" s="69">
        <v>0</v>
      </c>
      <c r="HI54" s="69">
        <v>0</v>
      </c>
      <c r="HJ54" s="69">
        <v>0</v>
      </c>
      <c r="HK54" s="69">
        <v>0</v>
      </c>
      <c r="HL54" s="69">
        <v>0</v>
      </c>
      <c r="HM54" s="72">
        <v>0</v>
      </c>
      <c r="HN54" s="75"/>
      <c r="HO54" s="73"/>
      <c r="HP54" s="66" t="s">
        <v>125</v>
      </c>
      <c r="HQ54" s="76">
        <v>0</v>
      </c>
      <c r="HR54" s="73"/>
      <c r="HS54" s="73"/>
      <c r="HT54" s="73"/>
      <c r="HU54" s="73"/>
      <c r="HV54" s="73"/>
      <c r="HW54" s="73"/>
      <c r="HX54" s="73"/>
      <c r="HY54" s="73"/>
      <c r="HZ54" s="73"/>
      <c r="JR54" s="37">
        <v>0</v>
      </c>
      <c r="JS54" s="37">
        <v>0</v>
      </c>
      <c r="JT54" s="37">
        <v>0</v>
      </c>
      <c r="JU54" s="37">
        <v>0</v>
      </c>
      <c r="JV54" s="37"/>
      <c r="JW54" s="37">
        <v>0.45</v>
      </c>
      <c r="JX54" s="37">
        <v>0.45</v>
      </c>
      <c r="JY54" s="37"/>
    </row>
    <row r="55" spans="1:285" x14ac:dyDescent="0.25">
      <c r="A55">
        <v>1940</v>
      </c>
      <c r="B55" s="37">
        <v>136688165.8125</v>
      </c>
      <c r="C55" s="37">
        <v>0</v>
      </c>
      <c r="D55" s="37">
        <v>0</v>
      </c>
      <c r="E55" s="37">
        <v>251.431044913828</v>
      </c>
      <c r="F55" s="37">
        <v>251.431044913828</v>
      </c>
      <c r="G55" s="37">
        <v>251.431044913828</v>
      </c>
      <c r="H55" s="20">
        <v>1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37">
        <v>0.44227750833333301</v>
      </c>
      <c r="S55" s="37">
        <v>0</v>
      </c>
      <c r="T55" s="37">
        <v>0</v>
      </c>
      <c r="U55" s="37">
        <v>0</v>
      </c>
      <c r="V55" s="37">
        <v>0</v>
      </c>
      <c r="W55" s="37">
        <v>0.18884954625</v>
      </c>
      <c r="X55" s="37">
        <v>0</v>
      </c>
      <c r="Y55" s="37">
        <v>0</v>
      </c>
      <c r="Z55" s="37">
        <v>0</v>
      </c>
      <c r="AA55" s="37">
        <v>0</v>
      </c>
      <c r="AB55" s="37">
        <v>5.26794320833333</v>
      </c>
      <c r="AC55" s="37">
        <v>0</v>
      </c>
      <c r="AD55" s="37">
        <v>0</v>
      </c>
      <c r="AE55" s="37">
        <v>0</v>
      </c>
      <c r="AF55" s="37">
        <v>0</v>
      </c>
      <c r="AG55" s="124">
        <v>6.4956080333333297</v>
      </c>
      <c r="AH55" s="124">
        <v>0</v>
      </c>
      <c r="AI55" s="124">
        <v>0</v>
      </c>
      <c r="AJ55" s="124">
        <v>0</v>
      </c>
      <c r="AK55" s="124">
        <v>0</v>
      </c>
      <c r="AL55" s="37">
        <v>5.26794320833333</v>
      </c>
      <c r="AM55" s="37">
        <v>0</v>
      </c>
      <c r="AN55" s="37">
        <v>0</v>
      </c>
      <c r="AO55" s="37">
        <v>0</v>
      </c>
      <c r="AP55" s="37">
        <v>0</v>
      </c>
      <c r="AQ55" s="124">
        <v>6.4107338750000006E-2</v>
      </c>
      <c r="AR55" s="124">
        <v>0</v>
      </c>
      <c r="AS55" s="124">
        <v>0</v>
      </c>
      <c r="AT55" s="124">
        <v>0</v>
      </c>
      <c r="AU55" s="124">
        <v>0</v>
      </c>
      <c r="AV55" s="37">
        <v>0.93496660458333303</v>
      </c>
      <c r="AW55" s="37">
        <v>0</v>
      </c>
      <c r="AX55" s="37">
        <v>0</v>
      </c>
      <c r="AY55" s="37">
        <v>0</v>
      </c>
      <c r="AZ55" s="37">
        <v>0</v>
      </c>
      <c r="BA55" s="37">
        <v>7.21823755833333</v>
      </c>
      <c r="BB55" s="124">
        <v>0</v>
      </c>
      <c r="BC55" s="124">
        <v>0</v>
      </c>
      <c r="BD55" s="124">
        <v>0</v>
      </c>
      <c r="BE55" s="124">
        <v>0</v>
      </c>
      <c r="BF55" s="124">
        <v>11.3061107666667</v>
      </c>
      <c r="BG55" s="124">
        <v>0</v>
      </c>
      <c r="BH55" s="124">
        <v>0</v>
      </c>
      <c r="BI55" s="124">
        <v>0</v>
      </c>
      <c r="BJ55" s="124">
        <v>0</v>
      </c>
      <c r="BK55" s="37">
        <v>0.63122177416666703</v>
      </c>
      <c r="BL55" s="124">
        <v>0</v>
      </c>
      <c r="BM55" s="124">
        <v>0</v>
      </c>
      <c r="BN55" s="124">
        <v>0</v>
      </c>
      <c r="BO55" s="124">
        <v>0</v>
      </c>
      <c r="BP55" s="124">
        <v>4.0972891625000001</v>
      </c>
      <c r="BQ55" s="124">
        <v>0</v>
      </c>
      <c r="BR55" s="124">
        <v>0</v>
      </c>
      <c r="BS55" s="124">
        <v>0</v>
      </c>
      <c r="BT55" s="124">
        <v>0</v>
      </c>
      <c r="BU55" s="37">
        <v>0.29123675208333299</v>
      </c>
      <c r="BV55" s="124">
        <v>0</v>
      </c>
      <c r="BW55" s="124">
        <v>0</v>
      </c>
      <c r="BX55" s="124">
        <v>0</v>
      </c>
      <c r="BY55" s="124">
        <v>0</v>
      </c>
      <c r="BZ55" s="124">
        <v>1.70208319625</v>
      </c>
      <c r="CA55" s="124">
        <v>0</v>
      </c>
      <c r="CB55" s="124">
        <v>0</v>
      </c>
      <c r="CC55" s="124">
        <v>0</v>
      </c>
      <c r="CD55" s="124">
        <v>0</v>
      </c>
      <c r="CE55" s="22">
        <v>0.98</v>
      </c>
      <c r="CF55" s="5">
        <v>0</v>
      </c>
      <c r="CG55" s="5">
        <v>0</v>
      </c>
      <c r="CH55" s="5">
        <v>0</v>
      </c>
      <c r="CI55" s="5">
        <v>0</v>
      </c>
      <c r="CM55" s="38">
        <v>0</v>
      </c>
      <c r="CN55" s="21">
        <v>0</v>
      </c>
      <c r="CO55" s="21">
        <v>1</v>
      </c>
      <c r="CP55" s="21">
        <v>0</v>
      </c>
      <c r="CQ55" s="21">
        <v>0</v>
      </c>
      <c r="CR55" s="39">
        <v>1</v>
      </c>
      <c r="CS55" s="18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I55" s="141" t="s">
        <v>228</v>
      </c>
      <c r="ES55" s="66" t="s">
        <v>126</v>
      </c>
      <c r="ET55" s="69">
        <v>0</v>
      </c>
      <c r="EU55" s="69">
        <v>0</v>
      </c>
      <c r="EV55" s="69">
        <v>0</v>
      </c>
      <c r="EW55" s="69">
        <v>0</v>
      </c>
      <c r="EX55" s="69">
        <v>0</v>
      </c>
      <c r="EY55" s="69">
        <v>0</v>
      </c>
      <c r="EZ55" s="69">
        <v>0</v>
      </c>
      <c r="FA55" s="69">
        <v>0</v>
      </c>
      <c r="FB55" s="69">
        <v>0</v>
      </c>
      <c r="FC55" s="69">
        <v>0</v>
      </c>
      <c r="FD55" s="69">
        <v>0</v>
      </c>
      <c r="FE55" s="69">
        <v>0</v>
      </c>
      <c r="FF55" s="69">
        <v>0</v>
      </c>
      <c r="FG55" s="69">
        <v>0</v>
      </c>
      <c r="FH55" s="69">
        <v>0</v>
      </c>
      <c r="FI55" s="69">
        <v>0</v>
      </c>
      <c r="FJ55" s="69">
        <v>0</v>
      </c>
      <c r="FK55" s="69">
        <v>0</v>
      </c>
      <c r="FL55" s="69">
        <v>0</v>
      </c>
      <c r="FM55" s="69">
        <v>0</v>
      </c>
      <c r="FN55" s="69">
        <v>0</v>
      </c>
      <c r="FO55" s="69">
        <v>0</v>
      </c>
      <c r="FP55" s="69">
        <v>0</v>
      </c>
      <c r="FQ55" s="69">
        <v>0</v>
      </c>
      <c r="FR55" s="69">
        <v>0</v>
      </c>
      <c r="FS55" s="69">
        <v>0</v>
      </c>
      <c r="FT55" s="69">
        <v>0</v>
      </c>
      <c r="FU55" s="114"/>
      <c r="FV55" s="66" t="s">
        <v>126</v>
      </c>
      <c r="FW55" s="69">
        <v>0</v>
      </c>
      <c r="FX55" s="69">
        <v>0</v>
      </c>
      <c r="FY55" s="69">
        <v>0</v>
      </c>
      <c r="FZ55" s="69">
        <v>0</v>
      </c>
      <c r="GA55" s="69">
        <v>0</v>
      </c>
      <c r="GB55" s="69">
        <v>0</v>
      </c>
      <c r="GC55" s="69">
        <v>0</v>
      </c>
      <c r="GD55" s="69">
        <v>0</v>
      </c>
      <c r="GE55" s="69">
        <v>0</v>
      </c>
      <c r="GF55" s="69">
        <v>0</v>
      </c>
      <c r="GG55" s="69">
        <v>0</v>
      </c>
      <c r="GH55" s="69">
        <v>0</v>
      </c>
      <c r="GI55" s="69">
        <v>0</v>
      </c>
      <c r="GJ55" s="69">
        <v>0</v>
      </c>
      <c r="GK55" s="69">
        <v>0</v>
      </c>
      <c r="GL55" s="69">
        <v>0</v>
      </c>
      <c r="GM55" s="69">
        <v>0</v>
      </c>
      <c r="GN55" s="69">
        <v>0</v>
      </c>
      <c r="GO55" s="69">
        <v>0</v>
      </c>
      <c r="GP55" s="69">
        <v>0</v>
      </c>
      <c r="GQ55" s="69">
        <v>0</v>
      </c>
      <c r="GR55" s="69">
        <v>0</v>
      </c>
      <c r="GS55" s="69">
        <v>0</v>
      </c>
      <c r="GT55" s="69">
        <v>0</v>
      </c>
      <c r="GU55" s="69">
        <v>0</v>
      </c>
      <c r="GV55" s="69">
        <v>0</v>
      </c>
      <c r="GW55" s="69">
        <v>0</v>
      </c>
      <c r="GY55" s="66" t="s">
        <v>126</v>
      </c>
      <c r="GZ55" s="69">
        <v>0</v>
      </c>
      <c r="HA55" s="69">
        <v>0</v>
      </c>
      <c r="HB55" s="69">
        <v>0</v>
      </c>
      <c r="HC55" s="69">
        <v>0</v>
      </c>
      <c r="HD55" s="69">
        <v>0</v>
      </c>
      <c r="HE55" s="69">
        <v>0</v>
      </c>
      <c r="HF55" s="69">
        <v>0</v>
      </c>
      <c r="HG55" s="69">
        <v>0</v>
      </c>
      <c r="HH55" s="69">
        <v>0</v>
      </c>
      <c r="HI55" s="69">
        <v>0</v>
      </c>
      <c r="HJ55" s="69">
        <v>0</v>
      </c>
      <c r="HK55" s="69">
        <v>0</v>
      </c>
      <c r="HL55" s="69">
        <v>0</v>
      </c>
      <c r="HM55" s="72">
        <v>0</v>
      </c>
      <c r="HN55" s="75"/>
      <c r="HO55" s="73"/>
      <c r="HP55" s="66" t="s">
        <v>126</v>
      </c>
      <c r="HQ55" s="76">
        <v>0</v>
      </c>
      <c r="HR55" s="73"/>
      <c r="HS55" s="73"/>
      <c r="HT55" s="73"/>
      <c r="HU55" s="73"/>
      <c r="HV55" s="73"/>
      <c r="HW55" s="73"/>
      <c r="HX55" s="73"/>
      <c r="HY55" s="73"/>
      <c r="HZ55" s="73"/>
      <c r="JR55" s="37">
        <v>0</v>
      </c>
      <c r="JS55" s="37">
        <v>0</v>
      </c>
      <c r="JT55" s="37">
        <v>0</v>
      </c>
      <c r="JU55" s="37">
        <v>0</v>
      </c>
      <c r="JV55" s="37"/>
      <c r="JW55" s="37">
        <v>0.45</v>
      </c>
      <c r="JX55" s="37">
        <v>0.45</v>
      </c>
      <c r="JY55" s="37"/>
    </row>
    <row r="56" spans="1:285" x14ac:dyDescent="0.25">
      <c r="A56">
        <v>1941</v>
      </c>
      <c r="B56" s="37">
        <v>138334601.0625</v>
      </c>
      <c r="C56" s="37">
        <v>0</v>
      </c>
      <c r="D56" s="37">
        <v>0</v>
      </c>
      <c r="E56" s="37">
        <v>261.28414402157102</v>
      </c>
      <c r="F56" s="37">
        <v>261.28414402157102</v>
      </c>
      <c r="G56" s="37">
        <v>261.28414402157102</v>
      </c>
      <c r="H56" s="20">
        <v>1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37">
        <v>0.45333444604166701</v>
      </c>
      <c r="S56" s="37">
        <v>0</v>
      </c>
      <c r="T56" s="37">
        <v>0</v>
      </c>
      <c r="U56" s="37">
        <v>0</v>
      </c>
      <c r="V56" s="37">
        <v>0</v>
      </c>
      <c r="W56" s="37">
        <v>0.19357078490624999</v>
      </c>
      <c r="X56" s="37">
        <v>0</v>
      </c>
      <c r="Y56" s="37">
        <v>0</v>
      </c>
      <c r="Z56" s="37">
        <v>0</v>
      </c>
      <c r="AA56" s="37">
        <v>0</v>
      </c>
      <c r="AB56" s="37">
        <v>5.3996417885416701</v>
      </c>
      <c r="AC56" s="37">
        <v>0</v>
      </c>
      <c r="AD56" s="37">
        <v>0</v>
      </c>
      <c r="AE56" s="37">
        <v>0</v>
      </c>
      <c r="AF56" s="37">
        <v>0</v>
      </c>
      <c r="AG56" s="124">
        <v>6.6579982341666701</v>
      </c>
      <c r="AH56" s="124">
        <v>0</v>
      </c>
      <c r="AI56" s="124">
        <v>0</v>
      </c>
      <c r="AJ56" s="124">
        <v>0</v>
      </c>
      <c r="AK56" s="124">
        <v>0</v>
      </c>
      <c r="AL56" s="37">
        <v>5.3996417885416701</v>
      </c>
      <c r="AM56" s="37">
        <v>0</v>
      </c>
      <c r="AN56" s="37">
        <v>0</v>
      </c>
      <c r="AO56" s="37">
        <v>0</v>
      </c>
      <c r="AP56" s="37">
        <v>0</v>
      </c>
      <c r="AQ56" s="124">
        <v>6.5710022218749997E-2</v>
      </c>
      <c r="AR56" s="124">
        <v>0</v>
      </c>
      <c r="AS56" s="124">
        <v>0</v>
      </c>
      <c r="AT56" s="124">
        <v>0</v>
      </c>
      <c r="AU56" s="124">
        <v>0</v>
      </c>
      <c r="AV56" s="37">
        <v>0.95834076969791704</v>
      </c>
      <c r="AW56" s="37">
        <v>0</v>
      </c>
      <c r="AX56" s="37">
        <v>0</v>
      </c>
      <c r="AY56" s="37">
        <v>0</v>
      </c>
      <c r="AZ56" s="37">
        <v>0</v>
      </c>
      <c r="BA56" s="37">
        <v>7.3986934972916698</v>
      </c>
      <c r="BB56" s="124">
        <v>0</v>
      </c>
      <c r="BC56" s="124">
        <v>0</v>
      </c>
      <c r="BD56" s="124">
        <v>0</v>
      </c>
      <c r="BE56" s="124">
        <v>0</v>
      </c>
      <c r="BF56" s="124">
        <v>11.5887635358333</v>
      </c>
      <c r="BG56" s="124">
        <v>0</v>
      </c>
      <c r="BH56" s="124">
        <v>0</v>
      </c>
      <c r="BI56" s="124">
        <v>0</v>
      </c>
      <c r="BJ56" s="124">
        <v>0</v>
      </c>
      <c r="BK56" s="37">
        <v>0.64700231852083301</v>
      </c>
      <c r="BL56" s="124">
        <v>0</v>
      </c>
      <c r="BM56" s="124">
        <v>0</v>
      </c>
      <c r="BN56" s="124">
        <v>0</v>
      </c>
      <c r="BO56" s="124">
        <v>0</v>
      </c>
      <c r="BP56" s="124">
        <v>4.1997213915625</v>
      </c>
      <c r="BQ56" s="124">
        <v>0</v>
      </c>
      <c r="BR56" s="124">
        <v>0</v>
      </c>
      <c r="BS56" s="124">
        <v>0</v>
      </c>
      <c r="BT56" s="124">
        <v>0</v>
      </c>
      <c r="BU56" s="37">
        <v>0.29851767088541697</v>
      </c>
      <c r="BV56" s="124">
        <v>0</v>
      </c>
      <c r="BW56" s="124">
        <v>0</v>
      </c>
      <c r="BX56" s="124">
        <v>0</v>
      </c>
      <c r="BY56" s="124">
        <v>0</v>
      </c>
      <c r="BZ56" s="124">
        <v>1.74463527615625</v>
      </c>
      <c r="CA56" s="124">
        <v>0</v>
      </c>
      <c r="CB56" s="124">
        <v>0</v>
      </c>
      <c r="CC56" s="124">
        <v>0</v>
      </c>
      <c r="CD56" s="124">
        <v>0</v>
      </c>
      <c r="CE56" s="22">
        <v>0.98</v>
      </c>
      <c r="CF56" s="5">
        <v>0</v>
      </c>
      <c r="CG56" s="5">
        <v>0</v>
      </c>
      <c r="CH56" s="5">
        <v>0</v>
      </c>
      <c r="CI56" s="5">
        <v>0</v>
      </c>
      <c r="CM56" s="38">
        <v>0</v>
      </c>
      <c r="CN56" s="21">
        <v>0</v>
      </c>
      <c r="CO56" s="21">
        <v>1</v>
      </c>
      <c r="CP56" s="21">
        <v>0</v>
      </c>
      <c r="CQ56" s="21">
        <v>0</v>
      </c>
      <c r="CR56" s="39">
        <v>1</v>
      </c>
      <c r="CS56" s="18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I56" s="141"/>
      <c r="ES56" s="66" t="s">
        <v>127</v>
      </c>
      <c r="ET56" s="69">
        <v>0</v>
      </c>
      <c r="EU56" s="69">
        <v>0</v>
      </c>
      <c r="EV56" s="69">
        <v>0</v>
      </c>
      <c r="EW56" s="69">
        <v>0</v>
      </c>
      <c r="EX56" s="69">
        <v>0</v>
      </c>
      <c r="EY56" s="69">
        <v>0</v>
      </c>
      <c r="EZ56" s="69">
        <v>0</v>
      </c>
      <c r="FA56" s="69">
        <v>0</v>
      </c>
      <c r="FB56" s="69">
        <v>0</v>
      </c>
      <c r="FC56" s="69">
        <v>0</v>
      </c>
      <c r="FD56" s="69">
        <v>0</v>
      </c>
      <c r="FE56" s="69">
        <v>0</v>
      </c>
      <c r="FF56" s="69">
        <v>0</v>
      </c>
      <c r="FG56" s="69">
        <v>0</v>
      </c>
      <c r="FH56" s="69">
        <v>0</v>
      </c>
      <c r="FI56" s="69">
        <v>0</v>
      </c>
      <c r="FJ56" s="69">
        <v>0</v>
      </c>
      <c r="FK56" s="69">
        <v>0</v>
      </c>
      <c r="FL56" s="69">
        <v>0</v>
      </c>
      <c r="FM56" s="69">
        <v>0</v>
      </c>
      <c r="FN56" s="69">
        <v>0</v>
      </c>
      <c r="FO56" s="69">
        <v>0</v>
      </c>
      <c r="FP56" s="69">
        <v>0</v>
      </c>
      <c r="FQ56" s="69">
        <v>0</v>
      </c>
      <c r="FR56" s="69">
        <v>0</v>
      </c>
      <c r="FS56" s="69">
        <v>0</v>
      </c>
      <c r="FT56" s="69">
        <v>0</v>
      </c>
      <c r="FU56" s="114"/>
      <c r="FV56" s="66" t="s">
        <v>127</v>
      </c>
      <c r="FW56" s="69">
        <v>0</v>
      </c>
      <c r="FX56" s="69">
        <v>0</v>
      </c>
      <c r="FY56" s="69">
        <v>0</v>
      </c>
      <c r="FZ56" s="69">
        <v>0</v>
      </c>
      <c r="GA56" s="69">
        <v>0</v>
      </c>
      <c r="GB56" s="69">
        <v>0</v>
      </c>
      <c r="GC56" s="69">
        <v>0</v>
      </c>
      <c r="GD56" s="69">
        <v>0</v>
      </c>
      <c r="GE56" s="69">
        <v>0</v>
      </c>
      <c r="GF56" s="69">
        <v>0</v>
      </c>
      <c r="GG56" s="69">
        <v>0</v>
      </c>
      <c r="GH56" s="69">
        <v>0</v>
      </c>
      <c r="GI56" s="69">
        <v>0</v>
      </c>
      <c r="GJ56" s="69">
        <v>0</v>
      </c>
      <c r="GK56" s="69">
        <v>0</v>
      </c>
      <c r="GL56" s="69">
        <v>0</v>
      </c>
      <c r="GM56" s="69">
        <v>0</v>
      </c>
      <c r="GN56" s="69">
        <v>0</v>
      </c>
      <c r="GO56" s="69">
        <v>0</v>
      </c>
      <c r="GP56" s="69">
        <v>0</v>
      </c>
      <c r="GQ56" s="69">
        <v>0</v>
      </c>
      <c r="GR56" s="69">
        <v>0</v>
      </c>
      <c r="GS56" s="69">
        <v>0</v>
      </c>
      <c r="GT56" s="69">
        <v>0</v>
      </c>
      <c r="GU56" s="69">
        <v>0</v>
      </c>
      <c r="GV56" s="69">
        <v>0</v>
      </c>
      <c r="GW56" s="69">
        <v>0</v>
      </c>
      <c r="GY56" s="66" t="s">
        <v>127</v>
      </c>
      <c r="GZ56" s="69">
        <v>0</v>
      </c>
      <c r="HA56" s="69">
        <v>0</v>
      </c>
      <c r="HB56" s="69">
        <v>0</v>
      </c>
      <c r="HC56" s="69">
        <v>0</v>
      </c>
      <c r="HD56" s="69">
        <v>0</v>
      </c>
      <c r="HE56" s="69">
        <v>0</v>
      </c>
      <c r="HF56" s="69">
        <v>0</v>
      </c>
      <c r="HG56" s="69">
        <v>0</v>
      </c>
      <c r="HH56" s="69">
        <v>0</v>
      </c>
      <c r="HI56" s="69">
        <v>0</v>
      </c>
      <c r="HJ56" s="69">
        <v>0</v>
      </c>
      <c r="HK56" s="69">
        <v>0</v>
      </c>
      <c r="HL56" s="69">
        <v>0</v>
      </c>
      <c r="HM56" s="72">
        <v>0</v>
      </c>
      <c r="HN56" s="75"/>
      <c r="HO56" s="73"/>
      <c r="HP56" s="66" t="s">
        <v>127</v>
      </c>
      <c r="HQ56" s="76">
        <v>0</v>
      </c>
      <c r="HR56" s="73"/>
      <c r="HS56" s="73"/>
      <c r="HT56" s="73"/>
      <c r="HU56" s="73"/>
      <c r="HV56" s="73"/>
      <c r="HW56" s="73"/>
      <c r="HX56" s="73"/>
      <c r="HY56" s="73"/>
      <c r="HZ56" s="73"/>
      <c r="JR56" s="37">
        <v>0</v>
      </c>
      <c r="JS56" s="37">
        <v>0</v>
      </c>
      <c r="JT56" s="37">
        <v>0</v>
      </c>
      <c r="JU56" s="37">
        <v>0</v>
      </c>
      <c r="JV56" s="37"/>
      <c r="JW56" s="37">
        <v>0.45</v>
      </c>
      <c r="JX56" s="37">
        <v>0.45</v>
      </c>
      <c r="JY56" s="37"/>
    </row>
    <row r="57" spans="1:285" x14ac:dyDescent="0.25">
      <c r="A57">
        <v>1942</v>
      </c>
      <c r="B57" s="37">
        <v>140007905.5625</v>
      </c>
      <c r="C57" s="37">
        <v>0</v>
      </c>
      <c r="D57" s="37">
        <v>0</v>
      </c>
      <c r="E57" s="37">
        <v>271.20223893970302</v>
      </c>
      <c r="F57" s="37">
        <v>271.20223893970302</v>
      </c>
      <c r="G57" s="37">
        <v>271.20223893970302</v>
      </c>
      <c r="H57" s="20">
        <v>1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37">
        <v>0.46439138375</v>
      </c>
      <c r="S57" s="37">
        <v>0</v>
      </c>
      <c r="T57" s="37">
        <v>0</v>
      </c>
      <c r="U57" s="37">
        <v>0</v>
      </c>
      <c r="V57" s="37">
        <v>0</v>
      </c>
      <c r="W57" s="37">
        <v>0.1982920235625</v>
      </c>
      <c r="X57" s="37">
        <v>0</v>
      </c>
      <c r="Y57" s="37">
        <v>0</v>
      </c>
      <c r="Z57" s="37">
        <v>0</v>
      </c>
      <c r="AA57" s="37">
        <v>0</v>
      </c>
      <c r="AB57" s="37">
        <v>5.5313403687499996</v>
      </c>
      <c r="AC57" s="37">
        <v>0</v>
      </c>
      <c r="AD57" s="37">
        <v>0</v>
      </c>
      <c r="AE57" s="37">
        <v>0</v>
      </c>
      <c r="AF57" s="37">
        <v>0</v>
      </c>
      <c r="AG57" s="124">
        <v>6.8203884349999999</v>
      </c>
      <c r="AH57" s="124">
        <v>0</v>
      </c>
      <c r="AI57" s="124">
        <v>0</v>
      </c>
      <c r="AJ57" s="124">
        <v>0</v>
      </c>
      <c r="AK57" s="124">
        <v>0</v>
      </c>
      <c r="AL57" s="37">
        <v>5.5313403687499996</v>
      </c>
      <c r="AM57" s="37">
        <v>0</v>
      </c>
      <c r="AN57" s="37">
        <v>0</v>
      </c>
      <c r="AO57" s="37">
        <v>0</v>
      </c>
      <c r="AP57" s="37">
        <v>0</v>
      </c>
      <c r="AQ57" s="124">
        <v>6.7312705687500002E-2</v>
      </c>
      <c r="AR57" s="124">
        <v>0</v>
      </c>
      <c r="AS57" s="124">
        <v>0</v>
      </c>
      <c r="AT57" s="124">
        <v>0</v>
      </c>
      <c r="AU57" s="124">
        <v>0</v>
      </c>
      <c r="AV57" s="37">
        <v>0.98171493481250005</v>
      </c>
      <c r="AW57" s="37">
        <v>0</v>
      </c>
      <c r="AX57" s="37">
        <v>0</v>
      </c>
      <c r="AY57" s="37">
        <v>0</v>
      </c>
      <c r="AZ57" s="37">
        <v>0</v>
      </c>
      <c r="BA57" s="37">
        <v>7.5791494362499998</v>
      </c>
      <c r="BB57" s="124">
        <v>0</v>
      </c>
      <c r="BC57" s="124">
        <v>0</v>
      </c>
      <c r="BD57" s="124">
        <v>0</v>
      </c>
      <c r="BE57" s="124">
        <v>0</v>
      </c>
      <c r="BF57" s="124">
        <v>11.871416305</v>
      </c>
      <c r="BG57" s="124">
        <v>0</v>
      </c>
      <c r="BH57" s="124">
        <v>0</v>
      </c>
      <c r="BI57" s="124">
        <v>0</v>
      </c>
      <c r="BJ57" s="124">
        <v>0</v>
      </c>
      <c r="BK57" s="37">
        <v>0.66278286287499999</v>
      </c>
      <c r="BL57" s="124">
        <v>0</v>
      </c>
      <c r="BM57" s="124">
        <v>0</v>
      </c>
      <c r="BN57" s="124">
        <v>0</v>
      </c>
      <c r="BO57" s="124">
        <v>0</v>
      </c>
      <c r="BP57" s="124">
        <v>4.302153620625</v>
      </c>
      <c r="BQ57" s="124">
        <v>0</v>
      </c>
      <c r="BR57" s="124">
        <v>0</v>
      </c>
      <c r="BS57" s="124">
        <v>0</v>
      </c>
      <c r="BT57" s="124">
        <v>0</v>
      </c>
      <c r="BU57" s="37">
        <v>0.30579858968750001</v>
      </c>
      <c r="BV57" s="124">
        <v>0</v>
      </c>
      <c r="BW57" s="124">
        <v>0</v>
      </c>
      <c r="BX57" s="124">
        <v>0</v>
      </c>
      <c r="BY57" s="124">
        <v>0</v>
      </c>
      <c r="BZ57" s="124">
        <v>1.7871873560625</v>
      </c>
      <c r="CA57" s="124">
        <v>0</v>
      </c>
      <c r="CB57" s="124">
        <v>0</v>
      </c>
      <c r="CC57" s="124">
        <v>0</v>
      </c>
      <c r="CD57" s="124">
        <v>0</v>
      </c>
      <c r="CE57" s="22">
        <v>0.98</v>
      </c>
      <c r="CF57" s="5">
        <v>0</v>
      </c>
      <c r="CG57" s="5">
        <v>0</v>
      </c>
      <c r="CH57" s="5">
        <v>0</v>
      </c>
      <c r="CI57" s="5">
        <v>0</v>
      </c>
      <c r="CM57" s="38">
        <v>0</v>
      </c>
      <c r="CN57" s="21">
        <v>0</v>
      </c>
      <c r="CO57" s="21">
        <v>1</v>
      </c>
      <c r="CP57" s="21">
        <v>0</v>
      </c>
      <c r="CQ57" s="21">
        <v>0</v>
      </c>
      <c r="CR57" s="39">
        <v>1</v>
      </c>
      <c r="CS57" s="18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I57" s="141"/>
      <c r="ES57" s="66" t="s">
        <v>128</v>
      </c>
      <c r="ET57" s="69">
        <v>0</v>
      </c>
      <c r="EU57" s="69">
        <v>0</v>
      </c>
      <c r="EV57" s="69">
        <v>0</v>
      </c>
      <c r="EW57" s="69">
        <v>0</v>
      </c>
      <c r="EX57" s="69">
        <v>0</v>
      </c>
      <c r="EY57" s="69">
        <v>0</v>
      </c>
      <c r="EZ57" s="69">
        <v>0</v>
      </c>
      <c r="FA57" s="69">
        <v>0</v>
      </c>
      <c r="FB57" s="69">
        <v>0</v>
      </c>
      <c r="FC57" s="69">
        <v>0</v>
      </c>
      <c r="FD57" s="69">
        <v>0</v>
      </c>
      <c r="FE57" s="69">
        <v>0</v>
      </c>
      <c r="FF57" s="69">
        <v>0</v>
      </c>
      <c r="FG57" s="69">
        <v>0</v>
      </c>
      <c r="FH57" s="69">
        <v>0</v>
      </c>
      <c r="FI57" s="69">
        <v>0</v>
      </c>
      <c r="FJ57" s="69">
        <v>0</v>
      </c>
      <c r="FK57" s="69">
        <v>0</v>
      </c>
      <c r="FL57" s="69">
        <v>0</v>
      </c>
      <c r="FM57" s="69">
        <v>0</v>
      </c>
      <c r="FN57" s="69">
        <v>0</v>
      </c>
      <c r="FO57" s="69">
        <v>0</v>
      </c>
      <c r="FP57" s="69">
        <v>0</v>
      </c>
      <c r="FQ57" s="69">
        <v>0</v>
      </c>
      <c r="FR57" s="69">
        <v>0</v>
      </c>
      <c r="FS57" s="69">
        <v>0</v>
      </c>
      <c r="FT57" s="69">
        <v>0</v>
      </c>
      <c r="FU57" s="114"/>
      <c r="FV57" s="66" t="s">
        <v>128</v>
      </c>
      <c r="FW57" s="69">
        <v>0</v>
      </c>
      <c r="FX57" s="69">
        <v>0</v>
      </c>
      <c r="FY57" s="69">
        <v>0</v>
      </c>
      <c r="FZ57" s="69">
        <v>0</v>
      </c>
      <c r="GA57" s="69">
        <v>0</v>
      </c>
      <c r="GB57" s="69">
        <v>0</v>
      </c>
      <c r="GC57" s="69">
        <v>0</v>
      </c>
      <c r="GD57" s="69">
        <v>0</v>
      </c>
      <c r="GE57" s="69">
        <v>0</v>
      </c>
      <c r="GF57" s="69">
        <v>0</v>
      </c>
      <c r="GG57" s="69">
        <v>0</v>
      </c>
      <c r="GH57" s="69">
        <v>0</v>
      </c>
      <c r="GI57" s="69">
        <v>0</v>
      </c>
      <c r="GJ57" s="69">
        <v>0</v>
      </c>
      <c r="GK57" s="69">
        <v>0</v>
      </c>
      <c r="GL57" s="69">
        <v>0</v>
      </c>
      <c r="GM57" s="69">
        <v>0</v>
      </c>
      <c r="GN57" s="69">
        <v>0</v>
      </c>
      <c r="GO57" s="69">
        <v>0</v>
      </c>
      <c r="GP57" s="69">
        <v>0</v>
      </c>
      <c r="GQ57" s="69">
        <v>0</v>
      </c>
      <c r="GR57" s="69">
        <v>0</v>
      </c>
      <c r="GS57" s="69">
        <v>0</v>
      </c>
      <c r="GT57" s="69">
        <v>0</v>
      </c>
      <c r="GU57" s="69">
        <v>0</v>
      </c>
      <c r="GV57" s="69">
        <v>0</v>
      </c>
      <c r="GW57" s="69">
        <v>0</v>
      </c>
      <c r="GY57" s="66" t="s">
        <v>128</v>
      </c>
      <c r="GZ57" s="69">
        <v>0</v>
      </c>
      <c r="HA57" s="69">
        <v>0</v>
      </c>
      <c r="HB57" s="69">
        <v>0</v>
      </c>
      <c r="HC57" s="69">
        <v>0</v>
      </c>
      <c r="HD57" s="69">
        <v>0</v>
      </c>
      <c r="HE57" s="69">
        <v>0</v>
      </c>
      <c r="HF57" s="69">
        <v>0</v>
      </c>
      <c r="HG57" s="69">
        <v>0</v>
      </c>
      <c r="HH57" s="69">
        <v>0</v>
      </c>
      <c r="HI57" s="69">
        <v>0</v>
      </c>
      <c r="HJ57" s="69">
        <v>0</v>
      </c>
      <c r="HK57" s="69">
        <v>0</v>
      </c>
      <c r="HL57" s="69">
        <v>0</v>
      </c>
      <c r="HM57" s="72">
        <v>0</v>
      </c>
      <c r="HN57" s="75"/>
      <c r="HO57" s="73"/>
      <c r="HP57" s="66" t="s">
        <v>128</v>
      </c>
      <c r="HQ57" s="76">
        <v>0</v>
      </c>
      <c r="HR57" s="73"/>
      <c r="HS57" s="73"/>
      <c r="HT57" s="73"/>
      <c r="HU57" s="73"/>
      <c r="HV57" s="73"/>
      <c r="HW57" s="73"/>
      <c r="HX57" s="73"/>
      <c r="HY57" s="73"/>
      <c r="HZ57" s="73"/>
      <c r="JR57" s="37">
        <v>0</v>
      </c>
      <c r="JS57" s="37">
        <v>0</v>
      </c>
      <c r="JT57" s="37">
        <v>0</v>
      </c>
      <c r="JU57" s="37">
        <v>0</v>
      </c>
      <c r="JV57" s="37"/>
      <c r="JW57" s="37">
        <v>0.45</v>
      </c>
      <c r="JX57" s="37">
        <v>0.45</v>
      </c>
      <c r="JY57" s="37"/>
    </row>
    <row r="58" spans="1:285" x14ac:dyDescent="0.25">
      <c r="A58">
        <v>1943</v>
      </c>
      <c r="B58" s="37">
        <v>141708884.625</v>
      </c>
      <c r="C58" s="37">
        <v>0</v>
      </c>
      <c r="D58" s="37">
        <v>0</v>
      </c>
      <c r="E58" s="37">
        <v>281.17911674082302</v>
      </c>
      <c r="F58" s="37">
        <v>281.17911674082302</v>
      </c>
      <c r="G58" s="37">
        <v>281.17911674082302</v>
      </c>
      <c r="H58" s="20">
        <v>1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37">
        <v>0.47544832145833299</v>
      </c>
      <c r="S58" s="37">
        <v>0</v>
      </c>
      <c r="T58" s="37">
        <v>0</v>
      </c>
      <c r="U58" s="37">
        <v>0</v>
      </c>
      <c r="V58" s="37">
        <v>0</v>
      </c>
      <c r="W58" s="37">
        <v>0.20301326221874999</v>
      </c>
      <c r="X58" s="37">
        <v>0</v>
      </c>
      <c r="Y58" s="37">
        <v>0</v>
      </c>
      <c r="Z58" s="37">
        <v>0</v>
      </c>
      <c r="AA58" s="37">
        <v>0</v>
      </c>
      <c r="AB58" s="37">
        <v>5.6630389489583299</v>
      </c>
      <c r="AC58" s="37">
        <v>0</v>
      </c>
      <c r="AD58" s="37">
        <v>0</v>
      </c>
      <c r="AE58" s="37">
        <v>0</v>
      </c>
      <c r="AF58" s="37">
        <v>0</v>
      </c>
      <c r="AG58" s="124">
        <v>6.9827786358333297</v>
      </c>
      <c r="AH58" s="124">
        <v>0</v>
      </c>
      <c r="AI58" s="124">
        <v>0</v>
      </c>
      <c r="AJ58" s="124">
        <v>0</v>
      </c>
      <c r="AK58" s="124">
        <v>0</v>
      </c>
      <c r="AL58" s="37">
        <v>5.6630389489583299</v>
      </c>
      <c r="AM58" s="37">
        <v>0</v>
      </c>
      <c r="AN58" s="37">
        <v>0</v>
      </c>
      <c r="AO58" s="37">
        <v>0</v>
      </c>
      <c r="AP58" s="37">
        <v>0</v>
      </c>
      <c r="AQ58" s="124">
        <v>6.8915389156250006E-2</v>
      </c>
      <c r="AR58" s="124">
        <v>0</v>
      </c>
      <c r="AS58" s="124">
        <v>0</v>
      </c>
      <c r="AT58" s="124">
        <v>0</v>
      </c>
      <c r="AU58" s="124">
        <v>0</v>
      </c>
      <c r="AV58" s="37">
        <v>1.0050890999270801</v>
      </c>
      <c r="AW58" s="37">
        <v>0</v>
      </c>
      <c r="AX58" s="37">
        <v>0</v>
      </c>
      <c r="AY58" s="37">
        <v>0</v>
      </c>
      <c r="AZ58" s="37">
        <v>0</v>
      </c>
      <c r="BA58" s="37">
        <v>7.7596053752083298</v>
      </c>
      <c r="BB58" s="124">
        <v>0</v>
      </c>
      <c r="BC58" s="124">
        <v>0</v>
      </c>
      <c r="BD58" s="124">
        <v>0</v>
      </c>
      <c r="BE58" s="124">
        <v>0</v>
      </c>
      <c r="BF58" s="124">
        <v>12.154069074166699</v>
      </c>
      <c r="BG58" s="124">
        <v>0</v>
      </c>
      <c r="BH58" s="124">
        <v>0</v>
      </c>
      <c r="BI58" s="124">
        <v>0</v>
      </c>
      <c r="BJ58" s="124">
        <v>0</v>
      </c>
      <c r="BK58" s="37">
        <v>0.67856340722916697</v>
      </c>
      <c r="BL58" s="124">
        <v>0</v>
      </c>
      <c r="BM58" s="124">
        <v>0</v>
      </c>
      <c r="BN58" s="124">
        <v>0</v>
      </c>
      <c r="BO58" s="124">
        <v>0</v>
      </c>
      <c r="BP58" s="124">
        <v>4.4045858496874999</v>
      </c>
      <c r="BQ58" s="124">
        <v>0</v>
      </c>
      <c r="BR58" s="124">
        <v>0</v>
      </c>
      <c r="BS58" s="124">
        <v>0</v>
      </c>
      <c r="BT58" s="124">
        <v>0</v>
      </c>
      <c r="BU58" s="37">
        <v>0.31307950848958299</v>
      </c>
      <c r="BV58" s="124">
        <v>0</v>
      </c>
      <c r="BW58" s="124">
        <v>0</v>
      </c>
      <c r="BX58" s="124">
        <v>0</v>
      </c>
      <c r="BY58" s="124">
        <v>0</v>
      </c>
      <c r="BZ58" s="124">
        <v>1.82973943596875</v>
      </c>
      <c r="CA58" s="124">
        <v>0</v>
      </c>
      <c r="CB58" s="124">
        <v>0</v>
      </c>
      <c r="CC58" s="124">
        <v>0</v>
      </c>
      <c r="CD58" s="124">
        <v>0</v>
      </c>
      <c r="CE58" s="22">
        <v>0.98</v>
      </c>
      <c r="CF58" s="5">
        <v>0</v>
      </c>
      <c r="CG58" s="5">
        <v>0</v>
      </c>
      <c r="CH58" s="5">
        <v>0</v>
      </c>
      <c r="CI58" s="5">
        <v>0</v>
      </c>
      <c r="CM58" s="38">
        <v>0</v>
      </c>
      <c r="CN58" s="21">
        <v>0</v>
      </c>
      <c r="CO58" s="21">
        <v>1</v>
      </c>
      <c r="CP58" s="21">
        <v>0</v>
      </c>
      <c r="CQ58" s="21">
        <v>0</v>
      </c>
      <c r="CR58" s="39">
        <v>1</v>
      </c>
      <c r="CS58" s="18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I58" s="141"/>
      <c r="ES58" s="66" t="s">
        <v>129</v>
      </c>
      <c r="ET58" s="69">
        <v>0</v>
      </c>
      <c r="EU58" s="69">
        <v>0</v>
      </c>
      <c r="EV58" s="69">
        <v>0</v>
      </c>
      <c r="EW58" s="69">
        <v>0</v>
      </c>
      <c r="EX58" s="69">
        <v>0</v>
      </c>
      <c r="EY58" s="69">
        <v>0</v>
      </c>
      <c r="EZ58" s="69">
        <v>0</v>
      </c>
      <c r="FA58" s="69">
        <v>0</v>
      </c>
      <c r="FB58" s="69">
        <v>0</v>
      </c>
      <c r="FC58" s="69">
        <v>0</v>
      </c>
      <c r="FD58" s="69">
        <v>0</v>
      </c>
      <c r="FE58" s="69">
        <v>0</v>
      </c>
      <c r="FF58" s="69">
        <v>0</v>
      </c>
      <c r="FG58" s="69">
        <v>0</v>
      </c>
      <c r="FH58" s="69">
        <v>0</v>
      </c>
      <c r="FI58" s="69">
        <v>0</v>
      </c>
      <c r="FJ58" s="69">
        <v>0</v>
      </c>
      <c r="FK58" s="69">
        <v>0</v>
      </c>
      <c r="FL58" s="69">
        <v>0</v>
      </c>
      <c r="FM58" s="69">
        <v>0</v>
      </c>
      <c r="FN58" s="69">
        <v>0</v>
      </c>
      <c r="FO58" s="69">
        <v>0</v>
      </c>
      <c r="FP58" s="69">
        <v>0</v>
      </c>
      <c r="FQ58" s="69">
        <v>0</v>
      </c>
      <c r="FR58" s="69">
        <v>0</v>
      </c>
      <c r="FS58" s="69">
        <v>0</v>
      </c>
      <c r="FT58" s="69">
        <v>0</v>
      </c>
      <c r="FU58" s="114"/>
      <c r="FV58" s="66" t="s">
        <v>129</v>
      </c>
      <c r="FW58" s="69">
        <v>0</v>
      </c>
      <c r="FX58" s="69">
        <v>0</v>
      </c>
      <c r="FY58" s="69">
        <v>0</v>
      </c>
      <c r="FZ58" s="69">
        <v>0</v>
      </c>
      <c r="GA58" s="69">
        <v>0</v>
      </c>
      <c r="GB58" s="69">
        <v>0</v>
      </c>
      <c r="GC58" s="69">
        <v>0</v>
      </c>
      <c r="GD58" s="69">
        <v>0</v>
      </c>
      <c r="GE58" s="69">
        <v>0</v>
      </c>
      <c r="GF58" s="69">
        <v>0</v>
      </c>
      <c r="GG58" s="69">
        <v>0</v>
      </c>
      <c r="GH58" s="69">
        <v>0</v>
      </c>
      <c r="GI58" s="69">
        <v>0</v>
      </c>
      <c r="GJ58" s="69">
        <v>0</v>
      </c>
      <c r="GK58" s="69">
        <v>0</v>
      </c>
      <c r="GL58" s="69">
        <v>0</v>
      </c>
      <c r="GM58" s="69">
        <v>0</v>
      </c>
      <c r="GN58" s="69">
        <v>0</v>
      </c>
      <c r="GO58" s="69">
        <v>0</v>
      </c>
      <c r="GP58" s="69">
        <v>0</v>
      </c>
      <c r="GQ58" s="69">
        <v>0</v>
      </c>
      <c r="GR58" s="69">
        <v>0</v>
      </c>
      <c r="GS58" s="69">
        <v>0</v>
      </c>
      <c r="GT58" s="69">
        <v>0</v>
      </c>
      <c r="GU58" s="69">
        <v>0</v>
      </c>
      <c r="GV58" s="69">
        <v>0</v>
      </c>
      <c r="GW58" s="69">
        <v>0</v>
      </c>
      <c r="GY58" s="66" t="s">
        <v>129</v>
      </c>
      <c r="GZ58" s="69">
        <v>0</v>
      </c>
      <c r="HA58" s="69">
        <v>0</v>
      </c>
      <c r="HB58" s="69">
        <v>0</v>
      </c>
      <c r="HC58" s="69">
        <v>0</v>
      </c>
      <c r="HD58" s="69">
        <v>0</v>
      </c>
      <c r="HE58" s="69">
        <v>0</v>
      </c>
      <c r="HF58" s="69">
        <v>0</v>
      </c>
      <c r="HG58" s="69">
        <v>0</v>
      </c>
      <c r="HH58" s="69">
        <v>0</v>
      </c>
      <c r="HI58" s="69">
        <v>0</v>
      </c>
      <c r="HJ58" s="69">
        <v>0</v>
      </c>
      <c r="HK58" s="69">
        <v>0</v>
      </c>
      <c r="HL58" s="69">
        <v>0</v>
      </c>
      <c r="HM58" s="72">
        <v>0</v>
      </c>
      <c r="HN58" s="75"/>
      <c r="HO58" s="73"/>
      <c r="HP58" s="66" t="s">
        <v>129</v>
      </c>
      <c r="HQ58" s="76">
        <v>0</v>
      </c>
      <c r="HR58" s="73"/>
      <c r="HS58" s="73"/>
      <c r="HT58" s="73"/>
      <c r="HU58" s="73"/>
      <c r="HV58" s="73"/>
      <c r="HW58" s="73"/>
      <c r="HX58" s="73"/>
      <c r="HY58" s="73"/>
      <c r="HZ58" s="73"/>
      <c r="JR58" s="37">
        <v>0</v>
      </c>
      <c r="JS58" s="37">
        <v>0</v>
      </c>
      <c r="JT58" s="37">
        <v>0</v>
      </c>
      <c r="JU58" s="37">
        <v>0</v>
      </c>
      <c r="JV58" s="37"/>
      <c r="JW58" s="37">
        <v>0.45</v>
      </c>
      <c r="JX58" s="37">
        <v>0.45</v>
      </c>
      <c r="JY58" s="37"/>
    </row>
    <row r="59" spans="1:285" x14ac:dyDescent="0.25">
      <c r="A59">
        <v>1944</v>
      </c>
      <c r="B59" s="37">
        <v>143438272.6875</v>
      </c>
      <c r="C59" s="37">
        <v>0</v>
      </c>
      <c r="D59" s="37">
        <v>0</v>
      </c>
      <c r="E59" s="37">
        <v>291.20865833014301</v>
      </c>
      <c r="F59" s="37">
        <v>291.20865833014301</v>
      </c>
      <c r="G59" s="37">
        <v>291.20865833014301</v>
      </c>
      <c r="H59" s="20">
        <v>1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37">
        <v>0.48650525916666698</v>
      </c>
      <c r="S59" s="37">
        <v>0</v>
      </c>
      <c r="T59" s="37">
        <v>0</v>
      </c>
      <c r="U59" s="37">
        <v>0</v>
      </c>
      <c r="V59" s="37">
        <v>0</v>
      </c>
      <c r="W59" s="37">
        <v>0.20773450087500001</v>
      </c>
      <c r="X59" s="37">
        <v>0</v>
      </c>
      <c r="Y59" s="37">
        <v>0</v>
      </c>
      <c r="Z59" s="37">
        <v>0</v>
      </c>
      <c r="AA59" s="37">
        <v>0</v>
      </c>
      <c r="AB59" s="37">
        <v>5.7947375291666701</v>
      </c>
      <c r="AC59" s="37">
        <v>0</v>
      </c>
      <c r="AD59" s="37">
        <v>0</v>
      </c>
      <c r="AE59" s="37">
        <v>0</v>
      </c>
      <c r="AF59" s="37">
        <v>0</v>
      </c>
      <c r="AG59" s="124">
        <v>7.1451688366666701</v>
      </c>
      <c r="AH59" s="124">
        <v>0</v>
      </c>
      <c r="AI59" s="124">
        <v>0</v>
      </c>
      <c r="AJ59" s="124">
        <v>0</v>
      </c>
      <c r="AK59" s="124">
        <v>0</v>
      </c>
      <c r="AL59" s="37">
        <v>5.7947375291666701</v>
      </c>
      <c r="AM59" s="37">
        <v>0</v>
      </c>
      <c r="AN59" s="37">
        <v>0</v>
      </c>
      <c r="AO59" s="37">
        <v>0</v>
      </c>
      <c r="AP59" s="37">
        <v>0</v>
      </c>
      <c r="AQ59" s="124">
        <v>7.0518072624999997E-2</v>
      </c>
      <c r="AR59" s="124">
        <v>0</v>
      </c>
      <c r="AS59" s="124">
        <v>0</v>
      </c>
      <c r="AT59" s="124">
        <v>0</v>
      </c>
      <c r="AU59" s="124">
        <v>0</v>
      </c>
      <c r="AV59" s="37">
        <v>1.0284632650416701</v>
      </c>
      <c r="AW59" s="37">
        <v>0</v>
      </c>
      <c r="AX59" s="37">
        <v>0</v>
      </c>
      <c r="AY59" s="37">
        <v>0</v>
      </c>
      <c r="AZ59" s="37">
        <v>0</v>
      </c>
      <c r="BA59" s="37">
        <v>7.9400613141666696</v>
      </c>
      <c r="BB59" s="124">
        <v>0</v>
      </c>
      <c r="BC59" s="124">
        <v>0</v>
      </c>
      <c r="BD59" s="124">
        <v>0</v>
      </c>
      <c r="BE59" s="124">
        <v>0</v>
      </c>
      <c r="BF59" s="124">
        <v>12.4367218433333</v>
      </c>
      <c r="BG59" s="124">
        <v>0</v>
      </c>
      <c r="BH59" s="124">
        <v>0</v>
      </c>
      <c r="BI59" s="124">
        <v>0</v>
      </c>
      <c r="BJ59" s="124">
        <v>0</v>
      </c>
      <c r="BK59" s="37">
        <v>0.69434395158333295</v>
      </c>
      <c r="BL59" s="124">
        <v>0</v>
      </c>
      <c r="BM59" s="124">
        <v>0</v>
      </c>
      <c r="BN59" s="124">
        <v>0</v>
      </c>
      <c r="BO59" s="124">
        <v>0</v>
      </c>
      <c r="BP59" s="124">
        <v>4.5070180787499998</v>
      </c>
      <c r="BQ59" s="124">
        <v>0</v>
      </c>
      <c r="BR59" s="124">
        <v>0</v>
      </c>
      <c r="BS59" s="124">
        <v>0</v>
      </c>
      <c r="BT59" s="124">
        <v>0</v>
      </c>
      <c r="BU59" s="37">
        <v>0.32036042729166703</v>
      </c>
      <c r="BV59" s="124">
        <v>0</v>
      </c>
      <c r="BW59" s="124">
        <v>0</v>
      </c>
      <c r="BX59" s="124">
        <v>0</v>
      </c>
      <c r="BY59" s="124">
        <v>0</v>
      </c>
      <c r="BZ59" s="124">
        <v>1.872291515875</v>
      </c>
      <c r="CA59" s="124">
        <v>0</v>
      </c>
      <c r="CB59" s="124">
        <v>0</v>
      </c>
      <c r="CC59" s="124">
        <v>0</v>
      </c>
      <c r="CD59" s="124">
        <v>0</v>
      </c>
      <c r="CE59" s="22">
        <v>0.98</v>
      </c>
      <c r="CF59" s="5">
        <v>0</v>
      </c>
      <c r="CG59" s="5">
        <v>0</v>
      </c>
      <c r="CH59" s="5">
        <v>0</v>
      </c>
      <c r="CI59" s="5">
        <v>0</v>
      </c>
      <c r="CM59" s="38">
        <v>0</v>
      </c>
      <c r="CN59" s="21">
        <v>0</v>
      </c>
      <c r="CO59" s="21">
        <v>1</v>
      </c>
      <c r="CP59" s="21">
        <v>0</v>
      </c>
      <c r="CQ59" s="21">
        <v>0</v>
      </c>
      <c r="CR59" s="39">
        <v>1</v>
      </c>
      <c r="CS59" s="18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I59" s="141"/>
      <c r="ES59" s="66" t="s">
        <v>130</v>
      </c>
      <c r="ET59" s="69">
        <v>0</v>
      </c>
      <c r="EU59" s="69">
        <v>0</v>
      </c>
      <c r="EV59" s="69">
        <v>0</v>
      </c>
      <c r="EW59" s="69">
        <v>0</v>
      </c>
      <c r="EX59" s="69">
        <v>0</v>
      </c>
      <c r="EY59" s="69">
        <v>0</v>
      </c>
      <c r="EZ59" s="69">
        <v>0</v>
      </c>
      <c r="FA59" s="69">
        <v>0</v>
      </c>
      <c r="FB59" s="69">
        <v>0</v>
      </c>
      <c r="FC59" s="69">
        <v>0</v>
      </c>
      <c r="FD59" s="69">
        <v>0</v>
      </c>
      <c r="FE59" s="69">
        <v>0</v>
      </c>
      <c r="FF59" s="69">
        <v>0</v>
      </c>
      <c r="FG59" s="69">
        <v>0</v>
      </c>
      <c r="FH59" s="69">
        <v>0</v>
      </c>
      <c r="FI59" s="69">
        <v>0</v>
      </c>
      <c r="FJ59" s="69">
        <v>0</v>
      </c>
      <c r="FK59" s="69">
        <v>0</v>
      </c>
      <c r="FL59" s="69">
        <v>0</v>
      </c>
      <c r="FM59" s="69">
        <v>0</v>
      </c>
      <c r="FN59" s="69">
        <v>0</v>
      </c>
      <c r="FO59" s="69">
        <v>0</v>
      </c>
      <c r="FP59" s="69">
        <v>0</v>
      </c>
      <c r="FQ59" s="69">
        <v>0</v>
      </c>
      <c r="FR59" s="69">
        <v>0</v>
      </c>
      <c r="FS59" s="69">
        <v>0</v>
      </c>
      <c r="FT59" s="69">
        <v>0</v>
      </c>
      <c r="FU59" s="114"/>
      <c r="FV59" s="66" t="s">
        <v>130</v>
      </c>
      <c r="FW59" s="69">
        <v>0</v>
      </c>
      <c r="FX59" s="69">
        <v>0</v>
      </c>
      <c r="FY59" s="69">
        <v>0</v>
      </c>
      <c r="FZ59" s="69">
        <v>0</v>
      </c>
      <c r="GA59" s="69">
        <v>0</v>
      </c>
      <c r="GB59" s="69">
        <v>0</v>
      </c>
      <c r="GC59" s="69">
        <v>0</v>
      </c>
      <c r="GD59" s="69">
        <v>0</v>
      </c>
      <c r="GE59" s="69">
        <v>0</v>
      </c>
      <c r="GF59" s="69">
        <v>0</v>
      </c>
      <c r="GG59" s="69">
        <v>0</v>
      </c>
      <c r="GH59" s="69">
        <v>0</v>
      </c>
      <c r="GI59" s="69">
        <v>0</v>
      </c>
      <c r="GJ59" s="69">
        <v>0</v>
      </c>
      <c r="GK59" s="69">
        <v>0</v>
      </c>
      <c r="GL59" s="69">
        <v>0</v>
      </c>
      <c r="GM59" s="69">
        <v>0</v>
      </c>
      <c r="GN59" s="69">
        <v>0</v>
      </c>
      <c r="GO59" s="69">
        <v>0</v>
      </c>
      <c r="GP59" s="69">
        <v>0</v>
      </c>
      <c r="GQ59" s="69">
        <v>0</v>
      </c>
      <c r="GR59" s="69">
        <v>0</v>
      </c>
      <c r="GS59" s="69">
        <v>0</v>
      </c>
      <c r="GT59" s="69">
        <v>0</v>
      </c>
      <c r="GU59" s="69">
        <v>0</v>
      </c>
      <c r="GV59" s="69">
        <v>0</v>
      </c>
      <c r="GW59" s="69">
        <v>0</v>
      </c>
      <c r="GY59" s="66" t="s">
        <v>130</v>
      </c>
      <c r="GZ59" s="69">
        <v>0</v>
      </c>
      <c r="HA59" s="69">
        <v>0</v>
      </c>
      <c r="HB59" s="69">
        <v>0</v>
      </c>
      <c r="HC59" s="69">
        <v>0</v>
      </c>
      <c r="HD59" s="69">
        <v>0</v>
      </c>
      <c r="HE59" s="69">
        <v>0</v>
      </c>
      <c r="HF59" s="69">
        <v>0</v>
      </c>
      <c r="HG59" s="69">
        <v>0</v>
      </c>
      <c r="HH59" s="69">
        <v>0</v>
      </c>
      <c r="HI59" s="69">
        <v>0</v>
      </c>
      <c r="HJ59" s="69">
        <v>0</v>
      </c>
      <c r="HK59" s="69">
        <v>0</v>
      </c>
      <c r="HL59" s="69">
        <v>0</v>
      </c>
      <c r="HM59" s="72">
        <v>0</v>
      </c>
      <c r="HN59" s="75"/>
      <c r="HO59" s="73"/>
      <c r="HP59" s="66" t="s">
        <v>130</v>
      </c>
      <c r="HQ59" s="76">
        <v>0</v>
      </c>
      <c r="HR59" s="73"/>
      <c r="HS59" s="73"/>
      <c r="HT59" s="73"/>
      <c r="HU59" s="73"/>
      <c r="HV59" s="73"/>
      <c r="HW59" s="73"/>
      <c r="HX59" s="73"/>
      <c r="HY59" s="73"/>
      <c r="HZ59" s="73"/>
      <c r="JR59" s="37">
        <v>0</v>
      </c>
      <c r="JS59" s="37">
        <v>0</v>
      </c>
      <c r="JT59" s="37">
        <v>0</v>
      </c>
      <c r="JU59" s="37">
        <v>0</v>
      </c>
      <c r="JV59" s="37"/>
      <c r="JW59" s="37">
        <v>0.45</v>
      </c>
      <c r="JX59" s="37">
        <v>0.45</v>
      </c>
      <c r="JY59" s="37"/>
    </row>
    <row r="60" spans="1:285" x14ac:dyDescent="0.25">
      <c r="A60">
        <v>1945</v>
      </c>
      <c r="B60" s="37">
        <v>145196735.625</v>
      </c>
      <c r="C60" s="37">
        <v>0</v>
      </c>
      <c r="D60" s="37">
        <v>0</v>
      </c>
      <c r="E60" s="37">
        <v>301.28483851998999</v>
      </c>
      <c r="F60" s="37">
        <v>301.28483851998999</v>
      </c>
      <c r="G60" s="37">
        <v>301.28483851998999</v>
      </c>
      <c r="H60" s="20">
        <v>1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37">
        <v>0.49756219687499997</v>
      </c>
      <c r="S60" s="37">
        <v>0</v>
      </c>
      <c r="T60" s="37">
        <v>0</v>
      </c>
      <c r="U60" s="37">
        <v>0</v>
      </c>
      <c r="V60" s="37">
        <v>0</v>
      </c>
      <c r="W60" s="37">
        <v>0.21245573953124999</v>
      </c>
      <c r="X60" s="37">
        <v>0</v>
      </c>
      <c r="Y60" s="37">
        <v>0</v>
      </c>
      <c r="Z60" s="37">
        <v>0</v>
      </c>
      <c r="AA60" s="37">
        <v>0</v>
      </c>
      <c r="AB60" s="37">
        <v>5.9264361093750004</v>
      </c>
      <c r="AC60" s="37">
        <v>0</v>
      </c>
      <c r="AD60" s="37">
        <v>0</v>
      </c>
      <c r="AE60" s="37">
        <v>0</v>
      </c>
      <c r="AF60" s="37">
        <v>0</v>
      </c>
      <c r="AG60" s="124">
        <v>7.3075590374999999</v>
      </c>
      <c r="AH60" s="124">
        <v>0</v>
      </c>
      <c r="AI60" s="124">
        <v>0</v>
      </c>
      <c r="AJ60" s="124">
        <v>0</v>
      </c>
      <c r="AK60" s="124">
        <v>0</v>
      </c>
      <c r="AL60" s="37">
        <v>5.9264361093750004</v>
      </c>
      <c r="AM60" s="37">
        <v>0</v>
      </c>
      <c r="AN60" s="37">
        <v>0</v>
      </c>
      <c r="AO60" s="37">
        <v>0</v>
      </c>
      <c r="AP60" s="37">
        <v>0</v>
      </c>
      <c r="AQ60" s="124">
        <v>7.2120756093750002E-2</v>
      </c>
      <c r="AR60" s="124">
        <v>0</v>
      </c>
      <c r="AS60" s="124">
        <v>0</v>
      </c>
      <c r="AT60" s="124">
        <v>0</v>
      </c>
      <c r="AU60" s="124">
        <v>0</v>
      </c>
      <c r="AV60" s="37">
        <v>1.0518374301562501</v>
      </c>
      <c r="AW60" s="37">
        <v>0</v>
      </c>
      <c r="AX60" s="37">
        <v>0</v>
      </c>
      <c r="AY60" s="37">
        <v>0</v>
      </c>
      <c r="AZ60" s="37">
        <v>0</v>
      </c>
      <c r="BA60" s="37">
        <v>8.1205172531249996</v>
      </c>
      <c r="BB60" s="124">
        <v>0</v>
      </c>
      <c r="BC60" s="124">
        <v>0</v>
      </c>
      <c r="BD60" s="124">
        <v>0</v>
      </c>
      <c r="BE60" s="124">
        <v>0</v>
      </c>
      <c r="BF60" s="124">
        <v>12.719374612499999</v>
      </c>
      <c r="BG60" s="124">
        <v>0</v>
      </c>
      <c r="BH60" s="124">
        <v>0</v>
      </c>
      <c r="BI60" s="124">
        <v>0</v>
      </c>
      <c r="BJ60" s="124">
        <v>0</v>
      </c>
      <c r="BK60" s="37">
        <v>0.71012449593750004</v>
      </c>
      <c r="BL60" s="124">
        <v>0</v>
      </c>
      <c r="BM60" s="124">
        <v>0</v>
      </c>
      <c r="BN60" s="124">
        <v>0</v>
      </c>
      <c r="BO60" s="124">
        <v>0</v>
      </c>
      <c r="BP60" s="124">
        <v>4.6094503078124998</v>
      </c>
      <c r="BQ60" s="124">
        <v>0</v>
      </c>
      <c r="BR60" s="124">
        <v>0</v>
      </c>
      <c r="BS60" s="124">
        <v>0</v>
      </c>
      <c r="BT60" s="124">
        <v>0</v>
      </c>
      <c r="BU60" s="37">
        <v>0.32764134609375001</v>
      </c>
      <c r="BV60" s="124">
        <v>0</v>
      </c>
      <c r="BW60" s="124">
        <v>0</v>
      </c>
      <c r="BX60" s="124">
        <v>0</v>
      </c>
      <c r="BY60" s="124">
        <v>0</v>
      </c>
      <c r="BZ60" s="124">
        <v>1.91484359578125</v>
      </c>
      <c r="CA60" s="124">
        <v>0</v>
      </c>
      <c r="CB60" s="124">
        <v>0</v>
      </c>
      <c r="CC60" s="124">
        <v>0</v>
      </c>
      <c r="CD60" s="124">
        <v>0</v>
      </c>
      <c r="CE60" s="22">
        <v>0.98</v>
      </c>
      <c r="CF60" s="5">
        <v>0</v>
      </c>
      <c r="CG60" s="5">
        <v>0</v>
      </c>
      <c r="CH60" s="5">
        <v>0</v>
      </c>
      <c r="CI60" s="5">
        <v>0</v>
      </c>
      <c r="CM60" s="38">
        <v>0</v>
      </c>
      <c r="CN60" s="21">
        <v>0</v>
      </c>
      <c r="CO60" s="21">
        <v>1</v>
      </c>
      <c r="CP60" s="21">
        <v>0</v>
      </c>
      <c r="CQ60" s="21">
        <v>0</v>
      </c>
      <c r="CR60" s="39">
        <v>1</v>
      </c>
      <c r="CS60" s="18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I60" s="140" t="s">
        <v>229</v>
      </c>
      <c r="ES60" s="66" t="s">
        <v>131</v>
      </c>
      <c r="ET60" s="69">
        <v>0</v>
      </c>
      <c r="EU60" s="69">
        <v>0</v>
      </c>
      <c r="EV60" s="69">
        <v>0</v>
      </c>
      <c r="EW60" s="69">
        <v>0</v>
      </c>
      <c r="EX60" s="69">
        <v>0</v>
      </c>
      <c r="EY60" s="69">
        <v>0</v>
      </c>
      <c r="EZ60" s="69">
        <v>0</v>
      </c>
      <c r="FA60" s="69">
        <v>0</v>
      </c>
      <c r="FB60" s="69">
        <v>0</v>
      </c>
      <c r="FC60" s="69">
        <v>0</v>
      </c>
      <c r="FD60" s="69">
        <v>0</v>
      </c>
      <c r="FE60" s="69">
        <v>0</v>
      </c>
      <c r="FF60" s="69">
        <v>0</v>
      </c>
      <c r="FG60" s="69">
        <v>0</v>
      </c>
      <c r="FH60" s="69">
        <v>0</v>
      </c>
      <c r="FI60" s="69">
        <v>0</v>
      </c>
      <c r="FJ60" s="69">
        <v>0</v>
      </c>
      <c r="FK60" s="69">
        <v>0</v>
      </c>
      <c r="FL60" s="69">
        <v>0</v>
      </c>
      <c r="FM60" s="69">
        <v>0</v>
      </c>
      <c r="FN60" s="69">
        <v>0</v>
      </c>
      <c r="FO60" s="69">
        <v>0</v>
      </c>
      <c r="FP60" s="69">
        <v>0</v>
      </c>
      <c r="FQ60" s="69">
        <v>0</v>
      </c>
      <c r="FR60" s="69">
        <v>0</v>
      </c>
      <c r="FS60" s="69">
        <v>0</v>
      </c>
      <c r="FT60" s="69">
        <v>0</v>
      </c>
      <c r="FU60" s="114"/>
      <c r="FV60" s="66" t="s">
        <v>131</v>
      </c>
      <c r="FW60" s="69">
        <v>0</v>
      </c>
      <c r="FX60" s="69">
        <v>0</v>
      </c>
      <c r="FY60" s="69">
        <v>0</v>
      </c>
      <c r="FZ60" s="69">
        <v>0</v>
      </c>
      <c r="GA60" s="69">
        <v>0</v>
      </c>
      <c r="GB60" s="69">
        <v>0</v>
      </c>
      <c r="GC60" s="69">
        <v>0</v>
      </c>
      <c r="GD60" s="69">
        <v>0</v>
      </c>
      <c r="GE60" s="69">
        <v>0</v>
      </c>
      <c r="GF60" s="69">
        <v>0</v>
      </c>
      <c r="GG60" s="69">
        <v>0</v>
      </c>
      <c r="GH60" s="69">
        <v>0</v>
      </c>
      <c r="GI60" s="69">
        <v>0</v>
      </c>
      <c r="GJ60" s="69">
        <v>0</v>
      </c>
      <c r="GK60" s="69">
        <v>0</v>
      </c>
      <c r="GL60" s="69">
        <v>0</v>
      </c>
      <c r="GM60" s="69">
        <v>0</v>
      </c>
      <c r="GN60" s="69">
        <v>0</v>
      </c>
      <c r="GO60" s="69">
        <v>0</v>
      </c>
      <c r="GP60" s="69">
        <v>0</v>
      </c>
      <c r="GQ60" s="69">
        <v>0</v>
      </c>
      <c r="GR60" s="69">
        <v>0</v>
      </c>
      <c r="GS60" s="69">
        <v>0</v>
      </c>
      <c r="GT60" s="69">
        <v>0</v>
      </c>
      <c r="GU60" s="69">
        <v>0</v>
      </c>
      <c r="GV60" s="69">
        <v>0</v>
      </c>
      <c r="GW60" s="69">
        <v>0</v>
      </c>
      <c r="GY60" s="66" t="s">
        <v>131</v>
      </c>
      <c r="GZ60" s="69">
        <v>0</v>
      </c>
      <c r="HA60" s="69">
        <v>0</v>
      </c>
      <c r="HB60" s="69">
        <v>0</v>
      </c>
      <c r="HC60" s="69">
        <v>0</v>
      </c>
      <c r="HD60" s="69">
        <v>0</v>
      </c>
      <c r="HE60" s="69">
        <v>0</v>
      </c>
      <c r="HF60" s="69">
        <v>0</v>
      </c>
      <c r="HG60" s="69">
        <v>0</v>
      </c>
      <c r="HH60" s="69">
        <v>0</v>
      </c>
      <c r="HI60" s="69">
        <v>0</v>
      </c>
      <c r="HJ60" s="69">
        <v>0</v>
      </c>
      <c r="HK60" s="69">
        <v>0</v>
      </c>
      <c r="HL60" s="69">
        <v>0</v>
      </c>
      <c r="HM60" s="72">
        <v>0</v>
      </c>
      <c r="HN60" s="75"/>
      <c r="HO60" s="73"/>
      <c r="HP60" s="66" t="s">
        <v>131</v>
      </c>
      <c r="HQ60" s="76">
        <v>0</v>
      </c>
      <c r="HR60" s="73"/>
      <c r="HS60" s="73"/>
      <c r="HT60" s="73"/>
      <c r="HU60" s="73"/>
      <c r="HV60" s="73"/>
      <c r="HW60" s="73"/>
      <c r="HX60" s="73"/>
      <c r="HY60" s="73"/>
      <c r="HZ60" s="73"/>
      <c r="JR60" s="37">
        <v>0</v>
      </c>
      <c r="JS60" s="37">
        <v>0</v>
      </c>
      <c r="JT60" s="37">
        <v>0</v>
      </c>
      <c r="JU60" s="37">
        <v>0</v>
      </c>
      <c r="JV60" s="37"/>
      <c r="JW60" s="37">
        <v>0.45</v>
      </c>
      <c r="JX60" s="37">
        <v>0.45</v>
      </c>
      <c r="JY60" s="37"/>
    </row>
    <row r="61" spans="1:285" x14ac:dyDescent="0.25">
      <c r="A61">
        <v>1946</v>
      </c>
      <c r="B61" s="37">
        <v>146984870.9375</v>
      </c>
      <c r="C61" s="37">
        <v>0</v>
      </c>
      <c r="D61" s="37">
        <v>0</v>
      </c>
      <c r="E61" s="37">
        <v>311.401725843549</v>
      </c>
      <c r="F61" s="37">
        <v>311.401725843549</v>
      </c>
      <c r="G61" s="37">
        <v>311.401725843549</v>
      </c>
      <c r="H61" s="20">
        <v>1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37">
        <v>0.50861913458333297</v>
      </c>
      <c r="S61" s="37">
        <v>0</v>
      </c>
      <c r="T61" s="37">
        <v>0</v>
      </c>
      <c r="U61" s="37">
        <v>0</v>
      </c>
      <c r="V61" s="37">
        <v>0</v>
      </c>
      <c r="W61" s="37">
        <v>0.21717697818750001</v>
      </c>
      <c r="X61" s="37">
        <v>0</v>
      </c>
      <c r="Y61" s="37">
        <v>0</v>
      </c>
      <c r="Z61" s="37">
        <v>0</v>
      </c>
      <c r="AA61" s="37">
        <v>0</v>
      </c>
      <c r="AB61" s="37">
        <v>6.0581346895833299</v>
      </c>
      <c r="AC61" s="37">
        <v>0</v>
      </c>
      <c r="AD61" s="37">
        <v>0</v>
      </c>
      <c r="AE61" s="37">
        <v>0</v>
      </c>
      <c r="AF61" s="37">
        <v>0</v>
      </c>
      <c r="AG61" s="124">
        <v>7.4699492383333297</v>
      </c>
      <c r="AH61" s="124">
        <v>0</v>
      </c>
      <c r="AI61" s="124">
        <v>0</v>
      </c>
      <c r="AJ61" s="124">
        <v>0</v>
      </c>
      <c r="AK61" s="124">
        <v>0</v>
      </c>
      <c r="AL61" s="37">
        <v>6.0581346895833299</v>
      </c>
      <c r="AM61" s="37">
        <v>0</v>
      </c>
      <c r="AN61" s="37">
        <v>0</v>
      </c>
      <c r="AO61" s="37">
        <v>0</v>
      </c>
      <c r="AP61" s="37">
        <v>0</v>
      </c>
      <c r="AQ61" s="124">
        <v>7.3723439562500007E-2</v>
      </c>
      <c r="AR61" s="124">
        <v>0</v>
      </c>
      <c r="AS61" s="124">
        <v>0</v>
      </c>
      <c r="AT61" s="124">
        <v>0</v>
      </c>
      <c r="AU61" s="124">
        <v>0</v>
      </c>
      <c r="AV61" s="37">
        <v>1.0752115952708301</v>
      </c>
      <c r="AW61" s="37">
        <v>0</v>
      </c>
      <c r="AX61" s="37">
        <v>0</v>
      </c>
      <c r="AY61" s="37">
        <v>0</v>
      </c>
      <c r="AZ61" s="37">
        <v>0</v>
      </c>
      <c r="BA61" s="37">
        <v>8.3009731920833296</v>
      </c>
      <c r="BB61" s="124">
        <v>0</v>
      </c>
      <c r="BC61" s="124">
        <v>0</v>
      </c>
      <c r="BD61" s="124">
        <v>0</v>
      </c>
      <c r="BE61" s="124">
        <v>0</v>
      </c>
      <c r="BF61" s="124">
        <v>13.0020273816667</v>
      </c>
      <c r="BG61" s="124">
        <v>0</v>
      </c>
      <c r="BH61" s="124">
        <v>0</v>
      </c>
      <c r="BI61" s="124">
        <v>0</v>
      </c>
      <c r="BJ61" s="124">
        <v>0</v>
      </c>
      <c r="BK61" s="37">
        <v>0.72590504029166703</v>
      </c>
      <c r="BL61" s="124">
        <v>0</v>
      </c>
      <c r="BM61" s="124">
        <v>0</v>
      </c>
      <c r="BN61" s="124">
        <v>0</v>
      </c>
      <c r="BO61" s="124">
        <v>0</v>
      </c>
      <c r="BP61" s="124">
        <v>4.7118825368749997</v>
      </c>
      <c r="BQ61" s="124">
        <v>0</v>
      </c>
      <c r="BR61" s="124">
        <v>0</v>
      </c>
      <c r="BS61" s="124">
        <v>0</v>
      </c>
      <c r="BT61" s="124">
        <v>0</v>
      </c>
      <c r="BU61" s="37">
        <v>0.33492226489583299</v>
      </c>
      <c r="BV61" s="124">
        <v>0</v>
      </c>
      <c r="BW61" s="124">
        <v>0</v>
      </c>
      <c r="BX61" s="124">
        <v>0</v>
      </c>
      <c r="BY61" s="124">
        <v>0</v>
      </c>
      <c r="BZ61" s="124">
        <v>1.9573956756874999</v>
      </c>
      <c r="CA61" s="124">
        <v>0</v>
      </c>
      <c r="CB61" s="124">
        <v>0</v>
      </c>
      <c r="CC61" s="124">
        <v>0</v>
      </c>
      <c r="CD61" s="124">
        <v>0</v>
      </c>
      <c r="CE61" s="22">
        <v>0.98</v>
      </c>
      <c r="CF61" s="5">
        <v>0</v>
      </c>
      <c r="CG61" s="5">
        <v>0</v>
      </c>
      <c r="CH61" s="5">
        <v>0</v>
      </c>
      <c r="CI61" s="5">
        <v>0</v>
      </c>
      <c r="CM61" s="38">
        <v>0</v>
      </c>
      <c r="CN61" s="21">
        <v>0</v>
      </c>
      <c r="CO61" s="21">
        <v>1</v>
      </c>
      <c r="CP61" s="21">
        <v>0</v>
      </c>
      <c r="CQ61" s="21">
        <v>0</v>
      </c>
      <c r="CR61" s="39">
        <v>1</v>
      </c>
      <c r="CS61" s="18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I61" s="140"/>
      <c r="ES61" s="66" t="s">
        <v>132</v>
      </c>
      <c r="ET61" s="69">
        <v>0</v>
      </c>
      <c r="EU61" s="69">
        <v>0</v>
      </c>
      <c r="EV61" s="69">
        <v>0</v>
      </c>
      <c r="EW61" s="69">
        <v>0</v>
      </c>
      <c r="EX61" s="69">
        <v>0</v>
      </c>
      <c r="EY61" s="69">
        <v>0</v>
      </c>
      <c r="EZ61" s="69">
        <v>0</v>
      </c>
      <c r="FA61" s="69">
        <v>0</v>
      </c>
      <c r="FB61" s="69">
        <v>0</v>
      </c>
      <c r="FC61" s="69">
        <v>0</v>
      </c>
      <c r="FD61" s="69">
        <v>0</v>
      </c>
      <c r="FE61" s="69">
        <v>0</v>
      </c>
      <c r="FF61" s="69">
        <v>0</v>
      </c>
      <c r="FG61" s="69">
        <v>0</v>
      </c>
      <c r="FH61" s="69">
        <v>0</v>
      </c>
      <c r="FI61" s="69">
        <v>0</v>
      </c>
      <c r="FJ61" s="69">
        <v>0</v>
      </c>
      <c r="FK61" s="69">
        <v>0</v>
      </c>
      <c r="FL61" s="69">
        <v>0</v>
      </c>
      <c r="FM61" s="69">
        <v>0</v>
      </c>
      <c r="FN61" s="69">
        <v>0</v>
      </c>
      <c r="FO61" s="69">
        <v>0</v>
      </c>
      <c r="FP61" s="69">
        <v>0</v>
      </c>
      <c r="FQ61" s="69">
        <v>0</v>
      </c>
      <c r="FR61" s="69">
        <v>0</v>
      </c>
      <c r="FS61" s="69">
        <v>0</v>
      </c>
      <c r="FT61" s="69">
        <v>0</v>
      </c>
      <c r="FU61" s="114"/>
      <c r="FV61" s="66" t="s">
        <v>132</v>
      </c>
      <c r="FW61" s="69">
        <v>0</v>
      </c>
      <c r="FX61" s="69">
        <v>0</v>
      </c>
      <c r="FY61" s="69">
        <v>0</v>
      </c>
      <c r="FZ61" s="69">
        <v>0</v>
      </c>
      <c r="GA61" s="69">
        <v>0</v>
      </c>
      <c r="GB61" s="69">
        <v>0</v>
      </c>
      <c r="GC61" s="69">
        <v>0</v>
      </c>
      <c r="GD61" s="69">
        <v>0</v>
      </c>
      <c r="GE61" s="69">
        <v>0</v>
      </c>
      <c r="GF61" s="69">
        <v>0</v>
      </c>
      <c r="GG61" s="69">
        <v>0</v>
      </c>
      <c r="GH61" s="69">
        <v>0</v>
      </c>
      <c r="GI61" s="69">
        <v>0</v>
      </c>
      <c r="GJ61" s="69">
        <v>0</v>
      </c>
      <c r="GK61" s="69">
        <v>0</v>
      </c>
      <c r="GL61" s="69">
        <v>0</v>
      </c>
      <c r="GM61" s="69">
        <v>0</v>
      </c>
      <c r="GN61" s="69">
        <v>0</v>
      </c>
      <c r="GO61" s="69">
        <v>0</v>
      </c>
      <c r="GP61" s="69">
        <v>0</v>
      </c>
      <c r="GQ61" s="69">
        <v>0</v>
      </c>
      <c r="GR61" s="69">
        <v>0</v>
      </c>
      <c r="GS61" s="69">
        <v>0</v>
      </c>
      <c r="GT61" s="69">
        <v>0</v>
      </c>
      <c r="GU61" s="69">
        <v>0</v>
      </c>
      <c r="GV61" s="69">
        <v>0</v>
      </c>
      <c r="GW61" s="69">
        <v>0</v>
      </c>
      <c r="GY61" s="66" t="s">
        <v>132</v>
      </c>
      <c r="GZ61" s="69">
        <v>0</v>
      </c>
      <c r="HA61" s="69">
        <v>0</v>
      </c>
      <c r="HB61" s="69">
        <v>0</v>
      </c>
      <c r="HC61" s="69">
        <v>0</v>
      </c>
      <c r="HD61" s="69">
        <v>0</v>
      </c>
      <c r="HE61" s="69">
        <v>0</v>
      </c>
      <c r="HF61" s="69">
        <v>0</v>
      </c>
      <c r="HG61" s="69">
        <v>0</v>
      </c>
      <c r="HH61" s="69">
        <v>0</v>
      </c>
      <c r="HI61" s="69">
        <v>0</v>
      </c>
      <c r="HJ61" s="69">
        <v>0</v>
      </c>
      <c r="HK61" s="69">
        <v>0</v>
      </c>
      <c r="HL61" s="69">
        <v>0</v>
      </c>
      <c r="HM61" s="72">
        <v>0</v>
      </c>
      <c r="HN61" s="75"/>
      <c r="HO61" s="73"/>
      <c r="HP61" s="66" t="s">
        <v>132</v>
      </c>
      <c r="HQ61" s="76">
        <v>0</v>
      </c>
      <c r="HR61" s="73"/>
      <c r="HS61" s="73"/>
      <c r="HT61" s="73"/>
      <c r="HU61" s="73"/>
      <c r="HV61" s="73"/>
      <c r="HW61" s="73"/>
      <c r="HX61" s="73"/>
      <c r="HY61" s="73"/>
      <c r="HZ61" s="73"/>
      <c r="JR61" s="37">
        <v>0</v>
      </c>
      <c r="JS61" s="37">
        <v>0</v>
      </c>
      <c r="JT61" s="37">
        <v>0</v>
      </c>
      <c r="JU61" s="37">
        <v>0</v>
      </c>
      <c r="JV61" s="37"/>
      <c r="JW61" s="37">
        <v>0.45</v>
      </c>
      <c r="JX61" s="37">
        <v>0.45</v>
      </c>
      <c r="JY61" s="37"/>
    </row>
    <row r="62" spans="1:285" x14ac:dyDescent="0.25">
      <c r="A62">
        <v>1947</v>
      </c>
      <c r="B62" s="37">
        <v>148803209.8125</v>
      </c>
      <c r="C62" s="37">
        <v>0</v>
      </c>
      <c r="D62" s="37">
        <v>0</v>
      </c>
      <c r="E62" s="37">
        <v>321.553482845426</v>
      </c>
      <c r="F62" s="37">
        <v>321.553482845426</v>
      </c>
      <c r="G62" s="37">
        <v>321.553482845426</v>
      </c>
      <c r="H62" s="20">
        <v>1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37">
        <v>0.51967607229166701</v>
      </c>
      <c r="S62" s="37">
        <v>0</v>
      </c>
      <c r="T62" s="37">
        <v>0</v>
      </c>
      <c r="U62" s="37">
        <v>0</v>
      </c>
      <c r="V62" s="37">
        <v>0</v>
      </c>
      <c r="W62" s="37">
        <v>0.22189821684375</v>
      </c>
      <c r="X62" s="37">
        <v>0</v>
      </c>
      <c r="Y62" s="37">
        <v>0</v>
      </c>
      <c r="Z62" s="37">
        <v>0</v>
      </c>
      <c r="AA62" s="37">
        <v>0</v>
      </c>
      <c r="AB62" s="37">
        <v>6.18983326979167</v>
      </c>
      <c r="AC62" s="37">
        <v>0</v>
      </c>
      <c r="AD62" s="37">
        <v>0</v>
      </c>
      <c r="AE62" s="37">
        <v>0</v>
      </c>
      <c r="AF62" s="37">
        <v>0</v>
      </c>
      <c r="AG62" s="124">
        <v>7.6323394391666701</v>
      </c>
      <c r="AH62" s="124">
        <v>0</v>
      </c>
      <c r="AI62" s="124">
        <v>0</v>
      </c>
      <c r="AJ62" s="124">
        <v>0</v>
      </c>
      <c r="AK62" s="124">
        <v>0</v>
      </c>
      <c r="AL62" s="37">
        <v>6.18983326979167</v>
      </c>
      <c r="AM62" s="37">
        <v>0</v>
      </c>
      <c r="AN62" s="37">
        <v>0</v>
      </c>
      <c r="AO62" s="37">
        <v>0</v>
      </c>
      <c r="AP62" s="37">
        <v>0</v>
      </c>
      <c r="AQ62" s="124">
        <v>7.5326123031249997E-2</v>
      </c>
      <c r="AR62" s="124">
        <v>0</v>
      </c>
      <c r="AS62" s="124">
        <v>0</v>
      </c>
      <c r="AT62" s="124">
        <v>0</v>
      </c>
      <c r="AU62" s="124">
        <v>0</v>
      </c>
      <c r="AV62" s="37">
        <v>1.0985857603854201</v>
      </c>
      <c r="AW62" s="37">
        <v>0</v>
      </c>
      <c r="AX62" s="37">
        <v>0</v>
      </c>
      <c r="AY62" s="37">
        <v>0</v>
      </c>
      <c r="AZ62" s="37">
        <v>0</v>
      </c>
      <c r="BA62" s="37">
        <v>8.4814291310416703</v>
      </c>
      <c r="BB62" s="124">
        <v>0</v>
      </c>
      <c r="BC62" s="124">
        <v>0</v>
      </c>
      <c r="BD62" s="124">
        <v>0</v>
      </c>
      <c r="BE62" s="124">
        <v>0</v>
      </c>
      <c r="BF62" s="124">
        <v>13.284680150833299</v>
      </c>
      <c r="BG62" s="124">
        <v>0</v>
      </c>
      <c r="BH62" s="124">
        <v>0</v>
      </c>
      <c r="BI62" s="124">
        <v>0</v>
      </c>
      <c r="BJ62" s="124">
        <v>0</v>
      </c>
      <c r="BK62" s="37">
        <v>0.74168558464583301</v>
      </c>
      <c r="BL62" s="124">
        <v>0</v>
      </c>
      <c r="BM62" s="124">
        <v>0</v>
      </c>
      <c r="BN62" s="124">
        <v>0</v>
      </c>
      <c r="BO62" s="124">
        <v>0</v>
      </c>
      <c r="BP62" s="124">
        <v>4.8143147659374996</v>
      </c>
      <c r="BQ62" s="124">
        <v>0</v>
      </c>
      <c r="BR62" s="124">
        <v>0</v>
      </c>
      <c r="BS62" s="124">
        <v>0</v>
      </c>
      <c r="BT62" s="124">
        <v>0</v>
      </c>
      <c r="BU62" s="37">
        <v>0.34220318369791702</v>
      </c>
      <c r="BV62" s="124">
        <v>0</v>
      </c>
      <c r="BW62" s="124">
        <v>0</v>
      </c>
      <c r="BX62" s="124">
        <v>0</v>
      </c>
      <c r="BY62" s="124">
        <v>0</v>
      </c>
      <c r="BZ62" s="124">
        <v>1.9999477555937499</v>
      </c>
      <c r="CA62" s="124">
        <v>0</v>
      </c>
      <c r="CB62" s="124">
        <v>0</v>
      </c>
      <c r="CC62" s="124">
        <v>0</v>
      </c>
      <c r="CD62" s="124">
        <v>0</v>
      </c>
      <c r="CE62" s="22">
        <v>0.98</v>
      </c>
      <c r="CF62" s="5">
        <v>0</v>
      </c>
      <c r="CG62" s="5">
        <v>0</v>
      </c>
      <c r="CH62" s="5">
        <v>0</v>
      </c>
      <c r="CI62" s="5">
        <v>0</v>
      </c>
      <c r="CM62" s="38">
        <v>0</v>
      </c>
      <c r="CN62" s="21">
        <v>0</v>
      </c>
      <c r="CO62" s="21">
        <v>1</v>
      </c>
      <c r="CP62" s="21">
        <v>0</v>
      </c>
      <c r="CQ62" s="21">
        <v>0</v>
      </c>
      <c r="CR62" s="39">
        <v>1</v>
      </c>
      <c r="CS62" s="18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I62" s="140"/>
      <c r="ES62" s="66" t="s">
        <v>133</v>
      </c>
      <c r="ET62" s="69">
        <v>0</v>
      </c>
      <c r="EU62" s="69">
        <v>0</v>
      </c>
      <c r="EV62" s="69">
        <v>0</v>
      </c>
      <c r="EW62" s="69">
        <v>0</v>
      </c>
      <c r="EX62" s="69">
        <v>0</v>
      </c>
      <c r="EY62" s="69">
        <v>0</v>
      </c>
      <c r="EZ62" s="69">
        <v>0</v>
      </c>
      <c r="FA62" s="69">
        <v>0</v>
      </c>
      <c r="FB62" s="69">
        <v>0</v>
      </c>
      <c r="FC62" s="69">
        <v>0</v>
      </c>
      <c r="FD62" s="69">
        <v>0</v>
      </c>
      <c r="FE62" s="69">
        <v>0</v>
      </c>
      <c r="FF62" s="69">
        <v>0</v>
      </c>
      <c r="FG62" s="69">
        <v>0</v>
      </c>
      <c r="FH62" s="69">
        <v>0</v>
      </c>
      <c r="FI62" s="69">
        <v>0</v>
      </c>
      <c r="FJ62" s="69">
        <v>0</v>
      </c>
      <c r="FK62" s="69">
        <v>0</v>
      </c>
      <c r="FL62" s="69">
        <v>0</v>
      </c>
      <c r="FM62" s="69">
        <v>0</v>
      </c>
      <c r="FN62" s="69">
        <v>0</v>
      </c>
      <c r="FO62" s="69">
        <v>0</v>
      </c>
      <c r="FP62" s="69">
        <v>0</v>
      </c>
      <c r="FQ62" s="69">
        <v>0</v>
      </c>
      <c r="FR62" s="69">
        <v>0</v>
      </c>
      <c r="FS62" s="69">
        <v>0</v>
      </c>
      <c r="FT62" s="69">
        <v>0</v>
      </c>
      <c r="FU62" s="114"/>
      <c r="FV62" s="66" t="s">
        <v>133</v>
      </c>
      <c r="FW62" s="69">
        <v>0</v>
      </c>
      <c r="FX62" s="69">
        <v>0</v>
      </c>
      <c r="FY62" s="69">
        <v>0</v>
      </c>
      <c r="FZ62" s="69">
        <v>0</v>
      </c>
      <c r="GA62" s="69">
        <v>0</v>
      </c>
      <c r="GB62" s="69">
        <v>0</v>
      </c>
      <c r="GC62" s="69">
        <v>0</v>
      </c>
      <c r="GD62" s="69">
        <v>0</v>
      </c>
      <c r="GE62" s="69">
        <v>0</v>
      </c>
      <c r="GF62" s="69">
        <v>0</v>
      </c>
      <c r="GG62" s="69">
        <v>0</v>
      </c>
      <c r="GH62" s="69">
        <v>0</v>
      </c>
      <c r="GI62" s="69">
        <v>0</v>
      </c>
      <c r="GJ62" s="69">
        <v>0</v>
      </c>
      <c r="GK62" s="69">
        <v>0</v>
      </c>
      <c r="GL62" s="69">
        <v>0</v>
      </c>
      <c r="GM62" s="69">
        <v>0</v>
      </c>
      <c r="GN62" s="69">
        <v>0</v>
      </c>
      <c r="GO62" s="69">
        <v>0</v>
      </c>
      <c r="GP62" s="69">
        <v>0</v>
      </c>
      <c r="GQ62" s="69">
        <v>0</v>
      </c>
      <c r="GR62" s="69">
        <v>0</v>
      </c>
      <c r="GS62" s="69">
        <v>0</v>
      </c>
      <c r="GT62" s="69">
        <v>0</v>
      </c>
      <c r="GU62" s="69">
        <v>0</v>
      </c>
      <c r="GV62" s="69">
        <v>0</v>
      </c>
      <c r="GW62" s="69">
        <v>0</v>
      </c>
      <c r="GY62" s="66" t="s">
        <v>133</v>
      </c>
      <c r="GZ62" s="69">
        <v>0</v>
      </c>
      <c r="HA62" s="69">
        <v>0</v>
      </c>
      <c r="HB62" s="69">
        <v>0</v>
      </c>
      <c r="HC62" s="69">
        <v>0</v>
      </c>
      <c r="HD62" s="69">
        <v>0</v>
      </c>
      <c r="HE62" s="69">
        <v>0</v>
      </c>
      <c r="HF62" s="69">
        <v>0</v>
      </c>
      <c r="HG62" s="69">
        <v>0</v>
      </c>
      <c r="HH62" s="69">
        <v>0</v>
      </c>
      <c r="HI62" s="69">
        <v>0</v>
      </c>
      <c r="HJ62" s="69">
        <v>0</v>
      </c>
      <c r="HK62" s="69">
        <v>0</v>
      </c>
      <c r="HL62" s="69">
        <v>0</v>
      </c>
      <c r="HM62" s="72">
        <v>0</v>
      </c>
      <c r="HN62" s="75"/>
      <c r="HO62" s="73"/>
      <c r="HP62" s="66" t="s">
        <v>133</v>
      </c>
      <c r="HQ62" s="76">
        <v>0</v>
      </c>
      <c r="HR62" s="73"/>
      <c r="HS62" s="73"/>
      <c r="HT62" s="73"/>
      <c r="HU62" s="73"/>
      <c r="HV62" s="73"/>
      <c r="HW62" s="73"/>
      <c r="HX62" s="73"/>
      <c r="HY62" s="73"/>
      <c r="HZ62" s="73"/>
      <c r="JR62" s="37">
        <v>0</v>
      </c>
      <c r="JS62" s="37">
        <v>0</v>
      </c>
      <c r="JT62" s="37">
        <v>0</v>
      </c>
      <c r="JU62" s="37">
        <v>0</v>
      </c>
      <c r="JV62" s="37"/>
      <c r="JW62" s="37">
        <v>0.45</v>
      </c>
      <c r="JX62" s="37">
        <v>0.45</v>
      </c>
      <c r="JY62" s="37"/>
    </row>
    <row r="63" spans="1:285" x14ac:dyDescent="0.25">
      <c r="A63">
        <v>1948</v>
      </c>
      <c r="B63" s="37">
        <v>150652218</v>
      </c>
      <c r="C63" s="37">
        <v>0</v>
      </c>
      <c r="D63" s="37">
        <v>0</v>
      </c>
      <c r="E63" s="37">
        <v>331.73436573147802</v>
      </c>
      <c r="F63" s="37">
        <v>331.73436573147802</v>
      </c>
      <c r="G63" s="37">
        <v>331.73436573147802</v>
      </c>
      <c r="H63" s="20">
        <v>1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37">
        <v>0.53073300999999995</v>
      </c>
      <c r="S63" s="37">
        <v>0</v>
      </c>
      <c r="T63" s="37">
        <v>0</v>
      </c>
      <c r="U63" s="37">
        <v>0</v>
      </c>
      <c r="V63" s="37">
        <v>0</v>
      </c>
      <c r="W63" s="37">
        <v>0.22661945550000001</v>
      </c>
      <c r="X63" s="37">
        <v>0</v>
      </c>
      <c r="Y63" s="37">
        <v>0</v>
      </c>
      <c r="Z63" s="37">
        <v>0</v>
      </c>
      <c r="AA63" s="37">
        <v>0</v>
      </c>
      <c r="AB63" s="37">
        <v>6.3215318500000004</v>
      </c>
      <c r="AC63" s="37">
        <v>0</v>
      </c>
      <c r="AD63" s="37">
        <v>0</v>
      </c>
      <c r="AE63" s="37">
        <v>0</v>
      </c>
      <c r="AF63" s="37">
        <v>0</v>
      </c>
      <c r="AG63" s="124">
        <v>7.7947296399999999</v>
      </c>
      <c r="AH63" s="124">
        <v>0</v>
      </c>
      <c r="AI63" s="124">
        <v>0</v>
      </c>
      <c r="AJ63" s="124">
        <v>0</v>
      </c>
      <c r="AK63" s="124">
        <v>0</v>
      </c>
      <c r="AL63" s="37">
        <v>6.3215318500000004</v>
      </c>
      <c r="AM63" s="37">
        <v>0</v>
      </c>
      <c r="AN63" s="37">
        <v>0</v>
      </c>
      <c r="AO63" s="37">
        <v>0</v>
      </c>
      <c r="AP63" s="37">
        <v>0</v>
      </c>
      <c r="AQ63" s="124">
        <v>7.6928806500000002E-2</v>
      </c>
      <c r="AR63" s="124">
        <v>0</v>
      </c>
      <c r="AS63" s="124">
        <v>0</v>
      </c>
      <c r="AT63" s="124">
        <v>0</v>
      </c>
      <c r="AU63" s="124">
        <v>0</v>
      </c>
      <c r="AV63" s="37">
        <v>1.1219599254999999</v>
      </c>
      <c r="AW63" s="37">
        <v>0</v>
      </c>
      <c r="AX63" s="37">
        <v>0</v>
      </c>
      <c r="AY63" s="37">
        <v>0</v>
      </c>
      <c r="AZ63" s="37">
        <v>0</v>
      </c>
      <c r="BA63" s="37">
        <v>8.6618850700000003</v>
      </c>
      <c r="BB63" s="124">
        <v>0</v>
      </c>
      <c r="BC63" s="124">
        <v>0</v>
      </c>
      <c r="BD63" s="124">
        <v>0</v>
      </c>
      <c r="BE63" s="124">
        <v>0</v>
      </c>
      <c r="BF63" s="124">
        <v>13.56733292</v>
      </c>
      <c r="BG63" s="124">
        <v>0</v>
      </c>
      <c r="BH63" s="124">
        <v>0</v>
      </c>
      <c r="BI63" s="124">
        <v>0</v>
      </c>
      <c r="BJ63" s="124">
        <v>0</v>
      </c>
      <c r="BK63" s="37">
        <v>0.75746612899999999</v>
      </c>
      <c r="BL63" s="124">
        <v>0</v>
      </c>
      <c r="BM63" s="124">
        <v>0</v>
      </c>
      <c r="BN63" s="124">
        <v>0</v>
      </c>
      <c r="BO63" s="124">
        <v>0</v>
      </c>
      <c r="BP63" s="124">
        <v>4.9167469949999996</v>
      </c>
      <c r="BQ63" s="124">
        <v>0</v>
      </c>
      <c r="BR63" s="124">
        <v>0</v>
      </c>
      <c r="BS63" s="124">
        <v>0</v>
      </c>
      <c r="BT63" s="124">
        <v>0</v>
      </c>
      <c r="BU63" s="37">
        <v>0.3494841025</v>
      </c>
      <c r="BV63" s="124">
        <v>0</v>
      </c>
      <c r="BW63" s="124">
        <v>0</v>
      </c>
      <c r="BX63" s="124">
        <v>0</v>
      </c>
      <c r="BY63" s="124">
        <v>0</v>
      </c>
      <c r="BZ63" s="124">
        <v>2.0424998355000001</v>
      </c>
      <c r="CA63" s="124">
        <v>0</v>
      </c>
      <c r="CB63" s="124">
        <v>0</v>
      </c>
      <c r="CC63" s="124">
        <v>0</v>
      </c>
      <c r="CD63" s="124">
        <v>0</v>
      </c>
      <c r="CE63" s="22">
        <v>0.98</v>
      </c>
      <c r="CF63" s="5">
        <v>0</v>
      </c>
      <c r="CG63" s="5">
        <v>0</v>
      </c>
      <c r="CH63" s="5">
        <v>0</v>
      </c>
      <c r="CI63" s="5">
        <v>0</v>
      </c>
      <c r="CM63" s="38">
        <v>0</v>
      </c>
      <c r="CN63" s="21">
        <v>0</v>
      </c>
      <c r="CO63" s="21">
        <v>1</v>
      </c>
      <c r="CP63" s="21">
        <v>0</v>
      </c>
      <c r="CQ63" s="21">
        <v>0</v>
      </c>
      <c r="CR63" s="39">
        <v>1</v>
      </c>
      <c r="CS63" s="18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I63" s="140"/>
      <c r="ES63" s="66" t="s">
        <v>134</v>
      </c>
      <c r="ET63" s="69">
        <v>0</v>
      </c>
      <c r="EU63" s="69">
        <v>0</v>
      </c>
      <c r="EV63" s="69">
        <v>0</v>
      </c>
      <c r="EW63" s="69">
        <v>0</v>
      </c>
      <c r="EX63" s="69">
        <v>0</v>
      </c>
      <c r="EY63" s="69">
        <v>0</v>
      </c>
      <c r="EZ63" s="69">
        <v>0</v>
      </c>
      <c r="FA63" s="69">
        <v>0</v>
      </c>
      <c r="FB63" s="69">
        <v>0</v>
      </c>
      <c r="FC63" s="69">
        <v>0</v>
      </c>
      <c r="FD63" s="69">
        <v>0</v>
      </c>
      <c r="FE63" s="69">
        <v>0</v>
      </c>
      <c r="FF63" s="69">
        <v>0</v>
      </c>
      <c r="FG63" s="69">
        <v>0</v>
      </c>
      <c r="FH63" s="69">
        <v>0</v>
      </c>
      <c r="FI63" s="69">
        <v>0</v>
      </c>
      <c r="FJ63" s="69">
        <v>0</v>
      </c>
      <c r="FK63" s="69">
        <v>0</v>
      </c>
      <c r="FL63" s="69">
        <v>0</v>
      </c>
      <c r="FM63" s="69">
        <v>0</v>
      </c>
      <c r="FN63" s="69">
        <v>0</v>
      </c>
      <c r="FO63" s="69">
        <v>0</v>
      </c>
      <c r="FP63" s="69">
        <v>0</v>
      </c>
      <c r="FQ63" s="69">
        <v>0</v>
      </c>
      <c r="FR63" s="69">
        <v>0</v>
      </c>
      <c r="FS63" s="69">
        <v>0</v>
      </c>
      <c r="FT63" s="69">
        <v>0</v>
      </c>
      <c r="FU63" s="114"/>
      <c r="FV63" s="66" t="s">
        <v>134</v>
      </c>
      <c r="FW63" s="69">
        <v>0</v>
      </c>
      <c r="FX63" s="69">
        <v>0</v>
      </c>
      <c r="FY63" s="69">
        <v>0</v>
      </c>
      <c r="FZ63" s="69">
        <v>0</v>
      </c>
      <c r="GA63" s="69">
        <v>0</v>
      </c>
      <c r="GB63" s="69">
        <v>0</v>
      </c>
      <c r="GC63" s="69">
        <v>0</v>
      </c>
      <c r="GD63" s="69">
        <v>0</v>
      </c>
      <c r="GE63" s="69">
        <v>0</v>
      </c>
      <c r="GF63" s="69">
        <v>0</v>
      </c>
      <c r="GG63" s="69">
        <v>0</v>
      </c>
      <c r="GH63" s="69">
        <v>0</v>
      </c>
      <c r="GI63" s="69">
        <v>0</v>
      </c>
      <c r="GJ63" s="69">
        <v>0</v>
      </c>
      <c r="GK63" s="69">
        <v>0</v>
      </c>
      <c r="GL63" s="69">
        <v>0</v>
      </c>
      <c r="GM63" s="69">
        <v>0</v>
      </c>
      <c r="GN63" s="69">
        <v>0</v>
      </c>
      <c r="GO63" s="69">
        <v>0</v>
      </c>
      <c r="GP63" s="69">
        <v>0</v>
      </c>
      <c r="GQ63" s="69">
        <v>0</v>
      </c>
      <c r="GR63" s="69">
        <v>0</v>
      </c>
      <c r="GS63" s="69">
        <v>0</v>
      </c>
      <c r="GT63" s="69">
        <v>0</v>
      </c>
      <c r="GU63" s="69">
        <v>0</v>
      </c>
      <c r="GV63" s="69">
        <v>0</v>
      </c>
      <c r="GW63" s="69">
        <v>0</v>
      </c>
      <c r="GY63" s="66" t="s">
        <v>134</v>
      </c>
      <c r="GZ63" s="69">
        <v>0</v>
      </c>
      <c r="HA63" s="69">
        <v>0</v>
      </c>
      <c r="HB63" s="69">
        <v>0</v>
      </c>
      <c r="HC63" s="69">
        <v>0</v>
      </c>
      <c r="HD63" s="69">
        <v>0</v>
      </c>
      <c r="HE63" s="69">
        <v>0</v>
      </c>
      <c r="HF63" s="69">
        <v>0</v>
      </c>
      <c r="HG63" s="69">
        <v>0</v>
      </c>
      <c r="HH63" s="69">
        <v>0</v>
      </c>
      <c r="HI63" s="69">
        <v>0</v>
      </c>
      <c r="HJ63" s="69">
        <v>0</v>
      </c>
      <c r="HK63" s="69">
        <v>0</v>
      </c>
      <c r="HL63" s="69">
        <v>0</v>
      </c>
      <c r="HM63" s="72">
        <v>0</v>
      </c>
      <c r="HN63" s="75"/>
      <c r="HO63" s="73"/>
      <c r="HP63" s="66" t="s">
        <v>134</v>
      </c>
      <c r="HQ63" s="76">
        <v>0</v>
      </c>
      <c r="HR63" s="73"/>
      <c r="HS63" s="73"/>
      <c r="HT63" s="73"/>
      <c r="HU63" s="73"/>
      <c r="HV63" s="73"/>
      <c r="HW63" s="73"/>
      <c r="HX63" s="73"/>
      <c r="HY63" s="73"/>
      <c r="HZ63" s="73"/>
      <c r="JR63" s="37">
        <v>0</v>
      </c>
      <c r="JS63" s="37">
        <v>0</v>
      </c>
      <c r="JT63" s="37">
        <v>0</v>
      </c>
      <c r="JU63" s="37">
        <v>0</v>
      </c>
      <c r="JV63" s="37"/>
      <c r="JW63" s="37">
        <v>0.45</v>
      </c>
      <c r="JX63" s="37">
        <v>0.45</v>
      </c>
      <c r="JY63" s="37"/>
    </row>
    <row r="64" spans="1:285" x14ac:dyDescent="0.25">
      <c r="A64">
        <v>1949</v>
      </c>
      <c r="B64" s="37">
        <v>152532296.0625</v>
      </c>
      <c r="C64" s="37">
        <v>0</v>
      </c>
      <c r="D64" s="37">
        <v>0</v>
      </c>
      <c r="E64" s="37">
        <v>341.938724674284</v>
      </c>
      <c r="F64" s="37">
        <v>341.938724674284</v>
      </c>
      <c r="G64" s="37">
        <v>341.938724674284</v>
      </c>
      <c r="H64" s="20">
        <v>1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37">
        <v>0.541789947708333</v>
      </c>
      <c r="S64" s="37">
        <v>0</v>
      </c>
      <c r="T64" s="37">
        <v>0</v>
      </c>
      <c r="U64" s="37">
        <v>0</v>
      </c>
      <c r="V64" s="37">
        <v>0</v>
      </c>
      <c r="W64" s="37">
        <v>0.23134069415625</v>
      </c>
      <c r="X64" s="37">
        <v>0</v>
      </c>
      <c r="Y64" s="37">
        <v>0</v>
      </c>
      <c r="Z64" s="37">
        <v>0</v>
      </c>
      <c r="AA64" s="37">
        <v>0</v>
      </c>
      <c r="AB64" s="37">
        <v>6.4532304302083299</v>
      </c>
      <c r="AC64" s="37">
        <v>0</v>
      </c>
      <c r="AD64" s="37">
        <v>0</v>
      </c>
      <c r="AE64" s="37">
        <v>0</v>
      </c>
      <c r="AF64" s="37">
        <v>0</v>
      </c>
      <c r="AG64" s="124">
        <v>7.9571198408333297</v>
      </c>
      <c r="AH64" s="124">
        <v>0</v>
      </c>
      <c r="AI64" s="124">
        <v>0</v>
      </c>
      <c r="AJ64" s="124">
        <v>0</v>
      </c>
      <c r="AK64" s="124">
        <v>0</v>
      </c>
      <c r="AL64" s="37">
        <v>6.4532304302083299</v>
      </c>
      <c r="AM64" s="37">
        <v>0</v>
      </c>
      <c r="AN64" s="37">
        <v>0</v>
      </c>
      <c r="AO64" s="37">
        <v>0</v>
      </c>
      <c r="AP64" s="37">
        <v>0</v>
      </c>
      <c r="AQ64" s="124">
        <v>7.8531489968750007E-2</v>
      </c>
      <c r="AR64" s="124">
        <v>0</v>
      </c>
      <c r="AS64" s="124">
        <v>0</v>
      </c>
      <c r="AT64" s="124">
        <v>0</v>
      </c>
      <c r="AU64" s="124">
        <v>0</v>
      </c>
      <c r="AV64" s="37">
        <v>1.1453340906145799</v>
      </c>
      <c r="AW64" s="37">
        <v>0</v>
      </c>
      <c r="AX64" s="37">
        <v>0</v>
      </c>
      <c r="AY64" s="37">
        <v>0</v>
      </c>
      <c r="AZ64" s="37">
        <v>0</v>
      </c>
      <c r="BA64" s="37">
        <v>8.8423410089583303</v>
      </c>
      <c r="BB64" s="124">
        <v>0</v>
      </c>
      <c r="BC64" s="124">
        <v>0</v>
      </c>
      <c r="BD64" s="124">
        <v>0</v>
      </c>
      <c r="BE64" s="124">
        <v>0</v>
      </c>
      <c r="BF64" s="124">
        <v>13.849985689166701</v>
      </c>
      <c r="BG64" s="124">
        <v>0</v>
      </c>
      <c r="BH64" s="124">
        <v>0</v>
      </c>
      <c r="BI64" s="124">
        <v>0</v>
      </c>
      <c r="BJ64" s="124">
        <v>0</v>
      </c>
      <c r="BK64" s="37">
        <v>0.77324667335416697</v>
      </c>
      <c r="BL64" s="124">
        <v>0</v>
      </c>
      <c r="BM64" s="124">
        <v>0</v>
      </c>
      <c r="BN64" s="124">
        <v>0</v>
      </c>
      <c r="BO64" s="124">
        <v>0</v>
      </c>
      <c r="BP64" s="124">
        <v>5.0191792240625004</v>
      </c>
      <c r="BQ64" s="124">
        <v>0</v>
      </c>
      <c r="BR64" s="124">
        <v>0</v>
      </c>
      <c r="BS64" s="124">
        <v>0</v>
      </c>
      <c r="BT64" s="124">
        <v>0</v>
      </c>
      <c r="BU64" s="37">
        <v>0.35676502130208299</v>
      </c>
      <c r="BV64" s="124">
        <v>0</v>
      </c>
      <c r="BW64" s="124">
        <v>0</v>
      </c>
      <c r="BX64" s="124">
        <v>0</v>
      </c>
      <c r="BY64" s="124">
        <v>0</v>
      </c>
      <c r="BZ64" s="124">
        <v>2.0850519154062499</v>
      </c>
      <c r="CA64" s="124">
        <v>0</v>
      </c>
      <c r="CB64" s="124">
        <v>0</v>
      </c>
      <c r="CC64" s="124">
        <v>0</v>
      </c>
      <c r="CD64" s="124">
        <v>0</v>
      </c>
      <c r="CE64" s="22">
        <v>0.98</v>
      </c>
      <c r="CF64" s="5">
        <v>0</v>
      </c>
      <c r="CG64" s="5">
        <v>0</v>
      </c>
      <c r="CH64" s="5">
        <v>0</v>
      </c>
      <c r="CI64" s="5">
        <v>0</v>
      </c>
      <c r="CM64" s="38">
        <v>0</v>
      </c>
      <c r="CN64" s="21">
        <v>0</v>
      </c>
      <c r="CO64" s="21">
        <v>1</v>
      </c>
      <c r="CP64" s="21">
        <v>0</v>
      </c>
      <c r="CQ64" s="21">
        <v>0</v>
      </c>
      <c r="CR64" s="39">
        <v>1</v>
      </c>
      <c r="CS64" s="18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I64" s="140"/>
      <c r="ES64" s="66" t="s">
        <v>135</v>
      </c>
      <c r="ET64" s="69">
        <v>0</v>
      </c>
      <c r="EU64" s="69">
        <v>0</v>
      </c>
      <c r="EV64" s="69">
        <v>0</v>
      </c>
      <c r="EW64" s="69">
        <v>0</v>
      </c>
      <c r="EX64" s="69">
        <v>0</v>
      </c>
      <c r="EY64" s="69">
        <v>0</v>
      </c>
      <c r="EZ64" s="69">
        <v>0</v>
      </c>
      <c r="FA64" s="69">
        <v>0</v>
      </c>
      <c r="FB64" s="69">
        <v>0</v>
      </c>
      <c r="FC64" s="69">
        <v>0</v>
      </c>
      <c r="FD64" s="69">
        <v>0</v>
      </c>
      <c r="FE64" s="69">
        <v>0</v>
      </c>
      <c r="FF64" s="69">
        <v>0</v>
      </c>
      <c r="FG64" s="69">
        <v>0</v>
      </c>
      <c r="FH64" s="69">
        <v>0</v>
      </c>
      <c r="FI64" s="69">
        <v>0</v>
      </c>
      <c r="FJ64" s="69">
        <v>0</v>
      </c>
      <c r="FK64" s="69">
        <v>0</v>
      </c>
      <c r="FL64" s="69">
        <v>0</v>
      </c>
      <c r="FM64" s="69">
        <v>0</v>
      </c>
      <c r="FN64" s="69">
        <v>0</v>
      </c>
      <c r="FO64" s="69">
        <v>0</v>
      </c>
      <c r="FP64" s="69">
        <v>0</v>
      </c>
      <c r="FQ64" s="69">
        <v>0</v>
      </c>
      <c r="FR64" s="69">
        <v>0</v>
      </c>
      <c r="FS64" s="69">
        <v>0</v>
      </c>
      <c r="FT64" s="69">
        <v>0</v>
      </c>
      <c r="FU64" s="114"/>
      <c r="FV64" s="66" t="s">
        <v>135</v>
      </c>
      <c r="FW64" s="69">
        <v>0</v>
      </c>
      <c r="FX64" s="69">
        <v>0</v>
      </c>
      <c r="FY64" s="69">
        <v>0</v>
      </c>
      <c r="FZ64" s="69">
        <v>0</v>
      </c>
      <c r="GA64" s="69">
        <v>0</v>
      </c>
      <c r="GB64" s="69">
        <v>0</v>
      </c>
      <c r="GC64" s="69">
        <v>0</v>
      </c>
      <c r="GD64" s="69">
        <v>0</v>
      </c>
      <c r="GE64" s="69">
        <v>0</v>
      </c>
      <c r="GF64" s="69">
        <v>0</v>
      </c>
      <c r="GG64" s="69">
        <v>0</v>
      </c>
      <c r="GH64" s="69">
        <v>0</v>
      </c>
      <c r="GI64" s="69">
        <v>0</v>
      </c>
      <c r="GJ64" s="69">
        <v>0</v>
      </c>
      <c r="GK64" s="69">
        <v>0</v>
      </c>
      <c r="GL64" s="69">
        <v>0</v>
      </c>
      <c r="GM64" s="69">
        <v>0</v>
      </c>
      <c r="GN64" s="69">
        <v>0</v>
      </c>
      <c r="GO64" s="69">
        <v>0</v>
      </c>
      <c r="GP64" s="69">
        <v>0</v>
      </c>
      <c r="GQ64" s="69">
        <v>0</v>
      </c>
      <c r="GR64" s="69">
        <v>0</v>
      </c>
      <c r="GS64" s="69">
        <v>0</v>
      </c>
      <c r="GT64" s="69">
        <v>0</v>
      </c>
      <c r="GU64" s="69">
        <v>0</v>
      </c>
      <c r="GV64" s="69">
        <v>0</v>
      </c>
      <c r="GW64" s="69">
        <v>0</v>
      </c>
      <c r="GY64" s="66" t="s">
        <v>135</v>
      </c>
      <c r="GZ64" s="69">
        <v>0</v>
      </c>
      <c r="HA64" s="69">
        <v>0</v>
      </c>
      <c r="HB64" s="69">
        <v>0</v>
      </c>
      <c r="HC64" s="69">
        <v>0</v>
      </c>
      <c r="HD64" s="69">
        <v>0</v>
      </c>
      <c r="HE64" s="69">
        <v>0</v>
      </c>
      <c r="HF64" s="69">
        <v>0</v>
      </c>
      <c r="HG64" s="69">
        <v>0</v>
      </c>
      <c r="HH64" s="69">
        <v>0</v>
      </c>
      <c r="HI64" s="69">
        <v>0</v>
      </c>
      <c r="HJ64" s="69">
        <v>0</v>
      </c>
      <c r="HK64" s="69">
        <v>0</v>
      </c>
      <c r="HL64" s="69">
        <v>0</v>
      </c>
      <c r="HM64" s="72">
        <v>0</v>
      </c>
      <c r="HN64" s="75"/>
      <c r="HO64" s="73"/>
      <c r="HP64" s="66" t="s">
        <v>135</v>
      </c>
      <c r="HQ64" s="76">
        <v>0</v>
      </c>
      <c r="HR64" s="73"/>
      <c r="HS64" s="73"/>
      <c r="HT64" s="73"/>
      <c r="HU64" s="73"/>
      <c r="HV64" s="73"/>
      <c r="HW64" s="73"/>
      <c r="HX64" s="73"/>
      <c r="HY64" s="73"/>
      <c r="HZ64" s="73"/>
      <c r="JR64" s="37">
        <v>0</v>
      </c>
      <c r="JS64" s="37">
        <v>0</v>
      </c>
      <c r="JT64" s="37">
        <v>0</v>
      </c>
      <c r="JU64" s="37">
        <v>0</v>
      </c>
      <c r="JV64" s="37"/>
      <c r="JW64" s="37">
        <v>0.45</v>
      </c>
      <c r="JX64" s="37">
        <v>0.45</v>
      </c>
      <c r="JY64" s="37"/>
    </row>
    <row r="65" spans="1:285" x14ac:dyDescent="0.25">
      <c r="A65">
        <v>1950</v>
      </c>
      <c r="B65" s="37">
        <v>154443782.6875</v>
      </c>
      <c r="C65" s="37">
        <v>0</v>
      </c>
      <c r="D65" s="37">
        <v>0</v>
      </c>
      <c r="E65" s="37">
        <v>352.16100365668501</v>
      </c>
      <c r="F65" s="37">
        <v>352.16100365668501</v>
      </c>
      <c r="G65" s="37">
        <v>352.16100365668501</v>
      </c>
      <c r="H65" s="20">
        <v>1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37">
        <v>0.55284688541666704</v>
      </c>
      <c r="S65" s="37">
        <v>0</v>
      </c>
      <c r="T65" s="37">
        <v>0</v>
      </c>
      <c r="U65" s="37">
        <v>0</v>
      </c>
      <c r="V65" s="37">
        <v>0</v>
      </c>
      <c r="W65" s="37">
        <v>0.23606193281250001</v>
      </c>
      <c r="X65" s="37">
        <v>0</v>
      </c>
      <c r="Y65" s="37">
        <v>0</v>
      </c>
      <c r="Z65" s="37">
        <v>0</v>
      </c>
      <c r="AA65" s="37">
        <v>0</v>
      </c>
      <c r="AB65" s="37">
        <v>6.58492901041667</v>
      </c>
      <c r="AC65" s="37">
        <v>0</v>
      </c>
      <c r="AD65" s="37">
        <v>0</v>
      </c>
      <c r="AE65" s="37">
        <v>0</v>
      </c>
      <c r="AF65" s="37">
        <v>0</v>
      </c>
      <c r="AG65" s="124">
        <v>8.1195100416666701</v>
      </c>
      <c r="AH65" s="124">
        <v>0</v>
      </c>
      <c r="AI65" s="124">
        <v>0</v>
      </c>
      <c r="AJ65" s="124">
        <v>0</v>
      </c>
      <c r="AK65" s="124">
        <v>0</v>
      </c>
      <c r="AL65" s="37">
        <v>6.58492901041667</v>
      </c>
      <c r="AM65" s="37">
        <v>0</v>
      </c>
      <c r="AN65" s="37">
        <v>0</v>
      </c>
      <c r="AO65" s="37">
        <v>0</v>
      </c>
      <c r="AP65" s="37">
        <v>0</v>
      </c>
      <c r="AQ65" s="124">
        <v>8.0134173437499998E-2</v>
      </c>
      <c r="AR65" s="124">
        <v>0</v>
      </c>
      <c r="AS65" s="124">
        <v>0</v>
      </c>
      <c r="AT65" s="124">
        <v>0</v>
      </c>
      <c r="AU65" s="124">
        <v>0</v>
      </c>
      <c r="AV65" s="37">
        <v>1.1687082557291699</v>
      </c>
      <c r="AW65" s="37">
        <v>0</v>
      </c>
      <c r="AX65" s="37">
        <v>0</v>
      </c>
      <c r="AY65" s="37">
        <v>0</v>
      </c>
      <c r="AZ65" s="37">
        <v>0</v>
      </c>
      <c r="BA65" s="37">
        <v>9.0227969479166692</v>
      </c>
      <c r="BB65" s="124">
        <v>0</v>
      </c>
      <c r="BC65" s="124">
        <v>0</v>
      </c>
      <c r="BD65" s="124">
        <v>0</v>
      </c>
      <c r="BE65" s="124">
        <v>0</v>
      </c>
      <c r="BF65" s="124">
        <v>14.1326384583333</v>
      </c>
      <c r="BG65" s="124">
        <v>0</v>
      </c>
      <c r="BH65" s="124">
        <v>0</v>
      </c>
      <c r="BI65" s="124">
        <v>0</v>
      </c>
      <c r="BJ65" s="124">
        <v>0</v>
      </c>
      <c r="BK65" s="37">
        <v>0.78902721770833295</v>
      </c>
      <c r="BL65" s="124">
        <v>0</v>
      </c>
      <c r="BM65" s="124">
        <v>0</v>
      </c>
      <c r="BN65" s="124">
        <v>0</v>
      </c>
      <c r="BO65" s="124">
        <v>0</v>
      </c>
      <c r="BP65" s="124">
        <v>5.1216114531250003</v>
      </c>
      <c r="BQ65" s="124">
        <v>0</v>
      </c>
      <c r="BR65" s="124">
        <v>0</v>
      </c>
      <c r="BS65" s="124">
        <v>0</v>
      </c>
      <c r="BT65" s="124">
        <v>0</v>
      </c>
      <c r="BU65" s="37">
        <v>0.36404594010416702</v>
      </c>
      <c r="BV65" s="124">
        <v>0</v>
      </c>
      <c r="BW65" s="124">
        <v>0</v>
      </c>
      <c r="BX65" s="124">
        <v>0</v>
      </c>
      <c r="BY65" s="124">
        <v>0</v>
      </c>
      <c r="BZ65" s="124">
        <v>2.1276039953125001</v>
      </c>
      <c r="CA65" s="124">
        <v>0</v>
      </c>
      <c r="CB65" s="124">
        <v>0</v>
      </c>
      <c r="CC65" s="124">
        <v>0</v>
      </c>
      <c r="CD65" s="124">
        <v>0</v>
      </c>
      <c r="CE65" s="22">
        <v>0.98</v>
      </c>
      <c r="CF65" s="5">
        <v>0</v>
      </c>
      <c r="CG65" s="5">
        <v>0</v>
      </c>
      <c r="CH65" s="5">
        <v>0</v>
      </c>
      <c r="CI65" s="5">
        <v>0</v>
      </c>
      <c r="CM65" s="38">
        <v>0</v>
      </c>
      <c r="CN65" s="21">
        <v>0</v>
      </c>
      <c r="CO65" s="21">
        <v>1</v>
      </c>
      <c r="CP65" s="21">
        <v>0</v>
      </c>
      <c r="CQ65" s="21">
        <v>0</v>
      </c>
      <c r="CR65" s="39">
        <v>1</v>
      </c>
      <c r="CS65" s="18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I65" s="141" t="s">
        <v>230</v>
      </c>
      <c r="ES65" s="66" t="s">
        <v>136</v>
      </c>
      <c r="ET65" s="69">
        <v>0</v>
      </c>
      <c r="EU65" s="69">
        <v>0</v>
      </c>
      <c r="EV65" s="69">
        <v>0</v>
      </c>
      <c r="EW65" s="69">
        <v>0</v>
      </c>
      <c r="EX65" s="69">
        <v>0</v>
      </c>
      <c r="EY65" s="69">
        <v>0</v>
      </c>
      <c r="EZ65" s="69">
        <v>0</v>
      </c>
      <c r="FA65" s="69">
        <v>0</v>
      </c>
      <c r="FB65" s="69">
        <v>0</v>
      </c>
      <c r="FC65" s="69">
        <v>0</v>
      </c>
      <c r="FD65" s="69">
        <v>0</v>
      </c>
      <c r="FE65" s="69">
        <v>0</v>
      </c>
      <c r="FF65" s="69">
        <v>0</v>
      </c>
      <c r="FG65" s="69">
        <v>0</v>
      </c>
      <c r="FH65" s="69">
        <v>0</v>
      </c>
      <c r="FI65" s="69">
        <v>0</v>
      </c>
      <c r="FJ65" s="69">
        <v>0</v>
      </c>
      <c r="FK65" s="69">
        <v>0</v>
      </c>
      <c r="FL65" s="69">
        <v>0</v>
      </c>
      <c r="FM65" s="69">
        <v>0</v>
      </c>
      <c r="FN65" s="69">
        <v>0</v>
      </c>
      <c r="FO65" s="69">
        <v>0</v>
      </c>
      <c r="FP65" s="69">
        <v>0</v>
      </c>
      <c r="FQ65" s="69">
        <v>0</v>
      </c>
      <c r="FR65" s="69">
        <v>0</v>
      </c>
      <c r="FS65" s="69">
        <v>0</v>
      </c>
      <c r="FT65" s="69">
        <v>0</v>
      </c>
      <c r="FU65" s="114"/>
      <c r="FV65" s="66" t="s">
        <v>136</v>
      </c>
      <c r="FW65" s="69">
        <v>0</v>
      </c>
      <c r="FX65" s="69">
        <v>0</v>
      </c>
      <c r="FY65" s="69">
        <v>0</v>
      </c>
      <c r="FZ65" s="69">
        <v>0</v>
      </c>
      <c r="GA65" s="69">
        <v>0</v>
      </c>
      <c r="GB65" s="69">
        <v>0</v>
      </c>
      <c r="GC65" s="69">
        <v>0</v>
      </c>
      <c r="GD65" s="69">
        <v>0</v>
      </c>
      <c r="GE65" s="69">
        <v>0</v>
      </c>
      <c r="GF65" s="69">
        <v>0</v>
      </c>
      <c r="GG65" s="69">
        <v>0</v>
      </c>
      <c r="GH65" s="69">
        <v>0</v>
      </c>
      <c r="GI65" s="69">
        <v>0</v>
      </c>
      <c r="GJ65" s="69">
        <v>0</v>
      </c>
      <c r="GK65" s="69">
        <v>0</v>
      </c>
      <c r="GL65" s="69">
        <v>0</v>
      </c>
      <c r="GM65" s="69">
        <v>0</v>
      </c>
      <c r="GN65" s="69">
        <v>0</v>
      </c>
      <c r="GO65" s="69">
        <v>0</v>
      </c>
      <c r="GP65" s="69">
        <v>0</v>
      </c>
      <c r="GQ65" s="69">
        <v>0</v>
      </c>
      <c r="GR65" s="69">
        <v>0</v>
      </c>
      <c r="GS65" s="69">
        <v>0</v>
      </c>
      <c r="GT65" s="69">
        <v>0</v>
      </c>
      <c r="GU65" s="69">
        <v>0</v>
      </c>
      <c r="GV65" s="69">
        <v>0</v>
      </c>
      <c r="GW65" s="69">
        <v>0</v>
      </c>
      <c r="GY65" s="66" t="s">
        <v>136</v>
      </c>
      <c r="GZ65" s="69">
        <v>0</v>
      </c>
      <c r="HA65" s="69">
        <v>0</v>
      </c>
      <c r="HB65" s="69">
        <v>0</v>
      </c>
      <c r="HC65" s="69">
        <v>0</v>
      </c>
      <c r="HD65" s="69">
        <v>0</v>
      </c>
      <c r="HE65" s="69">
        <v>0</v>
      </c>
      <c r="HF65" s="69">
        <v>0</v>
      </c>
      <c r="HG65" s="69">
        <v>0</v>
      </c>
      <c r="HH65" s="69">
        <v>0</v>
      </c>
      <c r="HI65" s="69">
        <v>0</v>
      </c>
      <c r="HJ65" s="69">
        <v>0</v>
      </c>
      <c r="HK65" s="69">
        <v>0</v>
      </c>
      <c r="HL65" s="69">
        <v>0</v>
      </c>
      <c r="HM65" s="72">
        <v>0</v>
      </c>
      <c r="HN65" s="75"/>
      <c r="HO65" s="73"/>
      <c r="HP65" s="66" t="s">
        <v>136</v>
      </c>
      <c r="HQ65" s="76">
        <v>0</v>
      </c>
      <c r="HR65" s="73"/>
      <c r="HS65" s="73"/>
      <c r="HT65" s="73"/>
      <c r="HU65" s="73"/>
      <c r="HV65" s="73"/>
      <c r="HW65" s="73"/>
      <c r="HX65" s="73"/>
      <c r="HY65" s="73"/>
      <c r="HZ65" s="73"/>
      <c r="JR65" s="37">
        <v>0</v>
      </c>
      <c r="JS65" s="37">
        <v>0</v>
      </c>
      <c r="JT65" s="37">
        <v>0</v>
      </c>
      <c r="JU65" s="37">
        <v>0</v>
      </c>
      <c r="JV65" s="37"/>
      <c r="JW65" s="37">
        <v>0.45</v>
      </c>
      <c r="JX65" s="37">
        <v>0.45</v>
      </c>
      <c r="JY65" s="37"/>
    </row>
    <row r="66" spans="1:285" x14ac:dyDescent="0.25">
      <c r="A66">
        <v>1951</v>
      </c>
      <c r="B66" s="37">
        <v>156386953.8125</v>
      </c>
      <c r="C66" s="37">
        <v>0</v>
      </c>
      <c r="D66" s="37">
        <v>0</v>
      </c>
      <c r="E66" s="37">
        <v>362.39574052393402</v>
      </c>
      <c r="F66" s="37">
        <v>362.39574052393402</v>
      </c>
      <c r="G66" s="37">
        <v>362.39574052393402</v>
      </c>
      <c r="H66" s="20">
        <v>1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37">
        <v>0.56390382312499998</v>
      </c>
      <c r="S66" s="37">
        <v>0</v>
      </c>
      <c r="T66" s="37">
        <v>0</v>
      </c>
      <c r="U66" s="37">
        <v>0</v>
      </c>
      <c r="V66" s="37">
        <v>0</v>
      </c>
      <c r="W66" s="37">
        <v>0.24078317146875</v>
      </c>
      <c r="X66" s="37">
        <v>0</v>
      </c>
      <c r="Y66" s="37">
        <v>0</v>
      </c>
      <c r="Z66" s="37">
        <v>0</v>
      </c>
      <c r="AA66" s="37">
        <v>0</v>
      </c>
      <c r="AB66" s="37">
        <v>6.7166275906250004</v>
      </c>
      <c r="AC66" s="37">
        <v>0</v>
      </c>
      <c r="AD66" s="37">
        <v>0</v>
      </c>
      <c r="AE66" s="37">
        <v>0</v>
      </c>
      <c r="AF66" s="37">
        <v>0</v>
      </c>
      <c r="AG66" s="124">
        <v>8.2819002425000008</v>
      </c>
      <c r="AH66" s="124">
        <v>0</v>
      </c>
      <c r="AI66" s="124">
        <v>0</v>
      </c>
      <c r="AJ66" s="124">
        <v>0</v>
      </c>
      <c r="AK66" s="124">
        <v>0</v>
      </c>
      <c r="AL66" s="37">
        <v>6.7166275906250004</v>
      </c>
      <c r="AM66" s="37">
        <v>0</v>
      </c>
      <c r="AN66" s="37">
        <v>0</v>
      </c>
      <c r="AO66" s="37">
        <v>0</v>
      </c>
      <c r="AP66" s="37">
        <v>0</v>
      </c>
      <c r="AQ66" s="124">
        <v>8.1736856906250002E-2</v>
      </c>
      <c r="AR66" s="124">
        <v>0</v>
      </c>
      <c r="AS66" s="124">
        <v>0</v>
      </c>
      <c r="AT66" s="124">
        <v>0</v>
      </c>
      <c r="AU66" s="124">
        <v>0</v>
      </c>
      <c r="AV66" s="37">
        <v>1.1920824208437499</v>
      </c>
      <c r="AW66" s="37">
        <v>0</v>
      </c>
      <c r="AX66" s="37">
        <v>0</v>
      </c>
      <c r="AY66" s="37">
        <v>0</v>
      </c>
      <c r="AZ66" s="37">
        <v>0</v>
      </c>
      <c r="BA66" s="37">
        <v>9.2032528868749992</v>
      </c>
      <c r="BB66" s="124">
        <v>0</v>
      </c>
      <c r="BC66" s="124">
        <v>0</v>
      </c>
      <c r="BD66" s="124">
        <v>0</v>
      </c>
      <c r="BE66" s="124">
        <v>0</v>
      </c>
      <c r="BF66" s="124">
        <v>14.415291227499999</v>
      </c>
      <c r="BG66" s="124">
        <v>0</v>
      </c>
      <c r="BH66" s="124">
        <v>0</v>
      </c>
      <c r="BI66" s="124">
        <v>0</v>
      </c>
      <c r="BJ66" s="124">
        <v>0</v>
      </c>
      <c r="BK66" s="37">
        <v>0.80480776206250004</v>
      </c>
      <c r="BL66" s="124">
        <v>0</v>
      </c>
      <c r="BM66" s="124">
        <v>0</v>
      </c>
      <c r="BN66" s="124">
        <v>0</v>
      </c>
      <c r="BO66" s="124">
        <v>0</v>
      </c>
      <c r="BP66" s="124">
        <v>5.2240436821875003</v>
      </c>
      <c r="BQ66" s="124">
        <v>0</v>
      </c>
      <c r="BR66" s="124">
        <v>0</v>
      </c>
      <c r="BS66" s="124">
        <v>0</v>
      </c>
      <c r="BT66" s="124">
        <v>0</v>
      </c>
      <c r="BU66" s="37">
        <v>0.37132685890625</v>
      </c>
      <c r="BV66" s="124">
        <v>0</v>
      </c>
      <c r="BW66" s="124">
        <v>0</v>
      </c>
      <c r="BX66" s="124">
        <v>0</v>
      </c>
      <c r="BY66" s="124">
        <v>0</v>
      </c>
      <c r="BZ66" s="124">
        <v>2.1701560752187499</v>
      </c>
      <c r="CA66" s="124">
        <v>0</v>
      </c>
      <c r="CB66" s="124">
        <v>0</v>
      </c>
      <c r="CC66" s="124">
        <v>0</v>
      </c>
      <c r="CD66" s="124">
        <v>0</v>
      </c>
      <c r="CE66" s="22">
        <v>0.98</v>
      </c>
      <c r="CF66" s="5">
        <v>0</v>
      </c>
      <c r="CG66" s="5">
        <v>0</v>
      </c>
      <c r="CH66" s="5">
        <v>0</v>
      </c>
      <c r="CI66" s="5">
        <v>0</v>
      </c>
      <c r="CM66" s="38">
        <v>0</v>
      </c>
      <c r="CN66" s="21">
        <v>0</v>
      </c>
      <c r="CO66" s="21">
        <v>1</v>
      </c>
      <c r="CP66" s="21">
        <v>0</v>
      </c>
      <c r="CQ66" s="21">
        <v>0</v>
      </c>
      <c r="CR66" s="39">
        <v>1</v>
      </c>
      <c r="CS66" s="18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I66" s="141"/>
      <c r="ES66" s="66" t="s">
        <v>137</v>
      </c>
      <c r="ET66" s="69">
        <v>0</v>
      </c>
      <c r="EU66" s="69">
        <v>0</v>
      </c>
      <c r="EV66" s="69">
        <v>0</v>
      </c>
      <c r="EW66" s="69">
        <v>0</v>
      </c>
      <c r="EX66" s="69">
        <v>0</v>
      </c>
      <c r="EY66" s="69">
        <v>0</v>
      </c>
      <c r="EZ66" s="69">
        <v>0</v>
      </c>
      <c r="FA66" s="69">
        <v>0</v>
      </c>
      <c r="FB66" s="69">
        <v>0</v>
      </c>
      <c r="FC66" s="69">
        <v>0</v>
      </c>
      <c r="FD66" s="69">
        <v>0</v>
      </c>
      <c r="FE66" s="69">
        <v>0</v>
      </c>
      <c r="FF66" s="69">
        <v>0</v>
      </c>
      <c r="FG66" s="69">
        <v>0</v>
      </c>
      <c r="FH66" s="69">
        <v>0</v>
      </c>
      <c r="FI66" s="69">
        <v>0</v>
      </c>
      <c r="FJ66" s="69">
        <v>0</v>
      </c>
      <c r="FK66" s="69">
        <v>0</v>
      </c>
      <c r="FL66" s="69">
        <v>0</v>
      </c>
      <c r="FM66" s="69">
        <v>0</v>
      </c>
      <c r="FN66" s="69">
        <v>0</v>
      </c>
      <c r="FO66" s="69">
        <v>0</v>
      </c>
      <c r="FP66" s="69">
        <v>0</v>
      </c>
      <c r="FQ66" s="69">
        <v>0</v>
      </c>
      <c r="FR66" s="69">
        <v>0</v>
      </c>
      <c r="FS66" s="69">
        <v>0</v>
      </c>
      <c r="FT66" s="69">
        <v>0</v>
      </c>
      <c r="FU66" s="114"/>
      <c r="FV66" s="66" t="s">
        <v>137</v>
      </c>
      <c r="FW66" s="69">
        <v>0</v>
      </c>
      <c r="FX66" s="69">
        <v>0</v>
      </c>
      <c r="FY66" s="69">
        <v>0</v>
      </c>
      <c r="FZ66" s="69">
        <v>0</v>
      </c>
      <c r="GA66" s="69">
        <v>0</v>
      </c>
      <c r="GB66" s="69">
        <v>0</v>
      </c>
      <c r="GC66" s="69">
        <v>0</v>
      </c>
      <c r="GD66" s="69">
        <v>0</v>
      </c>
      <c r="GE66" s="69">
        <v>0</v>
      </c>
      <c r="GF66" s="69">
        <v>0</v>
      </c>
      <c r="GG66" s="69">
        <v>0</v>
      </c>
      <c r="GH66" s="69">
        <v>0</v>
      </c>
      <c r="GI66" s="69">
        <v>0</v>
      </c>
      <c r="GJ66" s="69">
        <v>0</v>
      </c>
      <c r="GK66" s="69">
        <v>0</v>
      </c>
      <c r="GL66" s="69">
        <v>0</v>
      </c>
      <c r="GM66" s="69">
        <v>0</v>
      </c>
      <c r="GN66" s="69">
        <v>0</v>
      </c>
      <c r="GO66" s="69">
        <v>0</v>
      </c>
      <c r="GP66" s="69">
        <v>0</v>
      </c>
      <c r="GQ66" s="69">
        <v>0</v>
      </c>
      <c r="GR66" s="69">
        <v>0</v>
      </c>
      <c r="GS66" s="69">
        <v>0</v>
      </c>
      <c r="GT66" s="69">
        <v>0</v>
      </c>
      <c r="GU66" s="69">
        <v>0</v>
      </c>
      <c r="GV66" s="69">
        <v>0</v>
      </c>
      <c r="GW66" s="69">
        <v>0</v>
      </c>
      <c r="GY66" s="66" t="s">
        <v>137</v>
      </c>
      <c r="GZ66" s="69">
        <v>0</v>
      </c>
      <c r="HA66" s="69">
        <v>0</v>
      </c>
      <c r="HB66" s="69">
        <v>0</v>
      </c>
      <c r="HC66" s="69">
        <v>0</v>
      </c>
      <c r="HD66" s="69">
        <v>0</v>
      </c>
      <c r="HE66" s="69">
        <v>0</v>
      </c>
      <c r="HF66" s="69">
        <v>0</v>
      </c>
      <c r="HG66" s="69">
        <v>0</v>
      </c>
      <c r="HH66" s="69">
        <v>0</v>
      </c>
      <c r="HI66" s="69">
        <v>0</v>
      </c>
      <c r="HJ66" s="69">
        <v>0</v>
      </c>
      <c r="HK66" s="69">
        <v>0</v>
      </c>
      <c r="HL66" s="69">
        <v>0</v>
      </c>
      <c r="HM66" s="72">
        <v>0</v>
      </c>
      <c r="HN66" s="75"/>
      <c r="HO66" s="73"/>
      <c r="HP66" s="66" t="s">
        <v>137</v>
      </c>
      <c r="HQ66" s="76">
        <v>0</v>
      </c>
      <c r="HR66" s="73"/>
      <c r="HS66" s="73"/>
      <c r="HT66" s="73"/>
      <c r="HU66" s="73"/>
      <c r="HV66" s="73"/>
      <c r="HW66" s="73"/>
      <c r="HX66" s="73"/>
      <c r="HY66" s="73"/>
      <c r="HZ66" s="73"/>
      <c r="JR66" s="37">
        <v>0</v>
      </c>
      <c r="JS66" s="37">
        <v>0</v>
      </c>
      <c r="JT66" s="37">
        <v>0</v>
      </c>
      <c r="JU66" s="37">
        <v>0</v>
      </c>
      <c r="JV66" s="37"/>
      <c r="JW66" s="37">
        <v>0.45</v>
      </c>
      <c r="JX66" s="37">
        <v>0.45</v>
      </c>
      <c r="JY66" s="37"/>
    </row>
    <row r="67" spans="1:285" x14ac:dyDescent="0.25">
      <c r="A67">
        <v>1952</v>
      </c>
      <c r="B67" s="37">
        <v>158362023.5625</v>
      </c>
      <c r="C67" s="37">
        <v>0</v>
      </c>
      <c r="D67" s="37">
        <v>0</v>
      </c>
      <c r="E67" s="37">
        <v>372.63756687939201</v>
      </c>
      <c r="F67" s="37">
        <v>372.63756687939201</v>
      </c>
      <c r="G67" s="37">
        <v>372.63756687939201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37">
        <v>0.57496076083333303</v>
      </c>
      <c r="S67" s="37">
        <v>0</v>
      </c>
      <c r="T67" s="37">
        <v>0</v>
      </c>
      <c r="U67" s="37">
        <v>0</v>
      </c>
      <c r="V67" s="37">
        <v>0</v>
      </c>
      <c r="W67" s="37">
        <v>0.24550441012499999</v>
      </c>
      <c r="X67" s="37">
        <v>0</v>
      </c>
      <c r="Y67" s="37">
        <v>0</v>
      </c>
      <c r="Z67" s="37">
        <v>0</v>
      </c>
      <c r="AA67" s="37">
        <v>0</v>
      </c>
      <c r="AB67" s="37">
        <v>6.8483261708333298</v>
      </c>
      <c r="AC67" s="37">
        <v>0</v>
      </c>
      <c r="AD67" s="37">
        <v>0</v>
      </c>
      <c r="AE67" s="37">
        <v>0</v>
      </c>
      <c r="AF67" s="37">
        <v>0</v>
      </c>
      <c r="AG67" s="124">
        <v>8.4442904433333297</v>
      </c>
      <c r="AH67" s="124">
        <v>0</v>
      </c>
      <c r="AI67" s="124">
        <v>0</v>
      </c>
      <c r="AJ67" s="124">
        <v>0</v>
      </c>
      <c r="AK67" s="124">
        <v>0</v>
      </c>
      <c r="AL67" s="37">
        <v>6.8483261708333298</v>
      </c>
      <c r="AM67" s="37">
        <v>0</v>
      </c>
      <c r="AN67" s="37">
        <v>0</v>
      </c>
      <c r="AO67" s="37">
        <v>0</v>
      </c>
      <c r="AP67" s="37">
        <v>0</v>
      </c>
      <c r="AQ67" s="124">
        <v>8.3339540375000007E-2</v>
      </c>
      <c r="AR67" s="124">
        <v>0</v>
      </c>
      <c r="AS67" s="124">
        <v>0</v>
      </c>
      <c r="AT67" s="124">
        <v>0</v>
      </c>
      <c r="AU67" s="124">
        <v>0</v>
      </c>
      <c r="AV67" s="37">
        <v>1.2154565859583299</v>
      </c>
      <c r="AW67" s="37">
        <v>0</v>
      </c>
      <c r="AX67" s="37">
        <v>0</v>
      </c>
      <c r="AY67" s="37">
        <v>0</v>
      </c>
      <c r="AZ67" s="37">
        <v>0</v>
      </c>
      <c r="BA67" s="37">
        <v>9.3837088258333292</v>
      </c>
      <c r="BB67" s="124">
        <v>0</v>
      </c>
      <c r="BC67" s="124">
        <v>0</v>
      </c>
      <c r="BD67" s="124">
        <v>0</v>
      </c>
      <c r="BE67" s="124">
        <v>0</v>
      </c>
      <c r="BF67" s="124">
        <v>14.6979439966667</v>
      </c>
      <c r="BG67" s="124">
        <v>0</v>
      </c>
      <c r="BH67" s="124">
        <v>0</v>
      </c>
      <c r="BI67" s="124">
        <v>0</v>
      </c>
      <c r="BJ67" s="124">
        <v>0</v>
      </c>
      <c r="BK67" s="37">
        <v>0.82058830641666702</v>
      </c>
      <c r="BL67" s="124">
        <v>0</v>
      </c>
      <c r="BM67" s="124">
        <v>0</v>
      </c>
      <c r="BN67" s="124">
        <v>0</v>
      </c>
      <c r="BO67" s="124">
        <v>0</v>
      </c>
      <c r="BP67" s="124">
        <v>5.3264759112500002</v>
      </c>
      <c r="BQ67" s="124">
        <v>0</v>
      </c>
      <c r="BR67" s="124">
        <v>0</v>
      </c>
      <c r="BS67" s="124">
        <v>0</v>
      </c>
      <c r="BT67" s="124">
        <v>0</v>
      </c>
      <c r="BU67" s="37">
        <v>0.37860777770833298</v>
      </c>
      <c r="BV67" s="124">
        <v>0</v>
      </c>
      <c r="BW67" s="124">
        <v>0</v>
      </c>
      <c r="BX67" s="124">
        <v>0</v>
      </c>
      <c r="BY67" s="124">
        <v>0</v>
      </c>
      <c r="BZ67" s="124">
        <v>2.2127081551250001</v>
      </c>
      <c r="CA67" s="124">
        <v>0</v>
      </c>
      <c r="CB67" s="124">
        <v>0</v>
      </c>
      <c r="CC67" s="124">
        <v>0</v>
      </c>
      <c r="CD67" s="124">
        <v>0</v>
      </c>
      <c r="CE67" s="22">
        <v>0.98</v>
      </c>
      <c r="CF67" s="5">
        <v>0</v>
      </c>
      <c r="CG67" s="5">
        <v>0</v>
      </c>
      <c r="CH67" s="5">
        <v>0</v>
      </c>
      <c r="CI67" s="5">
        <v>0</v>
      </c>
      <c r="CM67" s="38">
        <v>0</v>
      </c>
      <c r="CN67" s="21">
        <v>0</v>
      </c>
      <c r="CO67" s="21">
        <v>1</v>
      </c>
      <c r="CP67" s="21">
        <v>0</v>
      </c>
      <c r="CQ67" s="21">
        <v>0</v>
      </c>
      <c r="CR67" s="39">
        <v>1</v>
      </c>
      <c r="CS67" s="18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I67" s="141"/>
      <c r="ES67" s="66" t="s">
        <v>138</v>
      </c>
      <c r="ET67" s="69">
        <v>0</v>
      </c>
      <c r="EU67" s="69">
        <v>0</v>
      </c>
      <c r="EV67" s="69">
        <v>0</v>
      </c>
      <c r="EW67" s="69">
        <v>0</v>
      </c>
      <c r="EX67" s="69">
        <v>0</v>
      </c>
      <c r="EY67" s="69">
        <v>0</v>
      </c>
      <c r="EZ67" s="69">
        <v>0</v>
      </c>
      <c r="FA67" s="69">
        <v>0</v>
      </c>
      <c r="FB67" s="69">
        <v>0</v>
      </c>
      <c r="FC67" s="69">
        <v>0</v>
      </c>
      <c r="FD67" s="69">
        <v>0</v>
      </c>
      <c r="FE67" s="69">
        <v>0</v>
      </c>
      <c r="FF67" s="69">
        <v>0</v>
      </c>
      <c r="FG67" s="69">
        <v>0</v>
      </c>
      <c r="FH67" s="69">
        <v>0</v>
      </c>
      <c r="FI67" s="69">
        <v>0</v>
      </c>
      <c r="FJ67" s="69">
        <v>0</v>
      </c>
      <c r="FK67" s="69">
        <v>0</v>
      </c>
      <c r="FL67" s="69">
        <v>0</v>
      </c>
      <c r="FM67" s="69">
        <v>0</v>
      </c>
      <c r="FN67" s="69">
        <v>0</v>
      </c>
      <c r="FO67" s="69">
        <v>0</v>
      </c>
      <c r="FP67" s="69">
        <v>0</v>
      </c>
      <c r="FQ67" s="69">
        <v>0</v>
      </c>
      <c r="FR67" s="69">
        <v>0</v>
      </c>
      <c r="FS67" s="69">
        <v>0</v>
      </c>
      <c r="FT67" s="69">
        <v>0</v>
      </c>
      <c r="FU67" s="114"/>
      <c r="FV67" s="66" t="s">
        <v>138</v>
      </c>
      <c r="FW67" s="69">
        <v>0</v>
      </c>
      <c r="FX67" s="69">
        <v>0</v>
      </c>
      <c r="FY67" s="69">
        <v>0</v>
      </c>
      <c r="FZ67" s="69">
        <v>0</v>
      </c>
      <c r="GA67" s="69">
        <v>0</v>
      </c>
      <c r="GB67" s="69">
        <v>0</v>
      </c>
      <c r="GC67" s="69">
        <v>0</v>
      </c>
      <c r="GD67" s="69">
        <v>0</v>
      </c>
      <c r="GE67" s="69">
        <v>0</v>
      </c>
      <c r="GF67" s="69">
        <v>0</v>
      </c>
      <c r="GG67" s="69">
        <v>0</v>
      </c>
      <c r="GH67" s="69">
        <v>0</v>
      </c>
      <c r="GI67" s="69">
        <v>0</v>
      </c>
      <c r="GJ67" s="69">
        <v>0</v>
      </c>
      <c r="GK67" s="69">
        <v>0</v>
      </c>
      <c r="GL67" s="69">
        <v>0</v>
      </c>
      <c r="GM67" s="69">
        <v>0</v>
      </c>
      <c r="GN67" s="69">
        <v>0</v>
      </c>
      <c r="GO67" s="69">
        <v>0</v>
      </c>
      <c r="GP67" s="69">
        <v>0</v>
      </c>
      <c r="GQ67" s="69">
        <v>0</v>
      </c>
      <c r="GR67" s="69">
        <v>0</v>
      </c>
      <c r="GS67" s="69">
        <v>0</v>
      </c>
      <c r="GT67" s="69">
        <v>0</v>
      </c>
      <c r="GU67" s="69">
        <v>0</v>
      </c>
      <c r="GV67" s="69">
        <v>0</v>
      </c>
      <c r="GW67" s="69">
        <v>0</v>
      </c>
      <c r="GY67" s="66" t="s">
        <v>138</v>
      </c>
      <c r="GZ67" s="69">
        <v>0</v>
      </c>
      <c r="HA67" s="69">
        <v>0</v>
      </c>
      <c r="HB67" s="69">
        <v>0</v>
      </c>
      <c r="HC67" s="69">
        <v>0</v>
      </c>
      <c r="HD67" s="69">
        <v>0</v>
      </c>
      <c r="HE67" s="69">
        <v>0</v>
      </c>
      <c r="HF67" s="69">
        <v>0</v>
      </c>
      <c r="HG67" s="69">
        <v>0</v>
      </c>
      <c r="HH67" s="69">
        <v>0</v>
      </c>
      <c r="HI67" s="69">
        <v>0</v>
      </c>
      <c r="HJ67" s="69">
        <v>0</v>
      </c>
      <c r="HK67" s="69">
        <v>0</v>
      </c>
      <c r="HL67" s="69">
        <v>0</v>
      </c>
      <c r="HM67" s="72">
        <v>0</v>
      </c>
      <c r="HN67" s="75"/>
      <c r="HO67" s="73"/>
      <c r="HP67" s="66" t="s">
        <v>138</v>
      </c>
      <c r="HQ67" s="76">
        <v>0</v>
      </c>
      <c r="HR67" s="73"/>
      <c r="HS67" s="73"/>
      <c r="HT67" s="73"/>
      <c r="HU67" s="73"/>
      <c r="HV67" s="73"/>
      <c r="HW67" s="73"/>
      <c r="HX67" s="73"/>
      <c r="HY67" s="73"/>
      <c r="HZ67" s="73"/>
      <c r="JR67" s="37">
        <v>0</v>
      </c>
      <c r="JS67" s="37">
        <v>0</v>
      </c>
      <c r="JT67" s="37">
        <v>0</v>
      </c>
      <c r="JU67" s="37">
        <v>0</v>
      </c>
      <c r="JV67" s="37"/>
      <c r="JW67" s="37">
        <v>0.45</v>
      </c>
      <c r="JX67" s="37">
        <v>0.45</v>
      </c>
      <c r="JY67" s="37"/>
    </row>
    <row r="68" spans="1:285" x14ac:dyDescent="0.25">
      <c r="A68">
        <v>1953</v>
      </c>
      <c r="B68" s="37">
        <v>160369148.125</v>
      </c>
      <c r="C68" s="37">
        <v>0</v>
      </c>
      <c r="D68" s="37">
        <v>0</v>
      </c>
      <c r="E68" s="37">
        <v>382.881208248436</v>
      </c>
      <c r="F68" s="37">
        <v>382.881208248436</v>
      </c>
      <c r="G68" s="37">
        <v>382.881208248436</v>
      </c>
      <c r="H68" s="20">
        <v>1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37">
        <v>0.58601769854166696</v>
      </c>
      <c r="S68" s="37">
        <v>0</v>
      </c>
      <c r="T68" s="37">
        <v>0</v>
      </c>
      <c r="U68" s="37">
        <v>0</v>
      </c>
      <c r="V68" s="37">
        <v>0</v>
      </c>
      <c r="W68" s="37">
        <v>0.25022564878124998</v>
      </c>
      <c r="X68" s="37">
        <v>0</v>
      </c>
      <c r="Y68" s="37">
        <v>0</v>
      </c>
      <c r="Z68" s="37">
        <v>0</v>
      </c>
      <c r="AA68" s="37">
        <v>0</v>
      </c>
      <c r="AB68" s="37">
        <v>6.98002475104167</v>
      </c>
      <c r="AC68" s="37">
        <v>0</v>
      </c>
      <c r="AD68" s="37">
        <v>0</v>
      </c>
      <c r="AE68" s="37">
        <v>0</v>
      </c>
      <c r="AF68" s="37">
        <v>0</v>
      </c>
      <c r="AG68" s="124">
        <v>8.6066806441666692</v>
      </c>
      <c r="AH68" s="124">
        <v>0</v>
      </c>
      <c r="AI68" s="124">
        <v>0</v>
      </c>
      <c r="AJ68" s="124">
        <v>0</v>
      </c>
      <c r="AK68" s="124">
        <v>0</v>
      </c>
      <c r="AL68" s="37">
        <v>6.98002475104167</v>
      </c>
      <c r="AM68" s="37">
        <v>0</v>
      </c>
      <c r="AN68" s="37">
        <v>0</v>
      </c>
      <c r="AO68" s="37">
        <v>0</v>
      </c>
      <c r="AP68" s="37">
        <v>0</v>
      </c>
      <c r="AQ68" s="124">
        <v>8.4942223843749998E-2</v>
      </c>
      <c r="AR68" s="124">
        <v>0</v>
      </c>
      <c r="AS68" s="124">
        <v>0</v>
      </c>
      <c r="AT68" s="124">
        <v>0</v>
      </c>
      <c r="AU68" s="124">
        <v>0</v>
      </c>
      <c r="AV68" s="37">
        <v>1.23883075107292</v>
      </c>
      <c r="AW68" s="37">
        <v>0</v>
      </c>
      <c r="AX68" s="37">
        <v>0</v>
      </c>
      <c r="AY68" s="37">
        <v>0</v>
      </c>
      <c r="AZ68" s="37">
        <v>0</v>
      </c>
      <c r="BA68" s="37">
        <v>9.5641647647916699</v>
      </c>
      <c r="BB68" s="124">
        <v>0</v>
      </c>
      <c r="BC68" s="124">
        <v>0</v>
      </c>
      <c r="BD68" s="124">
        <v>0</v>
      </c>
      <c r="BE68" s="124">
        <v>0</v>
      </c>
      <c r="BF68" s="124">
        <v>14.980596765833299</v>
      </c>
      <c r="BG68" s="124">
        <v>0</v>
      </c>
      <c r="BH68" s="124">
        <v>0</v>
      </c>
      <c r="BI68" s="124">
        <v>0</v>
      </c>
      <c r="BJ68" s="124">
        <v>0</v>
      </c>
      <c r="BK68" s="37">
        <v>0.83636885077083301</v>
      </c>
      <c r="BL68" s="124">
        <v>0</v>
      </c>
      <c r="BM68" s="124">
        <v>0</v>
      </c>
      <c r="BN68" s="124">
        <v>0</v>
      </c>
      <c r="BO68" s="124">
        <v>0</v>
      </c>
      <c r="BP68" s="124">
        <v>5.4289081403125001</v>
      </c>
      <c r="BQ68" s="124">
        <v>0</v>
      </c>
      <c r="BR68" s="124">
        <v>0</v>
      </c>
      <c r="BS68" s="124">
        <v>0</v>
      </c>
      <c r="BT68" s="124">
        <v>0</v>
      </c>
      <c r="BU68" s="37">
        <v>0.38588869651041702</v>
      </c>
      <c r="BV68" s="124">
        <v>0</v>
      </c>
      <c r="BW68" s="124">
        <v>0</v>
      </c>
      <c r="BX68" s="124">
        <v>0</v>
      </c>
      <c r="BY68" s="124">
        <v>0</v>
      </c>
      <c r="BZ68" s="124">
        <v>2.2552602350312498</v>
      </c>
      <c r="CA68" s="124">
        <v>0</v>
      </c>
      <c r="CB68" s="124">
        <v>0</v>
      </c>
      <c r="CC68" s="124">
        <v>0</v>
      </c>
      <c r="CD68" s="124">
        <v>0</v>
      </c>
      <c r="CE68" s="22">
        <v>0.98</v>
      </c>
      <c r="CF68" s="5">
        <v>0</v>
      </c>
      <c r="CG68" s="5">
        <v>0</v>
      </c>
      <c r="CH68" s="5">
        <v>0</v>
      </c>
      <c r="CI68" s="5">
        <v>0</v>
      </c>
      <c r="CM68" s="38">
        <v>0</v>
      </c>
      <c r="CN68" s="21">
        <v>0</v>
      </c>
      <c r="CO68" s="21">
        <v>1</v>
      </c>
      <c r="CP68" s="21">
        <v>0</v>
      </c>
      <c r="CQ68" s="21">
        <v>0</v>
      </c>
      <c r="CR68" s="39">
        <v>1</v>
      </c>
      <c r="CS68" s="18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I68" s="141"/>
      <c r="ES68" s="66" t="s">
        <v>139</v>
      </c>
      <c r="ET68" s="69">
        <v>0</v>
      </c>
      <c r="EU68" s="69">
        <v>0</v>
      </c>
      <c r="EV68" s="69">
        <v>0</v>
      </c>
      <c r="EW68" s="69">
        <v>0</v>
      </c>
      <c r="EX68" s="69">
        <v>0</v>
      </c>
      <c r="EY68" s="69">
        <v>0</v>
      </c>
      <c r="EZ68" s="69">
        <v>0</v>
      </c>
      <c r="FA68" s="69">
        <v>0</v>
      </c>
      <c r="FB68" s="69">
        <v>0</v>
      </c>
      <c r="FC68" s="69">
        <v>0</v>
      </c>
      <c r="FD68" s="69">
        <v>0</v>
      </c>
      <c r="FE68" s="69">
        <v>0</v>
      </c>
      <c r="FF68" s="69">
        <v>0</v>
      </c>
      <c r="FG68" s="69">
        <v>0</v>
      </c>
      <c r="FH68" s="69">
        <v>0</v>
      </c>
      <c r="FI68" s="69">
        <v>0</v>
      </c>
      <c r="FJ68" s="69">
        <v>0</v>
      </c>
      <c r="FK68" s="69">
        <v>0</v>
      </c>
      <c r="FL68" s="69">
        <v>0</v>
      </c>
      <c r="FM68" s="69">
        <v>0</v>
      </c>
      <c r="FN68" s="69">
        <v>0</v>
      </c>
      <c r="FO68" s="69">
        <v>0</v>
      </c>
      <c r="FP68" s="69">
        <v>0</v>
      </c>
      <c r="FQ68" s="69">
        <v>0</v>
      </c>
      <c r="FR68" s="69">
        <v>0</v>
      </c>
      <c r="FS68" s="69">
        <v>0</v>
      </c>
      <c r="FT68" s="69">
        <v>0</v>
      </c>
      <c r="FU68" s="114"/>
      <c r="FV68" s="66" t="s">
        <v>139</v>
      </c>
      <c r="FW68" s="69">
        <v>0</v>
      </c>
      <c r="FX68" s="69">
        <v>0</v>
      </c>
      <c r="FY68" s="69">
        <v>0</v>
      </c>
      <c r="FZ68" s="69">
        <v>0</v>
      </c>
      <c r="GA68" s="69">
        <v>0</v>
      </c>
      <c r="GB68" s="69">
        <v>0</v>
      </c>
      <c r="GC68" s="69">
        <v>0</v>
      </c>
      <c r="GD68" s="69">
        <v>0</v>
      </c>
      <c r="GE68" s="69">
        <v>0</v>
      </c>
      <c r="GF68" s="69">
        <v>0</v>
      </c>
      <c r="GG68" s="69">
        <v>0</v>
      </c>
      <c r="GH68" s="69">
        <v>0</v>
      </c>
      <c r="GI68" s="69">
        <v>0</v>
      </c>
      <c r="GJ68" s="69">
        <v>0</v>
      </c>
      <c r="GK68" s="69">
        <v>0</v>
      </c>
      <c r="GL68" s="69">
        <v>0</v>
      </c>
      <c r="GM68" s="69">
        <v>0</v>
      </c>
      <c r="GN68" s="69">
        <v>0</v>
      </c>
      <c r="GO68" s="69">
        <v>0</v>
      </c>
      <c r="GP68" s="69">
        <v>0</v>
      </c>
      <c r="GQ68" s="69">
        <v>0</v>
      </c>
      <c r="GR68" s="69">
        <v>0</v>
      </c>
      <c r="GS68" s="69">
        <v>0</v>
      </c>
      <c r="GT68" s="69">
        <v>0</v>
      </c>
      <c r="GU68" s="69">
        <v>0</v>
      </c>
      <c r="GV68" s="69">
        <v>0</v>
      </c>
      <c r="GW68" s="69">
        <v>0</v>
      </c>
      <c r="GY68" s="66" t="s">
        <v>139</v>
      </c>
      <c r="GZ68" s="69">
        <v>0</v>
      </c>
      <c r="HA68" s="69">
        <v>0</v>
      </c>
      <c r="HB68" s="69">
        <v>0</v>
      </c>
      <c r="HC68" s="69">
        <v>0</v>
      </c>
      <c r="HD68" s="69">
        <v>0</v>
      </c>
      <c r="HE68" s="69">
        <v>0</v>
      </c>
      <c r="HF68" s="69">
        <v>0</v>
      </c>
      <c r="HG68" s="69">
        <v>0</v>
      </c>
      <c r="HH68" s="69">
        <v>0</v>
      </c>
      <c r="HI68" s="69">
        <v>0</v>
      </c>
      <c r="HJ68" s="69">
        <v>0</v>
      </c>
      <c r="HK68" s="69">
        <v>0</v>
      </c>
      <c r="HL68" s="69">
        <v>0</v>
      </c>
      <c r="HM68" s="72">
        <v>0</v>
      </c>
      <c r="HN68" s="75"/>
      <c r="HO68" s="73"/>
      <c r="HP68" s="66" t="s">
        <v>139</v>
      </c>
      <c r="HQ68" s="76">
        <v>0</v>
      </c>
      <c r="HR68" s="73"/>
      <c r="HS68" s="73"/>
      <c r="HT68" s="73"/>
      <c r="HU68" s="73"/>
      <c r="HV68" s="73"/>
      <c r="HW68" s="73"/>
      <c r="HX68" s="73"/>
      <c r="HY68" s="73"/>
      <c r="HZ68" s="73"/>
      <c r="JR68" s="37">
        <v>0</v>
      </c>
      <c r="JS68" s="37">
        <v>0</v>
      </c>
      <c r="JT68" s="37">
        <v>0</v>
      </c>
      <c r="JU68" s="37">
        <v>0</v>
      </c>
      <c r="JV68" s="37"/>
      <c r="JW68" s="37">
        <v>0.45</v>
      </c>
      <c r="JX68" s="37">
        <v>0.45</v>
      </c>
      <c r="JY68" s="37"/>
    </row>
    <row r="69" spans="1:285" x14ac:dyDescent="0.25">
      <c r="A69">
        <v>1954</v>
      </c>
      <c r="B69" s="37">
        <v>162408424.375</v>
      </c>
      <c r="C69" s="37">
        <v>0</v>
      </c>
      <c r="D69" s="37">
        <v>0</v>
      </c>
      <c r="E69" s="37">
        <v>393.12148405611498</v>
      </c>
      <c r="F69" s="37">
        <v>393.12148405611498</v>
      </c>
      <c r="G69" s="37">
        <v>393.12148405611498</v>
      </c>
      <c r="H69" s="20">
        <v>1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37">
        <v>0.59707463625000001</v>
      </c>
      <c r="S69" s="37">
        <v>0</v>
      </c>
      <c r="T69" s="37">
        <v>0</v>
      </c>
      <c r="U69" s="37">
        <v>0</v>
      </c>
      <c r="V69" s="37">
        <v>0</v>
      </c>
      <c r="W69" s="37">
        <v>0.25494688743749999</v>
      </c>
      <c r="X69" s="37">
        <v>0</v>
      </c>
      <c r="Y69" s="37">
        <v>0</v>
      </c>
      <c r="Z69" s="37">
        <v>0</v>
      </c>
      <c r="AA69" s="37">
        <v>0</v>
      </c>
      <c r="AB69" s="37">
        <v>7.1117233312500003</v>
      </c>
      <c r="AC69" s="37">
        <v>0</v>
      </c>
      <c r="AD69" s="37">
        <v>0</v>
      </c>
      <c r="AE69" s="37">
        <v>0</v>
      </c>
      <c r="AF69" s="37">
        <v>0</v>
      </c>
      <c r="AG69" s="124">
        <v>8.7690708449999999</v>
      </c>
      <c r="AH69" s="124">
        <v>0</v>
      </c>
      <c r="AI69" s="124">
        <v>0</v>
      </c>
      <c r="AJ69" s="124">
        <v>0</v>
      </c>
      <c r="AK69" s="124">
        <v>0</v>
      </c>
      <c r="AL69" s="37">
        <v>7.1117233312500003</v>
      </c>
      <c r="AM69" s="37">
        <v>0</v>
      </c>
      <c r="AN69" s="37">
        <v>0</v>
      </c>
      <c r="AO69" s="37">
        <v>0</v>
      </c>
      <c r="AP69" s="37">
        <v>0</v>
      </c>
      <c r="AQ69" s="124">
        <v>8.6544907312500002E-2</v>
      </c>
      <c r="AR69" s="124">
        <v>0</v>
      </c>
      <c r="AS69" s="124">
        <v>0</v>
      </c>
      <c r="AT69" s="124">
        <v>0</v>
      </c>
      <c r="AU69" s="124">
        <v>0</v>
      </c>
      <c r="AV69" s="37">
        <v>1.2622049161875</v>
      </c>
      <c r="AW69" s="37">
        <v>0</v>
      </c>
      <c r="AX69" s="37">
        <v>0</v>
      </c>
      <c r="AY69" s="37">
        <v>0</v>
      </c>
      <c r="AZ69" s="37">
        <v>0</v>
      </c>
      <c r="BA69" s="37">
        <v>9.7446207037499999</v>
      </c>
      <c r="BB69" s="124">
        <v>0</v>
      </c>
      <c r="BC69" s="124">
        <v>0</v>
      </c>
      <c r="BD69" s="124">
        <v>0</v>
      </c>
      <c r="BE69" s="124">
        <v>0</v>
      </c>
      <c r="BF69" s="124">
        <v>15.263249535</v>
      </c>
      <c r="BG69" s="124">
        <v>0</v>
      </c>
      <c r="BH69" s="124">
        <v>0</v>
      </c>
      <c r="BI69" s="124">
        <v>0</v>
      </c>
      <c r="BJ69" s="124">
        <v>0</v>
      </c>
      <c r="BK69" s="37">
        <v>0.85214939512499999</v>
      </c>
      <c r="BL69" s="124">
        <v>0</v>
      </c>
      <c r="BM69" s="124">
        <v>0</v>
      </c>
      <c r="BN69" s="124">
        <v>0</v>
      </c>
      <c r="BO69" s="124">
        <v>0</v>
      </c>
      <c r="BP69" s="124">
        <v>5.5313403693750001</v>
      </c>
      <c r="BQ69" s="124">
        <v>0</v>
      </c>
      <c r="BR69" s="124">
        <v>0</v>
      </c>
      <c r="BS69" s="124">
        <v>0</v>
      </c>
      <c r="BT69" s="124">
        <v>0</v>
      </c>
      <c r="BU69" s="37">
        <v>0.3931696153125</v>
      </c>
      <c r="BV69" s="124">
        <v>0</v>
      </c>
      <c r="BW69" s="124">
        <v>0</v>
      </c>
      <c r="BX69" s="124">
        <v>0</v>
      </c>
      <c r="BY69" s="124">
        <v>0</v>
      </c>
      <c r="BZ69" s="124">
        <v>2.2978123149375</v>
      </c>
      <c r="CA69" s="124">
        <v>0</v>
      </c>
      <c r="CB69" s="124">
        <v>0</v>
      </c>
      <c r="CC69" s="124">
        <v>0</v>
      </c>
      <c r="CD69" s="124">
        <v>0</v>
      </c>
      <c r="CE69" s="22">
        <v>0.98</v>
      </c>
      <c r="CF69" s="5">
        <v>0</v>
      </c>
      <c r="CG69" s="5">
        <v>0</v>
      </c>
      <c r="CH69" s="5">
        <v>0</v>
      </c>
      <c r="CI69" s="5">
        <v>0</v>
      </c>
      <c r="CM69" s="38">
        <v>0</v>
      </c>
      <c r="CN69" s="21">
        <v>0</v>
      </c>
      <c r="CO69" s="21">
        <v>1</v>
      </c>
      <c r="CP69" s="21">
        <v>0</v>
      </c>
      <c r="CQ69" s="21">
        <v>0</v>
      </c>
      <c r="CR69" s="39">
        <v>1</v>
      </c>
      <c r="CS69" s="18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I69" s="141"/>
      <c r="ES69" s="66" t="s">
        <v>140</v>
      </c>
      <c r="ET69" s="69">
        <v>0</v>
      </c>
      <c r="EU69" s="69">
        <v>0</v>
      </c>
      <c r="EV69" s="69">
        <v>0</v>
      </c>
      <c r="EW69" s="69">
        <v>0</v>
      </c>
      <c r="EX69" s="69">
        <v>0</v>
      </c>
      <c r="EY69" s="69">
        <v>0</v>
      </c>
      <c r="EZ69" s="69">
        <v>0</v>
      </c>
      <c r="FA69" s="69">
        <v>0</v>
      </c>
      <c r="FB69" s="69">
        <v>0</v>
      </c>
      <c r="FC69" s="69">
        <v>0</v>
      </c>
      <c r="FD69" s="69">
        <v>0</v>
      </c>
      <c r="FE69" s="69">
        <v>0</v>
      </c>
      <c r="FF69" s="69">
        <v>0</v>
      </c>
      <c r="FG69" s="69">
        <v>0</v>
      </c>
      <c r="FH69" s="69">
        <v>0</v>
      </c>
      <c r="FI69" s="69">
        <v>0</v>
      </c>
      <c r="FJ69" s="69">
        <v>0</v>
      </c>
      <c r="FK69" s="69">
        <v>0</v>
      </c>
      <c r="FL69" s="69">
        <v>0</v>
      </c>
      <c r="FM69" s="69">
        <v>0</v>
      </c>
      <c r="FN69" s="69">
        <v>0</v>
      </c>
      <c r="FO69" s="69">
        <v>0</v>
      </c>
      <c r="FP69" s="69">
        <v>0</v>
      </c>
      <c r="FQ69" s="69">
        <v>0</v>
      </c>
      <c r="FR69" s="69">
        <v>0</v>
      </c>
      <c r="FS69" s="69">
        <v>0</v>
      </c>
      <c r="FT69" s="69">
        <v>0</v>
      </c>
      <c r="FU69" s="114"/>
      <c r="FV69" s="66" t="s">
        <v>140</v>
      </c>
      <c r="FW69" s="69">
        <v>0</v>
      </c>
      <c r="FX69" s="69">
        <v>0</v>
      </c>
      <c r="FY69" s="69">
        <v>0</v>
      </c>
      <c r="FZ69" s="69">
        <v>0</v>
      </c>
      <c r="GA69" s="69">
        <v>0</v>
      </c>
      <c r="GB69" s="69">
        <v>0</v>
      </c>
      <c r="GC69" s="69">
        <v>0</v>
      </c>
      <c r="GD69" s="69">
        <v>0</v>
      </c>
      <c r="GE69" s="69">
        <v>0</v>
      </c>
      <c r="GF69" s="69">
        <v>0</v>
      </c>
      <c r="GG69" s="69">
        <v>0</v>
      </c>
      <c r="GH69" s="69">
        <v>0</v>
      </c>
      <c r="GI69" s="69">
        <v>0</v>
      </c>
      <c r="GJ69" s="69">
        <v>0</v>
      </c>
      <c r="GK69" s="69">
        <v>0</v>
      </c>
      <c r="GL69" s="69">
        <v>0</v>
      </c>
      <c r="GM69" s="69">
        <v>0</v>
      </c>
      <c r="GN69" s="69">
        <v>0</v>
      </c>
      <c r="GO69" s="69">
        <v>0</v>
      </c>
      <c r="GP69" s="69">
        <v>0</v>
      </c>
      <c r="GQ69" s="69">
        <v>0</v>
      </c>
      <c r="GR69" s="69">
        <v>0</v>
      </c>
      <c r="GS69" s="69">
        <v>0</v>
      </c>
      <c r="GT69" s="69">
        <v>0</v>
      </c>
      <c r="GU69" s="69">
        <v>0</v>
      </c>
      <c r="GV69" s="69">
        <v>0</v>
      </c>
      <c r="GW69" s="69">
        <v>0</v>
      </c>
      <c r="GY69" s="66" t="s">
        <v>140</v>
      </c>
      <c r="GZ69" s="69">
        <v>0</v>
      </c>
      <c r="HA69" s="69">
        <v>0</v>
      </c>
      <c r="HB69" s="69">
        <v>0</v>
      </c>
      <c r="HC69" s="69">
        <v>0</v>
      </c>
      <c r="HD69" s="69">
        <v>0</v>
      </c>
      <c r="HE69" s="69">
        <v>0</v>
      </c>
      <c r="HF69" s="69">
        <v>0</v>
      </c>
      <c r="HG69" s="69">
        <v>0</v>
      </c>
      <c r="HH69" s="69">
        <v>0</v>
      </c>
      <c r="HI69" s="69">
        <v>0</v>
      </c>
      <c r="HJ69" s="69">
        <v>0</v>
      </c>
      <c r="HK69" s="69">
        <v>0</v>
      </c>
      <c r="HL69" s="69">
        <v>0</v>
      </c>
      <c r="HM69" s="72">
        <v>0</v>
      </c>
      <c r="HN69" s="75"/>
      <c r="HO69" s="73"/>
      <c r="HP69" s="66" t="s">
        <v>140</v>
      </c>
      <c r="HQ69" s="76">
        <v>0</v>
      </c>
      <c r="HR69" s="73"/>
      <c r="HS69" s="73"/>
      <c r="HT69" s="73"/>
      <c r="HU69" s="73"/>
      <c r="HV69" s="73"/>
      <c r="HW69" s="73"/>
      <c r="HX69" s="73"/>
      <c r="HY69" s="73"/>
      <c r="HZ69" s="73"/>
      <c r="JR69" s="37">
        <v>0</v>
      </c>
      <c r="JS69" s="37">
        <v>0</v>
      </c>
      <c r="JT69" s="37">
        <v>0</v>
      </c>
      <c r="JU69" s="37">
        <v>0</v>
      </c>
      <c r="JV69" s="37"/>
      <c r="JW69" s="37">
        <v>0.45</v>
      </c>
      <c r="JX69" s="37">
        <v>0.45</v>
      </c>
      <c r="JY69" s="37"/>
    </row>
    <row r="70" spans="1:285" x14ac:dyDescent="0.25">
      <c r="A70">
        <v>1955</v>
      </c>
      <c r="B70" s="37">
        <v>164479891.375</v>
      </c>
      <c r="C70" s="37">
        <v>0</v>
      </c>
      <c r="D70" s="37">
        <v>0</v>
      </c>
      <c r="E70" s="37">
        <v>403.35330745577801</v>
      </c>
      <c r="F70" s="37">
        <v>403.35330745577801</v>
      </c>
      <c r="G70" s="37">
        <v>403.35330745577801</v>
      </c>
      <c r="H70" s="20">
        <v>1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37">
        <v>0.60813157395833295</v>
      </c>
      <c r="S70" s="37">
        <v>0</v>
      </c>
      <c r="T70" s="37">
        <v>0</v>
      </c>
      <c r="U70" s="37">
        <v>0</v>
      </c>
      <c r="V70" s="37">
        <v>0</v>
      </c>
      <c r="W70" s="37">
        <v>0.25966812609375001</v>
      </c>
      <c r="X70" s="37">
        <v>0</v>
      </c>
      <c r="Y70" s="37">
        <v>0</v>
      </c>
      <c r="Z70" s="37">
        <v>0</v>
      </c>
      <c r="AA70" s="37">
        <v>0</v>
      </c>
      <c r="AB70" s="37">
        <v>7.2434219114583298</v>
      </c>
      <c r="AC70" s="37">
        <v>0</v>
      </c>
      <c r="AD70" s="37">
        <v>0</v>
      </c>
      <c r="AE70" s="37">
        <v>0</v>
      </c>
      <c r="AF70" s="37">
        <v>0</v>
      </c>
      <c r="AG70" s="124">
        <v>8.9314610458333306</v>
      </c>
      <c r="AH70" s="124">
        <v>0</v>
      </c>
      <c r="AI70" s="124">
        <v>0</v>
      </c>
      <c r="AJ70" s="124">
        <v>0</v>
      </c>
      <c r="AK70" s="124">
        <v>0</v>
      </c>
      <c r="AL70" s="37">
        <v>7.2434219114583298</v>
      </c>
      <c r="AM70" s="37">
        <v>0</v>
      </c>
      <c r="AN70" s="37">
        <v>0</v>
      </c>
      <c r="AO70" s="37">
        <v>0</v>
      </c>
      <c r="AP70" s="37">
        <v>0</v>
      </c>
      <c r="AQ70" s="124">
        <v>8.8147590781249993E-2</v>
      </c>
      <c r="AR70" s="124">
        <v>0</v>
      </c>
      <c r="AS70" s="124">
        <v>0</v>
      </c>
      <c r="AT70" s="124">
        <v>0</v>
      </c>
      <c r="AU70" s="124">
        <v>0</v>
      </c>
      <c r="AV70" s="37">
        <v>1.28557908130208</v>
      </c>
      <c r="AW70" s="37">
        <v>0</v>
      </c>
      <c r="AX70" s="37">
        <v>0</v>
      </c>
      <c r="AY70" s="37">
        <v>0</v>
      </c>
      <c r="AZ70" s="37">
        <v>0</v>
      </c>
      <c r="BA70" s="37">
        <v>9.9250766427083299</v>
      </c>
      <c r="BB70" s="124">
        <v>0</v>
      </c>
      <c r="BC70" s="124">
        <v>0</v>
      </c>
      <c r="BD70" s="124">
        <v>0</v>
      </c>
      <c r="BE70" s="124">
        <v>0</v>
      </c>
      <c r="BF70" s="124">
        <v>15.545902304166701</v>
      </c>
      <c r="BG70" s="124">
        <v>0</v>
      </c>
      <c r="BH70" s="124">
        <v>0</v>
      </c>
      <c r="BI70" s="124">
        <v>0</v>
      </c>
      <c r="BJ70" s="124">
        <v>0</v>
      </c>
      <c r="BK70" s="37">
        <v>0.86792993947916697</v>
      </c>
      <c r="BL70" s="124">
        <v>0</v>
      </c>
      <c r="BM70" s="124">
        <v>0</v>
      </c>
      <c r="BN70" s="124">
        <v>0</v>
      </c>
      <c r="BO70" s="124">
        <v>0</v>
      </c>
      <c r="BP70" s="124">
        <v>5.6337725984375</v>
      </c>
      <c r="BQ70" s="124">
        <v>0</v>
      </c>
      <c r="BR70" s="124">
        <v>0</v>
      </c>
      <c r="BS70" s="124">
        <v>0</v>
      </c>
      <c r="BT70" s="124">
        <v>0</v>
      </c>
      <c r="BU70" s="37">
        <v>0.40045053411458298</v>
      </c>
      <c r="BV70" s="124">
        <v>0</v>
      </c>
      <c r="BW70" s="124">
        <v>0</v>
      </c>
      <c r="BX70" s="124">
        <v>0</v>
      </c>
      <c r="BY70" s="124">
        <v>0</v>
      </c>
      <c r="BZ70" s="124">
        <v>2.3403643948437498</v>
      </c>
      <c r="CA70" s="124">
        <v>0</v>
      </c>
      <c r="CB70" s="124">
        <v>0</v>
      </c>
      <c r="CC70" s="124">
        <v>0</v>
      </c>
      <c r="CD70" s="124">
        <v>0</v>
      </c>
      <c r="CE70" s="22">
        <v>0.98</v>
      </c>
      <c r="CF70" s="5">
        <v>0</v>
      </c>
      <c r="CG70" s="5">
        <v>0</v>
      </c>
      <c r="CH70" s="5">
        <v>0</v>
      </c>
      <c r="CI70" s="5">
        <v>0</v>
      </c>
      <c r="CM70" s="38">
        <v>0</v>
      </c>
      <c r="CN70" s="21">
        <v>0</v>
      </c>
      <c r="CO70" s="21">
        <v>1</v>
      </c>
      <c r="CP70" s="21">
        <v>0</v>
      </c>
      <c r="CQ70" s="21">
        <v>0</v>
      </c>
      <c r="CR70" s="39">
        <v>1</v>
      </c>
      <c r="CS70" s="18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I70" s="140" t="s">
        <v>22</v>
      </c>
      <c r="ES70" s="66" t="s">
        <v>141</v>
      </c>
      <c r="ET70" s="69">
        <v>0</v>
      </c>
      <c r="EU70" s="69">
        <v>0</v>
      </c>
      <c r="EV70" s="69">
        <v>0</v>
      </c>
      <c r="EW70" s="69">
        <v>0</v>
      </c>
      <c r="EX70" s="69">
        <v>0</v>
      </c>
      <c r="EY70" s="69">
        <v>0</v>
      </c>
      <c r="EZ70" s="69">
        <v>0</v>
      </c>
      <c r="FA70" s="69">
        <v>0</v>
      </c>
      <c r="FB70" s="69">
        <v>0</v>
      </c>
      <c r="FC70" s="69">
        <v>0</v>
      </c>
      <c r="FD70" s="69">
        <v>0</v>
      </c>
      <c r="FE70" s="69">
        <v>0</v>
      </c>
      <c r="FF70" s="69">
        <v>0</v>
      </c>
      <c r="FG70" s="69">
        <v>0</v>
      </c>
      <c r="FH70" s="69">
        <v>0</v>
      </c>
      <c r="FI70" s="69">
        <v>0</v>
      </c>
      <c r="FJ70" s="69">
        <v>0</v>
      </c>
      <c r="FK70" s="69">
        <v>0</v>
      </c>
      <c r="FL70" s="69">
        <v>0</v>
      </c>
      <c r="FM70" s="69">
        <v>0</v>
      </c>
      <c r="FN70" s="69">
        <v>0</v>
      </c>
      <c r="FO70" s="69">
        <v>0</v>
      </c>
      <c r="FP70" s="69">
        <v>0</v>
      </c>
      <c r="FQ70" s="69">
        <v>0</v>
      </c>
      <c r="FR70" s="69">
        <v>0</v>
      </c>
      <c r="FS70" s="69">
        <v>0</v>
      </c>
      <c r="FT70" s="69">
        <v>0</v>
      </c>
      <c r="FU70" s="114"/>
      <c r="FV70" s="66" t="s">
        <v>141</v>
      </c>
      <c r="FW70" s="69">
        <v>0</v>
      </c>
      <c r="FX70" s="69">
        <v>0</v>
      </c>
      <c r="FY70" s="69">
        <v>0</v>
      </c>
      <c r="FZ70" s="69">
        <v>0</v>
      </c>
      <c r="GA70" s="69">
        <v>0</v>
      </c>
      <c r="GB70" s="69">
        <v>0</v>
      </c>
      <c r="GC70" s="69">
        <v>0</v>
      </c>
      <c r="GD70" s="69">
        <v>0</v>
      </c>
      <c r="GE70" s="69">
        <v>0</v>
      </c>
      <c r="GF70" s="69">
        <v>0</v>
      </c>
      <c r="GG70" s="69">
        <v>0</v>
      </c>
      <c r="GH70" s="69">
        <v>0</v>
      </c>
      <c r="GI70" s="69">
        <v>0</v>
      </c>
      <c r="GJ70" s="69">
        <v>0</v>
      </c>
      <c r="GK70" s="69">
        <v>0</v>
      </c>
      <c r="GL70" s="69">
        <v>0</v>
      </c>
      <c r="GM70" s="69">
        <v>0</v>
      </c>
      <c r="GN70" s="69">
        <v>0</v>
      </c>
      <c r="GO70" s="69">
        <v>0</v>
      </c>
      <c r="GP70" s="69">
        <v>0</v>
      </c>
      <c r="GQ70" s="69">
        <v>0</v>
      </c>
      <c r="GR70" s="69">
        <v>0</v>
      </c>
      <c r="GS70" s="69">
        <v>0</v>
      </c>
      <c r="GT70" s="69">
        <v>0</v>
      </c>
      <c r="GU70" s="69">
        <v>0</v>
      </c>
      <c r="GV70" s="69">
        <v>0</v>
      </c>
      <c r="GW70" s="69">
        <v>0</v>
      </c>
      <c r="GY70" s="66" t="s">
        <v>141</v>
      </c>
      <c r="GZ70" s="69">
        <v>0</v>
      </c>
      <c r="HA70" s="69">
        <v>0</v>
      </c>
      <c r="HB70" s="69">
        <v>0</v>
      </c>
      <c r="HC70" s="69">
        <v>0</v>
      </c>
      <c r="HD70" s="69">
        <v>0</v>
      </c>
      <c r="HE70" s="69">
        <v>0</v>
      </c>
      <c r="HF70" s="69">
        <v>0</v>
      </c>
      <c r="HG70" s="69">
        <v>0</v>
      </c>
      <c r="HH70" s="69">
        <v>0</v>
      </c>
      <c r="HI70" s="69">
        <v>0</v>
      </c>
      <c r="HJ70" s="69">
        <v>0</v>
      </c>
      <c r="HK70" s="69">
        <v>0</v>
      </c>
      <c r="HL70" s="69">
        <v>0</v>
      </c>
      <c r="HM70" s="72">
        <v>0</v>
      </c>
      <c r="HN70" s="75"/>
      <c r="HO70" s="73"/>
      <c r="HP70" s="66" t="s">
        <v>141</v>
      </c>
      <c r="HQ70" s="76">
        <v>0</v>
      </c>
      <c r="HR70" s="73"/>
      <c r="HS70" s="73"/>
      <c r="HT70" s="73"/>
      <c r="HU70" s="73"/>
      <c r="HV70" s="73"/>
      <c r="HW70" s="73"/>
      <c r="HX70" s="73"/>
      <c r="HY70" s="73"/>
      <c r="HZ70" s="73"/>
      <c r="JR70" s="37">
        <v>0</v>
      </c>
      <c r="JS70" s="37">
        <v>0</v>
      </c>
      <c r="JT70" s="37">
        <v>0</v>
      </c>
      <c r="JU70" s="37">
        <v>0</v>
      </c>
      <c r="JV70" s="37"/>
      <c r="JW70" s="37">
        <v>0.45</v>
      </c>
      <c r="JX70" s="37">
        <v>0.45</v>
      </c>
      <c r="JY70" s="37"/>
    </row>
    <row r="71" spans="1:285" x14ac:dyDescent="0.25">
      <c r="A71">
        <v>1956</v>
      </c>
      <c r="B71" s="37">
        <v>166583532.625</v>
      </c>
      <c r="C71" s="37">
        <v>0</v>
      </c>
      <c r="D71" s="37">
        <v>0</v>
      </c>
      <c r="E71" s="37">
        <v>413.57168544828897</v>
      </c>
      <c r="F71" s="37">
        <v>413.57168544828897</v>
      </c>
      <c r="G71" s="37">
        <v>413.57168544828897</v>
      </c>
      <c r="H71" s="20">
        <v>1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37">
        <v>0.619188511666667</v>
      </c>
      <c r="S71" s="37">
        <v>0</v>
      </c>
      <c r="T71" s="37">
        <v>0</v>
      </c>
      <c r="U71" s="37">
        <v>0</v>
      </c>
      <c r="V71" s="37">
        <v>0</v>
      </c>
      <c r="W71" s="37">
        <v>0.26438936475000002</v>
      </c>
      <c r="X71" s="37">
        <v>0</v>
      </c>
      <c r="Y71" s="37">
        <v>0</v>
      </c>
      <c r="Z71" s="37">
        <v>0</v>
      </c>
      <c r="AA71" s="37">
        <v>0</v>
      </c>
      <c r="AB71" s="37">
        <v>7.3751204916666699</v>
      </c>
      <c r="AC71" s="37">
        <v>0</v>
      </c>
      <c r="AD71" s="37">
        <v>0</v>
      </c>
      <c r="AE71" s="37">
        <v>0</v>
      </c>
      <c r="AF71" s="37">
        <v>0</v>
      </c>
      <c r="AG71" s="124">
        <v>9.0938512466666701</v>
      </c>
      <c r="AH71" s="124">
        <v>0</v>
      </c>
      <c r="AI71" s="124">
        <v>0</v>
      </c>
      <c r="AJ71" s="124">
        <v>0</v>
      </c>
      <c r="AK71" s="124">
        <v>0</v>
      </c>
      <c r="AL71" s="37">
        <v>7.3751204916666699</v>
      </c>
      <c r="AM71" s="37">
        <v>0</v>
      </c>
      <c r="AN71" s="37">
        <v>0</v>
      </c>
      <c r="AO71" s="37">
        <v>0</v>
      </c>
      <c r="AP71" s="37">
        <v>0</v>
      </c>
      <c r="AQ71" s="124">
        <v>8.9750274249999998E-2</v>
      </c>
      <c r="AR71" s="124">
        <v>0</v>
      </c>
      <c r="AS71" s="124">
        <v>0</v>
      </c>
      <c r="AT71" s="124">
        <v>0</v>
      </c>
      <c r="AU71" s="124">
        <v>0</v>
      </c>
      <c r="AV71" s="37">
        <v>1.30895324641667</v>
      </c>
      <c r="AW71" s="37">
        <v>0</v>
      </c>
      <c r="AX71" s="37">
        <v>0</v>
      </c>
      <c r="AY71" s="37">
        <v>0</v>
      </c>
      <c r="AZ71" s="37">
        <v>0</v>
      </c>
      <c r="BA71" s="37">
        <v>10.105532581666701</v>
      </c>
      <c r="BB71" s="124">
        <v>0</v>
      </c>
      <c r="BC71" s="124">
        <v>0</v>
      </c>
      <c r="BD71" s="124">
        <v>0</v>
      </c>
      <c r="BE71" s="124">
        <v>0</v>
      </c>
      <c r="BF71" s="124">
        <v>15.8285550733333</v>
      </c>
      <c r="BG71" s="124">
        <v>0</v>
      </c>
      <c r="BH71" s="124">
        <v>0</v>
      </c>
      <c r="BI71" s="124">
        <v>0</v>
      </c>
      <c r="BJ71" s="124">
        <v>0</v>
      </c>
      <c r="BK71" s="37">
        <v>0.88371048383333295</v>
      </c>
      <c r="BL71" s="124">
        <v>0</v>
      </c>
      <c r="BM71" s="124">
        <v>0</v>
      </c>
      <c r="BN71" s="124">
        <v>0</v>
      </c>
      <c r="BO71" s="124">
        <v>0</v>
      </c>
      <c r="BP71" s="124">
        <v>5.7362048274999999</v>
      </c>
      <c r="BQ71" s="124">
        <v>0</v>
      </c>
      <c r="BR71" s="124">
        <v>0</v>
      </c>
      <c r="BS71" s="124">
        <v>0</v>
      </c>
      <c r="BT71" s="124">
        <v>0</v>
      </c>
      <c r="BU71" s="37">
        <v>0.40773145291666701</v>
      </c>
      <c r="BV71" s="124">
        <v>0</v>
      </c>
      <c r="BW71" s="124">
        <v>0</v>
      </c>
      <c r="BX71" s="124">
        <v>0</v>
      </c>
      <c r="BY71" s="124">
        <v>0</v>
      </c>
      <c r="BZ71" s="124">
        <v>2.38291647475</v>
      </c>
      <c r="CA71" s="124">
        <v>0</v>
      </c>
      <c r="CB71" s="124">
        <v>0</v>
      </c>
      <c r="CC71" s="124">
        <v>0</v>
      </c>
      <c r="CD71" s="124">
        <v>0</v>
      </c>
      <c r="CE71" s="22">
        <v>0.98</v>
      </c>
      <c r="CF71" s="5">
        <v>0</v>
      </c>
      <c r="CG71" s="5">
        <v>0</v>
      </c>
      <c r="CH71" s="5">
        <v>0</v>
      </c>
      <c r="CI71" s="5">
        <v>0</v>
      </c>
      <c r="CM71" s="38">
        <v>0</v>
      </c>
      <c r="CN71" s="21">
        <v>0</v>
      </c>
      <c r="CO71" s="21">
        <v>1</v>
      </c>
      <c r="CP71" s="21">
        <v>0</v>
      </c>
      <c r="CQ71" s="21">
        <v>0</v>
      </c>
      <c r="CR71" s="39">
        <v>1</v>
      </c>
      <c r="CS71" s="18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I71" s="140"/>
      <c r="ES71" s="66" t="s">
        <v>142</v>
      </c>
      <c r="ET71" s="69">
        <v>0</v>
      </c>
      <c r="EU71" s="69">
        <v>0</v>
      </c>
      <c r="EV71" s="69">
        <v>0</v>
      </c>
      <c r="EW71" s="69">
        <v>0</v>
      </c>
      <c r="EX71" s="69">
        <v>0</v>
      </c>
      <c r="EY71" s="69">
        <v>0</v>
      </c>
      <c r="EZ71" s="69">
        <v>0</v>
      </c>
      <c r="FA71" s="69">
        <v>0</v>
      </c>
      <c r="FB71" s="69">
        <v>0</v>
      </c>
      <c r="FC71" s="69">
        <v>0</v>
      </c>
      <c r="FD71" s="69">
        <v>0</v>
      </c>
      <c r="FE71" s="69">
        <v>0</v>
      </c>
      <c r="FF71" s="69">
        <v>0</v>
      </c>
      <c r="FG71" s="69">
        <v>0</v>
      </c>
      <c r="FH71" s="69">
        <v>0</v>
      </c>
      <c r="FI71" s="69">
        <v>0</v>
      </c>
      <c r="FJ71" s="69">
        <v>0</v>
      </c>
      <c r="FK71" s="69">
        <v>0</v>
      </c>
      <c r="FL71" s="69">
        <v>0</v>
      </c>
      <c r="FM71" s="69">
        <v>0</v>
      </c>
      <c r="FN71" s="69">
        <v>0</v>
      </c>
      <c r="FO71" s="69">
        <v>0</v>
      </c>
      <c r="FP71" s="69">
        <v>0</v>
      </c>
      <c r="FQ71" s="69">
        <v>0</v>
      </c>
      <c r="FR71" s="69">
        <v>0</v>
      </c>
      <c r="FS71" s="69">
        <v>0</v>
      </c>
      <c r="FT71" s="69">
        <v>0</v>
      </c>
      <c r="FU71" s="114"/>
      <c r="FV71" s="66" t="s">
        <v>142</v>
      </c>
      <c r="FW71" s="69">
        <v>0</v>
      </c>
      <c r="FX71" s="69">
        <v>0</v>
      </c>
      <c r="FY71" s="69">
        <v>0</v>
      </c>
      <c r="FZ71" s="69">
        <v>0</v>
      </c>
      <c r="GA71" s="69">
        <v>0</v>
      </c>
      <c r="GB71" s="69">
        <v>0</v>
      </c>
      <c r="GC71" s="69">
        <v>0</v>
      </c>
      <c r="GD71" s="69">
        <v>0</v>
      </c>
      <c r="GE71" s="69">
        <v>0</v>
      </c>
      <c r="GF71" s="69">
        <v>0</v>
      </c>
      <c r="GG71" s="69">
        <v>0</v>
      </c>
      <c r="GH71" s="69">
        <v>0</v>
      </c>
      <c r="GI71" s="69">
        <v>0</v>
      </c>
      <c r="GJ71" s="69">
        <v>0</v>
      </c>
      <c r="GK71" s="69">
        <v>0</v>
      </c>
      <c r="GL71" s="69">
        <v>0</v>
      </c>
      <c r="GM71" s="69">
        <v>0</v>
      </c>
      <c r="GN71" s="69">
        <v>0</v>
      </c>
      <c r="GO71" s="69">
        <v>0</v>
      </c>
      <c r="GP71" s="69">
        <v>0</v>
      </c>
      <c r="GQ71" s="69">
        <v>0</v>
      </c>
      <c r="GR71" s="69">
        <v>0</v>
      </c>
      <c r="GS71" s="69">
        <v>0</v>
      </c>
      <c r="GT71" s="69">
        <v>0</v>
      </c>
      <c r="GU71" s="69">
        <v>0</v>
      </c>
      <c r="GV71" s="69">
        <v>0</v>
      </c>
      <c r="GW71" s="69">
        <v>0</v>
      </c>
      <c r="GY71" s="66" t="s">
        <v>142</v>
      </c>
      <c r="GZ71" s="69">
        <v>0</v>
      </c>
      <c r="HA71" s="69">
        <v>0</v>
      </c>
      <c r="HB71" s="69">
        <v>0</v>
      </c>
      <c r="HC71" s="69">
        <v>0</v>
      </c>
      <c r="HD71" s="69">
        <v>0</v>
      </c>
      <c r="HE71" s="69">
        <v>0</v>
      </c>
      <c r="HF71" s="69">
        <v>0</v>
      </c>
      <c r="HG71" s="69">
        <v>0</v>
      </c>
      <c r="HH71" s="69">
        <v>0</v>
      </c>
      <c r="HI71" s="69">
        <v>0</v>
      </c>
      <c r="HJ71" s="69">
        <v>0</v>
      </c>
      <c r="HK71" s="69">
        <v>0</v>
      </c>
      <c r="HL71" s="69">
        <v>0</v>
      </c>
      <c r="HM71" s="72">
        <v>0</v>
      </c>
      <c r="HN71" s="75"/>
      <c r="HO71" s="73"/>
      <c r="HP71" s="66" t="s">
        <v>142</v>
      </c>
      <c r="HQ71" s="76">
        <v>0</v>
      </c>
      <c r="HR71" s="73"/>
      <c r="HS71" s="73"/>
      <c r="HT71" s="73"/>
      <c r="HU71" s="73"/>
      <c r="HV71" s="73"/>
      <c r="HW71" s="73"/>
      <c r="HX71" s="73"/>
      <c r="HY71" s="73"/>
      <c r="HZ71" s="73"/>
      <c r="JR71" s="37">
        <v>0</v>
      </c>
      <c r="JS71" s="37">
        <v>0</v>
      </c>
      <c r="JT71" s="37">
        <v>0</v>
      </c>
      <c r="JU71" s="37">
        <v>0</v>
      </c>
      <c r="JV71" s="37"/>
      <c r="JW71" s="37">
        <v>0.45</v>
      </c>
      <c r="JX71" s="37">
        <v>0.45</v>
      </c>
      <c r="JY71" s="37"/>
    </row>
    <row r="72" spans="1:285" x14ac:dyDescent="0.25">
      <c r="A72">
        <v>1957</v>
      </c>
      <c r="B72" s="37">
        <v>168719277.125</v>
      </c>
      <c r="C72" s="37">
        <v>0</v>
      </c>
      <c r="D72" s="37">
        <v>0</v>
      </c>
      <c r="E72" s="37">
        <v>423.77171890437597</v>
      </c>
      <c r="F72" s="37">
        <v>423.77171890437597</v>
      </c>
      <c r="G72" s="37">
        <v>423.77171890437597</v>
      </c>
      <c r="H72" s="20">
        <v>1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37">
        <v>0.63024544937500004</v>
      </c>
      <c r="S72" s="37">
        <v>0</v>
      </c>
      <c r="T72" s="37">
        <v>0</v>
      </c>
      <c r="U72" s="37">
        <v>0</v>
      </c>
      <c r="V72" s="37">
        <v>0</v>
      </c>
      <c r="W72" s="37">
        <v>0.26911060340624998</v>
      </c>
      <c r="X72" s="37">
        <v>0</v>
      </c>
      <c r="Y72" s="37">
        <v>0</v>
      </c>
      <c r="Z72" s="37">
        <v>0</v>
      </c>
      <c r="AA72" s="37">
        <v>0</v>
      </c>
      <c r="AB72" s="37">
        <v>7.5068190718750003</v>
      </c>
      <c r="AC72" s="37">
        <v>0</v>
      </c>
      <c r="AD72" s="37">
        <v>0</v>
      </c>
      <c r="AE72" s="37">
        <v>0</v>
      </c>
      <c r="AF72" s="37">
        <v>0</v>
      </c>
      <c r="AG72" s="124">
        <v>9.2562414475000008</v>
      </c>
      <c r="AH72" s="124">
        <v>0</v>
      </c>
      <c r="AI72" s="124">
        <v>0</v>
      </c>
      <c r="AJ72" s="124">
        <v>0</v>
      </c>
      <c r="AK72" s="124">
        <v>0</v>
      </c>
      <c r="AL72" s="37">
        <v>7.5068190718750003</v>
      </c>
      <c r="AM72" s="37">
        <v>0</v>
      </c>
      <c r="AN72" s="37">
        <v>0</v>
      </c>
      <c r="AO72" s="37">
        <v>0</v>
      </c>
      <c r="AP72" s="37">
        <v>0</v>
      </c>
      <c r="AQ72" s="124">
        <v>9.1352957718750002E-2</v>
      </c>
      <c r="AR72" s="124">
        <v>0</v>
      </c>
      <c r="AS72" s="124">
        <v>0</v>
      </c>
      <c r="AT72" s="124">
        <v>0</v>
      </c>
      <c r="AU72" s="124">
        <v>0</v>
      </c>
      <c r="AV72" s="37">
        <v>1.33232741153125</v>
      </c>
      <c r="AW72" s="37">
        <v>0</v>
      </c>
      <c r="AX72" s="37">
        <v>0</v>
      </c>
      <c r="AY72" s="37">
        <v>0</v>
      </c>
      <c r="AZ72" s="37">
        <v>0</v>
      </c>
      <c r="BA72" s="37">
        <v>10.285988520625001</v>
      </c>
      <c r="BB72" s="124">
        <v>0</v>
      </c>
      <c r="BC72" s="124">
        <v>0</v>
      </c>
      <c r="BD72" s="124">
        <v>0</v>
      </c>
      <c r="BE72" s="124">
        <v>0</v>
      </c>
      <c r="BF72" s="124">
        <v>16.111207842500001</v>
      </c>
      <c r="BG72" s="124">
        <v>0</v>
      </c>
      <c r="BH72" s="124">
        <v>0</v>
      </c>
      <c r="BI72" s="124">
        <v>0</v>
      </c>
      <c r="BJ72" s="124">
        <v>0</v>
      </c>
      <c r="BK72" s="37">
        <v>0.89949102818750004</v>
      </c>
      <c r="BL72" s="124">
        <v>0</v>
      </c>
      <c r="BM72" s="124">
        <v>0</v>
      </c>
      <c r="BN72" s="124">
        <v>0</v>
      </c>
      <c r="BO72" s="124">
        <v>0</v>
      </c>
      <c r="BP72" s="124">
        <v>5.8386370565624999</v>
      </c>
      <c r="BQ72" s="124">
        <v>0</v>
      </c>
      <c r="BR72" s="124">
        <v>0</v>
      </c>
      <c r="BS72" s="124">
        <v>0</v>
      </c>
      <c r="BT72" s="124">
        <v>0</v>
      </c>
      <c r="BU72" s="37">
        <v>0.41501237171874999</v>
      </c>
      <c r="BV72" s="124">
        <v>0</v>
      </c>
      <c r="BW72" s="124">
        <v>0</v>
      </c>
      <c r="BX72" s="124">
        <v>0</v>
      </c>
      <c r="BY72" s="124">
        <v>0</v>
      </c>
      <c r="BZ72" s="124">
        <v>2.4254685546562502</v>
      </c>
      <c r="CA72" s="124">
        <v>0</v>
      </c>
      <c r="CB72" s="124">
        <v>0</v>
      </c>
      <c r="CC72" s="124">
        <v>0</v>
      </c>
      <c r="CD72" s="124">
        <v>0</v>
      </c>
      <c r="CE72" s="22">
        <v>0.98</v>
      </c>
      <c r="CF72" s="5">
        <v>0</v>
      </c>
      <c r="CG72" s="5">
        <v>0</v>
      </c>
      <c r="CH72" s="5">
        <v>0</v>
      </c>
      <c r="CI72" s="5">
        <v>0</v>
      </c>
      <c r="CM72" s="38">
        <v>0</v>
      </c>
      <c r="CN72" s="21">
        <v>0</v>
      </c>
      <c r="CO72" s="21">
        <v>1</v>
      </c>
      <c r="CP72" s="21">
        <v>0</v>
      </c>
      <c r="CQ72" s="21">
        <v>0</v>
      </c>
      <c r="CR72" s="39">
        <v>1</v>
      </c>
      <c r="CS72" s="18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I72" s="140"/>
      <c r="ES72" s="66" t="s">
        <v>143</v>
      </c>
      <c r="ET72" s="69">
        <v>0</v>
      </c>
      <c r="EU72" s="69">
        <v>0</v>
      </c>
      <c r="EV72" s="69">
        <v>0</v>
      </c>
      <c r="EW72" s="69">
        <v>0</v>
      </c>
      <c r="EX72" s="69">
        <v>0</v>
      </c>
      <c r="EY72" s="69">
        <v>0</v>
      </c>
      <c r="EZ72" s="69">
        <v>0</v>
      </c>
      <c r="FA72" s="69">
        <v>0</v>
      </c>
      <c r="FB72" s="69">
        <v>0</v>
      </c>
      <c r="FC72" s="69">
        <v>0</v>
      </c>
      <c r="FD72" s="69">
        <v>0</v>
      </c>
      <c r="FE72" s="69">
        <v>0</v>
      </c>
      <c r="FF72" s="69">
        <v>0</v>
      </c>
      <c r="FG72" s="69">
        <v>0</v>
      </c>
      <c r="FH72" s="69">
        <v>0</v>
      </c>
      <c r="FI72" s="69">
        <v>0</v>
      </c>
      <c r="FJ72" s="69">
        <v>0</v>
      </c>
      <c r="FK72" s="69">
        <v>0</v>
      </c>
      <c r="FL72" s="69">
        <v>0</v>
      </c>
      <c r="FM72" s="69">
        <v>0</v>
      </c>
      <c r="FN72" s="69">
        <v>0</v>
      </c>
      <c r="FO72" s="69">
        <v>0</v>
      </c>
      <c r="FP72" s="69">
        <v>0</v>
      </c>
      <c r="FQ72" s="69">
        <v>0</v>
      </c>
      <c r="FR72" s="69">
        <v>0</v>
      </c>
      <c r="FS72" s="69">
        <v>0</v>
      </c>
      <c r="FT72" s="69">
        <v>0</v>
      </c>
      <c r="FU72" s="114"/>
      <c r="FV72" s="66" t="s">
        <v>143</v>
      </c>
      <c r="FW72" s="69">
        <v>0</v>
      </c>
      <c r="FX72" s="69">
        <v>0</v>
      </c>
      <c r="FY72" s="69">
        <v>0</v>
      </c>
      <c r="FZ72" s="69">
        <v>0</v>
      </c>
      <c r="GA72" s="69">
        <v>0</v>
      </c>
      <c r="GB72" s="69">
        <v>0</v>
      </c>
      <c r="GC72" s="69">
        <v>0</v>
      </c>
      <c r="GD72" s="69">
        <v>0</v>
      </c>
      <c r="GE72" s="69">
        <v>0</v>
      </c>
      <c r="GF72" s="69">
        <v>0</v>
      </c>
      <c r="GG72" s="69">
        <v>0</v>
      </c>
      <c r="GH72" s="69">
        <v>0</v>
      </c>
      <c r="GI72" s="69">
        <v>0</v>
      </c>
      <c r="GJ72" s="69">
        <v>0</v>
      </c>
      <c r="GK72" s="69">
        <v>0</v>
      </c>
      <c r="GL72" s="69">
        <v>0</v>
      </c>
      <c r="GM72" s="69">
        <v>0</v>
      </c>
      <c r="GN72" s="69">
        <v>0</v>
      </c>
      <c r="GO72" s="69">
        <v>0</v>
      </c>
      <c r="GP72" s="69">
        <v>0</v>
      </c>
      <c r="GQ72" s="69">
        <v>0</v>
      </c>
      <c r="GR72" s="69">
        <v>0</v>
      </c>
      <c r="GS72" s="69">
        <v>0</v>
      </c>
      <c r="GT72" s="69">
        <v>0</v>
      </c>
      <c r="GU72" s="69">
        <v>0</v>
      </c>
      <c r="GV72" s="69">
        <v>0</v>
      </c>
      <c r="GW72" s="69">
        <v>0</v>
      </c>
      <c r="GY72" s="66" t="s">
        <v>143</v>
      </c>
      <c r="GZ72" s="69">
        <v>0</v>
      </c>
      <c r="HA72" s="69">
        <v>0</v>
      </c>
      <c r="HB72" s="69">
        <v>0</v>
      </c>
      <c r="HC72" s="69">
        <v>0</v>
      </c>
      <c r="HD72" s="69">
        <v>0</v>
      </c>
      <c r="HE72" s="69">
        <v>0</v>
      </c>
      <c r="HF72" s="69">
        <v>0</v>
      </c>
      <c r="HG72" s="69">
        <v>0</v>
      </c>
      <c r="HH72" s="69">
        <v>0</v>
      </c>
      <c r="HI72" s="69">
        <v>0</v>
      </c>
      <c r="HJ72" s="69">
        <v>0</v>
      </c>
      <c r="HK72" s="69">
        <v>0</v>
      </c>
      <c r="HL72" s="69">
        <v>0</v>
      </c>
      <c r="HM72" s="72">
        <v>0</v>
      </c>
      <c r="HN72" s="75"/>
      <c r="HO72" s="73"/>
      <c r="HP72" s="66" t="s">
        <v>143</v>
      </c>
      <c r="HQ72" s="76">
        <v>0</v>
      </c>
      <c r="HR72" s="73"/>
      <c r="HS72" s="73"/>
      <c r="HT72" s="73"/>
      <c r="HU72" s="73"/>
      <c r="HV72" s="73"/>
      <c r="HW72" s="73"/>
      <c r="HX72" s="73"/>
      <c r="HY72" s="73"/>
      <c r="HZ72" s="73"/>
      <c r="JR72" s="37">
        <v>0</v>
      </c>
      <c r="JS72" s="37">
        <v>0</v>
      </c>
      <c r="JT72" s="37">
        <v>0</v>
      </c>
      <c r="JU72" s="37">
        <v>0</v>
      </c>
      <c r="JV72" s="37"/>
      <c r="JW72" s="37">
        <v>0.45</v>
      </c>
      <c r="JX72" s="37">
        <v>0.45</v>
      </c>
      <c r="JY72" s="37"/>
    </row>
    <row r="73" spans="1:285" x14ac:dyDescent="0.25">
      <c r="A73">
        <v>1958</v>
      </c>
      <c r="B73" s="37">
        <v>170886998.375</v>
      </c>
      <c r="C73" s="37">
        <v>0</v>
      </c>
      <c r="D73" s="37">
        <v>0</v>
      </c>
      <c r="E73" s="37">
        <v>433.94860262423799</v>
      </c>
      <c r="F73" s="37">
        <v>433.94860262423799</v>
      </c>
      <c r="G73" s="37">
        <v>433.94860262423799</v>
      </c>
      <c r="H73" s="20">
        <v>1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37">
        <v>0.64130238708333298</v>
      </c>
      <c r="S73" s="37">
        <v>0</v>
      </c>
      <c r="T73" s="37">
        <v>0</v>
      </c>
      <c r="U73" s="37">
        <v>0</v>
      </c>
      <c r="V73" s="37">
        <v>0</v>
      </c>
      <c r="W73" s="37">
        <v>0.2738318420625</v>
      </c>
      <c r="X73" s="37">
        <v>0</v>
      </c>
      <c r="Y73" s="37">
        <v>0</v>
      </c>
      <c r="Z73" s="37">
        <v>0</v>
      </c>
      <c r="AA73" s="37">
        <v>0</v>
      </c>
      <c r="AB73" s="37">
        <v>7.6385176520833298</v>
      </c>
      <c r="AC73" s="37">
        <v>0</v>
      </c>
      <c r="AD73" s="37">
        <v>0</v>
      </c>
      <c r="AE73" s="37">
        <v>0</v>
      </c>
      <c r="AF73" s="37">
        <v>0</v>
      </c>
      <c r="AG73" s="124">
        <v>9.4186316483333297</v>
      </c>
      <c r="AH73" s="124">
        <v>0</v>
      </c>
      <c r="AI73" s="124">
        <v>0</v>
      </c>
      <c r="AJ73" s="124">
        <v>0</v>
      </c>
      <c r="AK73" s="124">
        <v>0</v>
      </c>
      <c r="AL73" s="37">
        <v>7.6385176520833298</v>
      </c>
      <c r="AM73" s="37">
        <v>0</v>
      </c>
      <c r="AN73" s="37">
        <v>0</v>
      </c>
      <c r="AO73" s="37">
        <v>0</v>
      </c>
      <c r="AP73" s="37">
        <v>0</v>
      </c>
      <c r="AQ73" s="124">
        <v>9.2955641187499993E-2</v>
      </c>
      <c r="AR73" s="124">
        <v>0</v>
      </c>
      <c r="AS73" s="124">
        <v>0</v>
      </c>
      <c r="AT73" s="124">
        <v>0</v>
      </c>
      <c r="AU73" s="124">
        <v>0</v>
      </c>
      <c r="AV73" s="37">
        <v>1.35570157664583</v>
      </c>
      <c r="AW73" s="37">
        <v>0</v>
      </c>
      <c r="AX73" s="37">
        <v>0</v>
      </c>
      <c r="AY73" s="37">
        <v>0</v>
      </c>
      <c r="AZ73" s="37">
        <v>0</v>
      </c>
      <c r="BA73" s="37">
        <v>10.4664444595833</v>
      </c>
      <c r="BB73" s="124">
        <v>0</v>
      </c>
      <c r="BC73" s="124">
        <v>0</v>
      </c>
      <c r="BD73" s="124">
        <v>0</v>
      </c>
      <c r="BE73" s="124">
        <v>0</v>
      </c>
      <c r="BF73" s="124">
        <v>16.3938606116667</v>
      </c>
      <c r="BG73" s="124">
        <v>0</v>
      </c>
      <c r="BH73" s="124">
        <v>0</v>
      </c>
      <c r="BI73" s="124">
        <v>0</v>
      </c>
      <c r="BJ73" s="124">
        <v>0</v>
      </c>
      <c r="BK73" s="37">
        <v>0.91527157254166702</v>
      </c>
      <c r="BL73" s="124">
        <v>0</v>
      </c>
      <c r="BM73" s="124">
        <v>0</v>
      </c>
      <c r="BN73" s="124">
        <v>0</v>
      </c>
      <c r="BO73" s="124">
        <v>0</v>
      </c>
      <c r="BP73" s="124">
        <v>5.9410692856249998</v>
      </c>
      <c r="BQ73" s="124">
        <v>0</v>
      </c>
      <c r="BR73" s="124">
        <v>0</v>
      </c>
      <c r="BS73" s="124">
        <v>0</v>
      </c>
      <c r="BT73" s="124">
        <v>0</v>
      </c>
      <c r="BU73" s="37">
        <v>0.42229329052083298</v>
      </c>
      <c r="BV73" s="124">
        <v>0</v>
      </c>
      <c r="BW73" s="124">
        <v>0</v>
      </c>
      <c r="BX73" s="124">
        <v>0</v>
      </c>
      <c r="BY73" s="124">
        <v>0</v>
      </c>
      <c r="BZ73" s="124">
        <v>2.4680206345625</v>
      </c>
      <c r="CA73" s="124">
        <v>0</v>
      </c>
      <c r="CB73" s="124">
        <v>0</v>
      </c>
      <c r="CC73" s="124">
        <v>0</v>
      </c>
      <c r="CD73" s="124">
        <v>0</v>
      </c>
      <c r="CE73" s="22">
        <v>0.98</v>
      </c>
      <c r="CF73" s="5">
        <v>0</v>
      </c>
      <c r="CG73" s="5">
        <v>0</v>
      </c>
      <c r="CH73" s="5">
        <v>0</v>
      </c>
      <c r="CI73" s="5">
        <v>0</v>
      </c>
      <c r="CM73" s="38">
        <v>0</v>
      </c>
      <c r="CN73" s="21">
        <v>0</v>
      </c>
      <c r="CO73" s="21">
        <v>1</v>
      </c>
      <c r="CP73" s="21">
        <v>0</v>
      </c>
      <c r="CQ73" s="21">
        <v>0</v>
      </c>
      <c r="CR73" s="39">
        <v>1</v>
      </c>
      <c r="CS73" s="18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I73" s="140"/>
      <c r="ES73" s="66" t="s">
        <v>144</v>
      </c>
      <c r="ET73" s="69">
        <v>0</v>
      </c>
      <c r="EU73" s="69">
        <v>0</v>
      </c>
      <c r="EV73" s="69">
        <v>0</v>
      </c>
      <c r="EW73" s="69">
        <v>0</v>
      </c>
      <c r="EX73" s="69">
        <v>0</v>
      </c>
      <c r="EY73" s="69">
        <v>0</v>
      </c>
      <c r="EZ73" s="69">
        <v>0</v>
      </c>
      <c r="FA73" s="69">
        <v>0</v>
      </c>
      <c r="FB73" s="69">
        <v>0</v>
      </c>
      <c r="FC73" s="69">
        <v>0</v>
      </c>
      <c r="FD73" s="69">
        <v>0</v>
      </c>
      <c r="FE73" s="69">
        <v>0</v>
      </c>
      <c r="FF73" s="69">
        <v>0</v>
      </c>
      <c r="FG73" s="69">
        <v>0</v>
      </c>
      <c r="FH73" s="69">
        <v>0</v>
      </c>
      <c r="FI73" s="69">
        <v>0</v>
      </c>
      <c r="FJ73" s="69">
        <v>0</v>
      </c>
      <c r="FK73" s="69">
        <v>0</v>
      </c>
      <c r="FL73" s="69">
        <v>0</v>
      </c>
      <c r="FM73" s="69">
        <v>0</v>
      </c>
      <c r="FN73" s="69">
        <v>0</v>
      </c>
      <c r="FO73" s="69">
        <v>0</v>
      </c>
      <c r="FP73" s="69">
        <v>0</v>
      </c>
      <c r="FQ73" s="69">
        <v>0</v>
      </c>
      <c r="FR73" s="69">
        <v>0</v>
      </c>
      <c r="FS73" s="69">
        <v>0</v>
      </c>
      <c r="FT73" s="69">
        <v>0</v>
      </c>
      <c r="FU73" s="114"/>
      <c r="FV73" s="66" t="s">
        <v>144</v>
      </c>
      <c r="FW73" s="69">
        <v>0</v>
      </c>
      <c r="FX73" s="69">
        <v>0</v>
      </c>
      <c r="FY73" s="69">
        <v>0</v>
      </c>
      <c r="FZ73" s="69">
        <v>0</v>
      </c>
      <c r="GA73" s="69">
        <v>0</v>
      </c>
      <c r="GB73" s="69">
        <v>0</v>
      </c>
      <c r="GC73" s="69">
        <v>0</v>
      </c>
      <c r="GD73" s="69">
        <v>0</v>
      </c>
      <c r="GE73" s="69">
        <v>0</v>
      </c>
      <c r="GF73" s="69">
        <v>0</v>
      </c>
      <c r="GG73" s="69">
        <v>0</v>
      </c>
      <c r="GH73" s="69">
        <v>0</v>
      </c>
      <c r="GI73" s="69">
        <v>0</v>
      </c>
      <c r="GJ73" s="69">
        <v>0</v>
      </c>
      <c r="GK73" s="69">
        <v>0</v>
      </c>
      <c r="GL73" s="69">
        <v>0</v>
      </c>
      <c r="GM73" s="69">
        <v>0</v>
      </c>
      <c r="GN73" s="69">
        <v>0</v>
      </c>
      <c r="GO73" s="69">
        <v>0</v>
      </c>
      <c r="GP73" s="69">
        <v>0</v>
      </c>
      <c r="GQ73" s="69">
        <v>0</v>
      </c>
      <c r="GR73" s="69">
        <v>0</v>
      </c>
      <c r="GS73" s="69">
        <v>0</v>
      </c>
      <c r="GT73" s="69">
        <v>0</v>
      </c>
      <c r="GU73" s="69">
        <v>0</v>
      </c>
      <c r="GV73" s="69">
        <v>0</v>
      </c>
      <c r="GW73" s="69">
        <v>0</v>
      </c>
      <c r="GY73" s="66" t="s">
        <v>144</v>
      </c>
      <c r="GZ73" s="69">
        <v>0</v>
      </c>
      <c r="HA73" s="69">
        <v>0</v>
      </c>
      <c r="HB73" s="69">
        <v>0</v>
      </c>
      <c r="HC73" s="69">
        <v>0</v>
      </c>
      <c r="HD73" s="69">
        <v>0</v>
      </c>
      <c r="HE73" s="69">
        <v>0</v>
      </c>
      <c r="HF73" s="69">
        <v>0</v>
      </c>
      <c r="HG73" s="69">
        <v>0</v>
      </c>
      <c r="HH73" s="69">
        <v>0</v>
      </c>
      <c r="HI73" s="69">
        <v>0</v>
      </c>
      <c r="HJ73" s="69">
        <v>0</v>
      </c>
      <c r="HK73" s="69">
        <v>0</v>
      </c>
      <c r="HL73" s="69">
        <v>0</v>
      </c>
      <c r="HM73" s="72">
        <v>0</v>
      </c>
      <c r="HN73" s="75"/>
      <c r="HO73" s="73"/>
      <c r="HP73" s="66" t="s">
        <v>144</v>
      </c>
      <c r="HQ73" s="76">
        <v>0</v>
      </c>
      <c r="HR73" s="73"/>
      <c r="HS73" s="73"/>
      <c r="HT73" s="73"/>
      <c r="HU73" s="73"/>
      <c r="HV73" s="73"/>
      <c r="HW73" s="73"/>
      <c r="HX73" s="73"/>
      <c r="HY73" s="73"/>
      <c r="HZ73" s="73"/>
      <c r="JR73" s="37">
        <v>0</v>
      </c>
      <c r="JS73" s="37">
        <v>0</v>
      </c>
      <c r="JT73" s="37">
        <v>0</v>
      </c>
      <c r="JU73" s="37">
        <v>0</v>
      </c>
      <c r="JV73" s="37"/>
      <c r="JW73" s="37">
        <v>0.45</v>
      </c>
      <c r="JX73" s="37">
        <v>0.45</v>
      </c>
      <c r="JY73" s="37"/>
    </row>
    <row r="74" spans="1:285" x14ac:dyDescent="0.25">
      <c r="A74">
        <v>1959</v>
      </c>
      <c r="B74" s="37">
        <v>173086519.1875</v>
      </c>
      <c r="C74" s="37">
        <v>0</v>
      </c>
      <c r="D74" s="37">
        <v>0</v>
      </c>
      <c r="E74" s="37">
        <v>444.09762512892502</v>
      </c>
      <c r="F74" s="37">
        <v>444.09762512892502</v>
      </c>
      <c r="G74" s="37">
        <v>444.09762512892502</v>
      </c>
      <c r="H74" s="20">
        <v>1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37">
        <v>0.65235932479166703</v>
      </c>
      <c r="S74" s="37">
        <v>0</v>
      </c>
      <c r="T74" s="37">
        <v>0</v>
      </c>
      <c r="U74" s="37">
        <v>0</v>
      </c>
      <c r="V74" s="37">
        <v>0</v>
      </c>
      <c r="W74" s="37">
        <v>0.27855308071875001</v>
      </c>
      <c r="X74" s="37">
        <v>0</v>
      </c>
      <c r="Y74" s="37">
        <v>0</v>
      </c>
      <c r="Z74" s="37">
        <v>0</v>
      </c>
      <c r="AA74" s="37">
        <v>0</v>
      </c>
      <c r="AB74" s="37">
        <v>7.7702162322916699</v>
      </c>
      <c r="AC74" s="37">
        <v>0</v>
      </c>
      <c r="AD74" s="37">
        <v>0</v>
      </c>
      <c r="AE74" s="37">
        <v>0</v>
      </c>
      <c r="AF74" s="37">
        <v>0</v>
      </c>
      <c r="AG74" s="124">
        <v>9.5810218491666692</v>
      </c>
      <c r="AH74" s="124">
        <v>0</v>
      </c>
      <c r="AI74" s="124">
        <v>0</v>
      </c>
      <c r="AJ74" s="124">
        <v>0</v>
      </c>
      <c r="AK74" s="124">
        <v>0</v>
      </c>
      <c r="AL74" s="37">
        <v>7.7702162322916699</v>
      </c>
      <c r="AM74" s="37">
        <v>0</v>
      </c>
      <c r="AN74" s="37">
        <v>0</v>
      </c>
      <c r="AO74" s="37">
        <v>0</v>
      </c>
      <c r="AP74" s="37">
        <v>0</v>
      </c>
      <c r="AQ74" s="124">
        <v>9.4558324656249998E-2</v>
      </c>
      <c r="AR74" s="124">
        <v>0</v>
      </c>
      <c r="AS74" s="124">
        <v>0</v>
      </c>
      <c r="AT74" s="124">
        <v>0</v>
      </c>
      <c r="AU74" s="124">
        <v>0</v>
      </c>
      <c r="AV74" s="37">
        <v>1.37907574176042</v>
      </c>
      <c r="AW74" s="37">
        <v>0</v>
      </c>
      <c r="AX74" s="37">
        <v>0</v>
      </c>
      <c r="AY74" s="37">
        <v>0</v>
      </c>
      <c r="AZ74" s="37">
        <v>0</v>
      </c>
      <c r="BA74" s="37">
        <v>10.6469003985417</v>
      </c>
      <c r="BB74" s="124">
        <v>0</v>
      </c>
      <c r="BC74" s="124">
        <v>0</v>
      </c>
      <c r="BD74" s="124">
        <v>0</v>
      </c>
      <c r="BE74" s="124">
        <v>0</v>
      </c>
      <c r="BF74" s="124">
        <v>16.676513380833299</v>
      </c>
      <c r="BG74" s="124">
        <v>0</v>
      </c>
      <c r="BH74" s="124">
        <v>0</v>
      </c>
      <c r="BI74" s="124">
        <v>0</v>
      </c>
      <c r="BJ74" s="124">
        <v>0</v>
      </c>
      <c r="BK74" s="37">
        <v>0.931052116895833</v>
      </c>
      <c r="BL74" s="124">
        <v>0</v>
      </c>
      <c r="BM74" s="124">
        <v>0</v>
      </c>
      <c r="BN74" s="124">
        <v>0</v>
      </c>
      <c r="BO74" s="124">
        <v>0</v>
      </c>
      <c r="BP74" s="124">
        <v>6.0435015146874997</v>
      </c>
      <c r="BQ74" s="124">
        <v>0</v>
      </c>
      <c r="BR74" s="124">
        <v>0</v>
      </c>
      <c r="BS74" s="124">
        <v>0</v>
      </c>
      <c r="BT74" s="124">
        <v>0</v>
      </c>
      <c r="BU74" s="37">
        <v>0.42957420932291701</v>
      </c>
      <c r="BV74" s="124">
        <v>0</v>
      </c>
      <c r="BW74" s="124">
        <v>0</v>
      </c>
      <c r="BX74" s="124">
        <v>0</v>
      </c>
      <c r="BY74" s="124">
        <v>0</v>
      </c>
      <c r="BZ74" s="124">
        <v>2.5105727144687502</v>
      </c>
      <c r="CA74" s="124">
        <v>0</v>
      </c>
      <c r="CB74" s="124">
        <v>0</v>
      </c>
      <c r="CC74" s="124">
        <v>0</v>
      </c>
      <c r="CD74" s="124">
        <v>0</v>
      </c>
      <c r="CE74" s="22">
        <v>0.98</v>
      </c>
      <c r="CF74" s="5">
        <v>0</v>
      </c>
      <c r="CG74" s="5">
        <v>0</v>
      </c>
      <c r="CH74" s="5">
        <v>0</v>
      </c>
      <c r="CI74" s="5">
        <v>0</v>
      </c>
      <c r="CM74" s="38">
        <v>0</v>
      </c>
      <c r="CN74" s="21">
        <v>0</v>
      </c>
      <c r="CO74" s="21">
        <v>1</v>
      </c>
      <c r="CP74" s="21">
        <v>0</v>
      </c>
      <c r="CQ74" s="21">
        <v>0</v>
      </c>
      <c r="CR74" s="39">
        <v>1</v>
      </c>
      <c r="CS74" s="18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I74" s="140"/>
      <c r="ES74" s="66" t="s">
        <v>145</v>
      </c>
      <c r="ET74" s="69">
        <v>0</v>
      </c>
      <c r="EU74" s="69">
        <v>0</v>
      </c>
      <c r="EV74" s="69">
        <v>0</v>
      </c>
      <c r="EW74" s="69">
        <v>0</v>
      </c>
      <c r="EX74" s="69">
        <v>0</v>
      </c>
      <c r="EY74" s="69">
        <v>0</v>
      </c>
      <c r="EZ74" s="69">
        <v>0</v>
      </c>
      <c r="FA74" s="69">
        <v>0</v>
      </c>
      <c r="FB74" s="69">
        <v>0</v>
      </c>
      <c r="FC74" s="69">
        <v>0</v>
      </c>
      <c r="FD74" s="69">
        <v>0</v>
      </c>
      <c r="FE74" s="69">
        <v>0</v>
      </c>
      <c r="FF74" s="69">
        <v>0</v>
      </c>
      <c r="FG74" s="69">
        <v>0</v>
      </c>
      <c r="FH74" s="69">
        <v>0</v>
      </c>
      <c r="FI74" s="69">
        <v>0</v>
      </c>
      <c r="FJ74" s="69">
        <v>0</v>
      </c>
      <c r="FK74" s="69">
        <v>0</v>
      </c>
      <c r="FL74" s="69">
        <v>0</v>
      </c>
      <c r="FM74" s="69">
        <v>0</v>
      </c>
      <c r="FN74" s="69">
        <v>0</v>
      </c>
      <c r="FO74" s="69">
        <v>0</v>
      </c>
      <c r="FP74" s="69">
        <v>0</v>
      </c>
      <c r="FQ74" s="69">
        <v>0</v>
      </c>
      <c r="FR74" s="69">
        <v>0</v>
      </c>
      <c r="FS74" s="69">
        <v>0</v>
      </c>
      <c r="FT74" s="69">
        <v>0</v>
      </c>
      <c r="FU74" s="114"/>
      <c r="FV74" s="66" t="s">
        <v>145</v>
      </c>
      <c r="FW74" s="69">
        <v>0</v>
      </c>
      <c r="FX74" s="69">
        <v>0</v>
      </c>
      <c r="FY74" s="69">
        <v>0</v>
      </c>
      <c r="FZ74" s="69">
        <v>0</v>
      </c>
      <c r="GA74" s="69">
        <v>0</v>
      </c>
      <c r="GB74" s="69">
        <v>0</v>
      </c>
      <c r="GC74" s="69">
        <v>0</v>
      </c>
      <c r="GD74" s="69">
        <v>0</v>
      </c>
      <c r="GE74" s="69">
        <v>0</v>
      </c>
      <c r="GF74" s="69">
        <v>0</v>
      </c>
      <c r="GG74" s="69">
        <v>0</v>
      </c>
      <c r="GH74" s="69">
        <v>0</v>
      </c>
      <c r="GI74" s="69">
        <v>0</v>
      </c>
      <c r="GJ74" s="69">
        <v>0</v>
      </c>
      <c r="GK74" s="69">
        <v>0</v>
      </c>
      <c r="GL74" s="69">
        <v>0</v>
      </c>
      <c r="GM74" s="69">
        <v>0</v>
      </c>
      <c r="GN74" s="69">
        <v>0</v>
      </c>
      <c r="GO74" s="69">
        <v>0</v>
      </c>
      <c r="GP74" s="69">
        <v>0</v>
      </c>
      <c r="GQ74" s="69">
        <v>0</v>
      </c>
      <c r="GR74" s="69">
        <v>0</v>
      </c>
      <c r="GS74" s="69">
        <v>0</v>
      </c>
      <c r="GT74" s="69">
        <v>0</v>
      </c>
      <c r="GU74" s="69">
        <v>0</v>
      </c>
      <c r="GV74" s="69">
        <v>0</v>
      </c>
      <c r="GW74" s="69">
        <v>0</v>
      </c>
      <c r="GY74" s="66" t="s">
        <v>145</v>
      </c>
      <c r="GZ74" s="69">
        <v>0</v>
      </c>
      <c r="HA74" s="69">
        <v>0</v>
      </c>
      <c r="HB74" s="69">
        <v>0</v>
      </c>
      <c r="HC74" s="69">
        <v>0</v>
      </c>
      <c r="HD74" s="69">
        <v>0</v>
      </c>
      <c r="HE74" s="69">
        <v>0</v>
      </c>
      <c r="HF74" s="69">
        <v>0</v>
      </c>
      <c r="HG74" s="69">
        <v>0</v>
      </c>
      <c r="HH74" s="69">
        <v>0</v>
      </c>
      <c r="HI74" s="69">
        <v>0</v>
      </c>
      <c r="HJ74" s="69">
        <v>0</v>
      </c>
      <c r="HK74" s="69">
        <v>0</v>
      </c>
      <c r="HL74" s="69">
        <v>0</v>
      </c>
      <c r="HM74" s="72">
        <v>0</v>
      </c>
      <c r="HN74" s="75"/>
      <c r="HO74" s="73"/>
      <c r="HP74" s="66" t="s">
        <v>145</v>
      </c>
      <c r="HQ74" s="76">
        <v>0</v>
      </c>
      <c r="HR74" s="73"/>
      <c r="HS74" s="73"/>
      <c r="HT74" s="73"/>
      <c r="HU74" s="73"/>
      <c r="HV74" s="73"/>
      <c r="HW74" s="73"/>
      <c r="HX74" s="73"/>
      <c r="HY74" s="73"/>
      <c r="HZ74" s="73"/>
      <c r="JR74" s="37">
        <v>0</v>
      </c>
      <c r="JS74" s="37">
        <v>0</v>
      </c>
      <c r="JT74" s="37">
        <v>0</v>
      </c>
      <c r="JU74" s="37">
        <v>0</v>
      </c>
      <c r="JV74" s="37"/>
      <c r="JW74" s="37">
        <v>0.45</v>
      </c>
      <c r="JX74" s="37">
        <v>0.45</v>
      </c>
      <c r="JY74" s="37"/>
    </row>
    <row r="75" spans="1:285" x14ac:dyDescent="0.25">
      <c r="A75">
        <v>1960</v>
      </c>
      <c r="B75" s="37">
        <v>175317609.3125</v>
      </c>
      <c r="C75" s="37">
        <v>0</v>
      </c>
      <c r="D75" s="37">
        <v>0</v>
      </c>
      <c r="E75" s="37">
        <v>454.21416885405802</v>
      </c>
      <c r="F75" s="37">
        <v>454.21416885405802</v>
      </c>
      <c r="G75" s="37">
        <v>454.21416885405802</v>
      </c>
      <c r="H75" s="20">
        <v>1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37">
        <v>0.66341626249999996</v>
      </c>
      <c r="S75" s="37">
        <v>0</v>
      </c>
      <c r="T75" s="37">
        <v>0</v>
      </c>
      <c r="U75" s="37">
        <v>0</v>
      </c>
      <c r="V75" s="37">
        <v>0</v>
      </c>
      <c r="W75" s="37">
        <v>0.28327431937500003</v>
      </c>
      <c r="X75" s="37">
        <v>0</v>
      </c>
      <c r="Y75" s="37">
        <v>0</v>
      </c>
      <c r="Z75" s="37">
        <v>0</v>
      </c>
      <c r="AA75" s="37">
        <v>0</v>
      </c>
      <c r="AB75" s="37">
        <v>7.9019148125000003</v>
      </c>
      <c r="AC75" s="37">
        <v>0</v>
      </c>
      <c r="AD75" s="37">
        <v>0</v>
      </c>
      <c r="AE75" s="37">
        <v>0</v>
      </c>
      <c r="AF75" s="37">
        <v>0</v>
      </c>
      <c r="AG75" s="124">
        <v>9.7434120499999999</v>
      </c>
      <c r="AH75" s="124">
        <v>0</v>
      </c>
      <c r="AI75" s="124">
        <v>0</v>
      </c>
      <c r="AJ75" s="124">
        <v>0</v>
      </c>
      <c r="AK75" s="124">
        <v>0</v>
      </c>
      <c r="AL75" s="37">
        <v>7.9019148125000003</v>
      </c>
      <c r="AM75" s="37">
        <v>0</v>
      </c>
      <c r="AN75" s="37">
        <v>0</v>
      </c>
      <c r="AO75" s="37">
        <v>0</v>
      </c>
      <c r="AP75" s="37">
        <v>0</v>
      </c>
      <c r="AQ75" s="124">
        <v>9.6161008125000003E-2</v>
      </c>
      <c r="AR75" s="124">
        <v>0</v>
      </c>
      <c r="AS75" s="124">
        <v>0</v>
      </c>
      <c r="AT75" s="124">
        <v>0</v>
      </c>
      <c r="AU75" s="124">
        <v>0</v>
      </c>
      <c r="AV75" s="37">
        <v>1.402449906875</v>
      </c>
      <c r="AW75" s="37">
        <v>0</v>
      </c>
      <c r="AX75" s="37">
        <v>0</v>
      </c>
      <c r="AY75" s="37">
        <v>0</v>
      </c>
      <c r="AZ75" s="37">
        <v>0</v>
      </c>
      <c r="BA75" s="37">
        <v>10.827356337499999</v>
      </c>
      <c r="BB75" s="124">
        <v>0</v>
      </c>
      <c r="BC75" s="124">
        <v>0</v>
      </c>
      <c r="BD75" s="124">
        <v>0</v>
      </c>
      <c r="BE75" s="124">
        <v>0</v>
      </c>
      <c r="BF75" s="124">
        <v>16.959166150000001</v>
      </c>
      <c r="BG75" s="124">
        <v>0</v>
      </c>
      <c r="BH75" s="124">
        <v>0</v>
      </c>
      <c r="BI75" s="124">
        <v>0</v>
      </c>
      <c r="BJ75" s="124">
        <v>0</v>
      </c>
      <c r="BK75" s="37">
        <v>0.94683266124999999</v>
      </c>
      <c r="BL75" s="124">
        <v>0</v>
      </c>
      <c r="BM75" s="124">
        <v>0</v>
      </c>
      <c r="BN75" s="124">
        <v>0</v>
      </c>
      <c r="BO75" s="124">
        <v>0</v>
      </c>
      <c r="BP75" s="124">
        <v>6.1459337437499997</v>
      </c>
      <c r="BQ75" s="124">
        <v>0</v>
      </c>
      <c r="BR75" s="124">
        <v>0</v>
      </c>
      <c r="BS75" s="124">
        <v>0</v>
      </c>
      <c r="BT75" s="124">
        <v>0</v>
      </c>
      <c r="BU75" s="37">
        <v>0.43685512812499999</v>
      </c>
      <c r="BV75" s="124">
        <v>0</v>
      </c>
      <c r="BW75" s="124">
        <v>0</v>
      </c>
      <c r="BX75" s="124">
        <v>0</v>
      </c>
      <c r="BY75" s="124">
        <v>0</v>
      </c>
      <c r="BZ75" s="124">
        <v>2.553124794375</v>
      </c>
      <c r="CA75" s="124">
        <v>0</v>
      </c>
      <c r="CB75" s="124">
        <v>0</v>
      </c>
      <c r="CC75" s="124">
        <v>0</v>
      </c>
      <c r="CD75" s="124">
        <v>0</v>
      </c>
      <c r="CE75" s="22">
        <v>0.98</v>
      </c>
      <c r="CF75" s="5">
        <v>0</v>
      </c>
      <c r="CG75" s="5">
        <v>0</v>
      </c>
      <c r="CH75" s="5">
        <v>0</v>
      </c>
      <c r="CI75" s="5">
        <v>0</v>
      </c>
      <c r="CM75" s="38">
        <v>0</v>
      </c>
      <c r="CN75" s="21">
        <v>0</v>
      </c>
      <c r="CO75" s="21">
        <v>1</v>
      </c>
      <c r="CP75" s="21">
        <v>0</v>
      </c>
      <c r="CQ75" s="21">
        <v>0</v>
      </c>
      <c r="CR75" s="39">
        <v>1</v>
      </c>
      <c r="CS75" s="18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I75" s="141" t="s">
        <v>23</v>
      </c>
      <c r="ES75" s="66" t="s">
        <v>146</v>
      </c>
      <c r="ET75" s="69">
        <v>0</v>
      </c>
      <c r="EU75" s="69">
        <v>0</v>
      </c>
      <c r="EV75" s="69">
        <v>0</v>
      </c>
      <c r="EW75" s="69">
        <v>0</v>
      </c>
      <c r="EX75" s="69">
        <v>0</v>
      </c>
      <c r="EY75" s="69">
        <v>0</v>
      </c>
      <c r="EZ75" s="69">
        <v>0</v>
      </c>
      <c r="FA75" s="69">
        <v>0</v>
      </c>
      <c r="FB75" s="69">
        <v>0</v>
      </c>
      <c r="FC75" s="69">
        <v>0</v>
      </c>
      <c r="FD75" s="69">
        <v>0</v>
      </c>
      <c r="FE75" s="69">
        <v>0</v>
      </c>
      <c r="FF75" s="69">
        <v>0</v>
      </c>
      <c r="FG75" s="69">
        <v>0</v>
      </c>
      <c r="FH75" s="69">
        <v>0</v>
      </c>
      <c r="FI75" s="69">
        <v>0</v>
      </c>
      <c r="FJ75" s="69">
        <v>0</v>
      </c>
      <c r="FK75" s="69">
        <v>0</v>
      </c>
      <c r="FL75" s="69">
        <v>0</v>
      </c>
      <c r="FM75" s="69">
        <v>0</v>
      </c>
      <c r="FN75" s="69">
        <v>0</v>
      </c>
      <c r="FO75" s="69">
        <v>0</v>
      </c>
      <c r="FP75" s="69">
        <v>0</v>
      </c>
      <c r="FQ75" s="69">
        <v>0</v>
      </c>
      <c r="FR75" s="69">
        <v>0</v>
      </c>
      <c r="FS75" s="69">
        <v>0</v>
      </c>
      <c r="FT75" s="69">
        <v>0</v>
      </c>
      <c r="FU75" s="114"/>
      <c r="FV75" s="66" t="s">
        <v>146</v>
      </c>
      <c r="FW75" s="69">
        <v>0</v>
      </c>
      <c r="FX75" s="69">
        <v>0</v>
      </c>
      <c r="FY75" s="69">
        <v>0</v>
      </c>
      <c r="FZ75" s="69">
        <v>0</v>
      </c>
      <c r="GA75" s="69">
        <v>0</v>
      </c>
      <c r="GB75" s="69">
        <v>0</v>
      </c>
      <c r="GC75" s="69">
        <v>0</v>
      </c>
      <c r="GD75" s="69">
        <v>0</v>
      </c>
      <c r="GE75" s="69">
        <v>0</v>
      </c>
      <c r="GF75" s="69">
        <v>0</v>
      </c>
      <c r="GG75" s="69">
        <v>0</v>
      </c>
      <c r="GH75" s="69">
        <v>0</v>
      </c>
      <c r="GI75" s="69">
        <v>0</v>
      </c>
      <c r="GJ75" s="69">
        <v>0</v>
      </c>
      <c r="GK75" s="69">
        <v>0</v>
      </c>
      <c r="GL75" s="69">
        <v>0</v>
      </c>
      <c r="GM75" s="69">
        <v>0</v>
      </c>
      <c r="GN75" s="69">
        <v>0</v>
      </c>
      <c r="GO75" s="69">
        <v>0</v>
      </c>
      <c r="GP75" s="69">
        <v>0</v>
      </c>
      <c r="GQ75" s="69">
        <v>0</v>
      </c>
      <c r="GR75" s="69">
        <v>0</v>
      </c>
      <c r="GS75" s="69">
        <v>0</v>
      </c>
      <c r="GT75" s="69">
        <v>0</v>
      </c>
      <c r="GU75" s="69">
        <v>0</v>
      </c>
      <c r="GV75" s="69">
        <v>0</v>
      </c>
      <c r="GW75" s="69">
        <v>0</v>
      </c>
      <c r="GY75" s="66" t="s">
        <v>146</v>
      </c>
      <c r="GZ75" s="69">
        <v>0</v>
      </c>
      <c r="HA75" s="69">
        <v>0</v>
      </c>
      <c r="HB75" s="69">
        <v>0</v>
      </c>
      <c r="HC75" s="69">
        <v>0</v>
      </c>
      <c r="HD75" s="69">
        <v>0</v>
      </c>
      <c r="HE75" s="69">
        <v>0</v>
      </c>
      <c r="HF75" s="69">
        <v>0</v>
      </c>
      <c r="HG75" s="69">
        <v>0</v>
      </c>
      <c r="HH75" s="69">
        <v>0</v>
      </c>
      <c r="HI75" s="69">
        <v>0</v>
      </c>
      <c r="HJ75" s="69">
        <v>0</v>
      </c>
      <c r="HK75" s="69">
        <v>0</v>
      </c>
      <c r="HL75" s="69">
        <v>0</v>
      </c>
      <c r="HM75" s="72">
        <v>0</v>
      </c>
      <c r="HN75" s="75"/>
      <c r="HO75" s="73"/>
      <c r="HP75" s="66" t="s">
        <v>146</v>
      </c>
      <c r="HQ75" s="76">
        <v>0</v>
      </c>
      <c r="HR75" s="73"/>
      <c r="HS75" s="73"/>
      <c r="HT75" s="73"/>
      <c r="HU75" s="73"/>
      <c r="HV75" s="73"/>
      <c r="HW75" s="73"/>
      <c r="HX75" s="73"/>
      <c r="HY75" s="73"/>
      <c r="HZ75" s="73"/>
      <c r="JR75" s="37">
        <v>0</v>
      </c>
      <c r="JS75" s="37">
        <v>0</v>
      </c>
      <c r="JT75" s="37">
        <v>0</v>
      </c>
      <c r="JU75" s="37">
        <v>0</v>
      </c>
      <c r="JV75" s="37"/>
      <c r="JW75" s="37">
        <v>0.45</v>
      </c>
      <c r="JX75" s="37">
        <v>0.45</v>
      </c>
      <c r="JY75" s="37"/>
    </row>
    <row r="76" spans="1:285" x14ac:dyDescent="0.25">
      <c r="A76">
        <v>1961</v>
      </c>
      <c r="B76" s="37">
        <v>177579989.3125</v>
      </c>
      <c r="C76" s="37">
        <v>0</v>
      </c>
      <c r="D76" s="37">
        <v>0</v>
      </c>
      <c r="E76" s="37">
        <v>464.293710015714</v>
      </c>
      <c r="F76" s="37">
        <v>464.293710015714</v>
      </c>
      <c r="G76" s="37">
        <v>464.293710015714</v>
      </c>
      <c r="H76" s="20">
        <v>1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37">
        <v>0.67447320020833301</v>
      </c>
      <c r="S76" s="37">
        <v>0</v>
      </c>
      <c r="T76" s="37">
        <v>0</v>
      </c>
      <c r="U76" s="37">
        <v>0</v>
      </c>
      <c r="V76" s="37">
        <v>0</v>
      </c>
      <c r="W76" s="37">
        <v>0.28799555803124999</v>
      </c>
      <c r="X76" s="37">
        <v>0</v>
      </c>
      <c r="Y76" s="37">
        <v>0</v>
      </c>
      <c r="Z76" s="37">
        <v>0</v>
      </c>
      <c r="AA76" s="37">
        <v>0</v>
      </c>
      <c r="AB76" s="37">
        <v>8.0336133927083306</v>
      </c>
      <c r="AC76" s="37">
        <v>0</v>
      </c>
      <c r="AD76" s="37">
        <v>0</v>
      </c>
      <c r="AE76" s="37">
        <v>0</v>
      </c>
      <c r="AF76" s="37">
        <v>0</v>
      </c>
      <c r="AG76" s="124">
        <v>9.9058022508333305</v>
      </c>
      <c r="AH76" s="124">
        <v>0</v>
      </c>
      <c r="AI76" s="124">
        <v>0</v>
      </c>
      <c r="AJ76" s="124">
        <v>0</v>
      </c>
      <c r="AK76" s="124">
        <v>0</v>
      </c>
      <c r="AL76" s="37">
        <v>8.0336133927083306</v>
      </c>
      <c r="AM76" s="37">
        <v>0</v>
      </c>
      <c r="AN76" s="37">
        <v>0</v>
      </c>
      <c r="AO76" s="37">
        <v>0</v>
      </c>
      <c r="AP76" s="37">
        <v>0</v>
      </c>
      <c r="AQ76" s="124">
        <v>9.7763691593749993E-2</v>
      </c>
      <c r="AR76" s="124">
        <v>0</v>
      </c>
      <c r="AS76" s="124">
        <v>0</v>
      </c>
      <c r="AT76" s="124">
        <v>0</v>
      </c>
      <c r="AU76" s="124">
        <v>0</v>
      </c>
      <c r="AV76" s="37">
        <v>1.4258240719895801</v>
      </c>
      <c r="AW76" s="37">
        <v>0</v>
      </c>
      <c r="AX76" s="37">
        <v>0</v>
      </c>
      <c r="AY76" s="37">
        <v>0</v>
      </c>
      <c r="AZ76" s="37">
        <v>0</v>
      </c>
      <c r="BA76" s="37">
        <v>11.007812276458299</v>
      </c>
      <c r="BB76" s="124">
        <v>0</v>
      </c>
      <c r="BC76" s="124">
        <v>0</v>
      </c>
      <c r="BD76" s="124">
        <v>0</v>
      </c>
      <c r="BE76" s="124">
        <v>0</v>
      </c>
      <c r="BF76" s="124">
        <v>17.2418189191667</v>
      </c>
      <c r="BG76" s="124">
        <v>0</v>
      </c>
      <c r="BH76" s="124">
        <v>0</v>
      </c>
      <c r="BI76" s="124">
        <v>0</v>
      </c>
      <c r="BJ76" s="124">
        <v>0</v>
      </c>
      <c r="BK76" s="37">
        <v>0.96261320560416697</v>
      </c>
      <c r="BL76" s="124">
        <v>0</v>
      </c>
      <c r="BM76" s="124">
        <v>0</v>
      </c>
      <c r="BN76" s="124">
        <v>0</v>
      </c>
      <c r="BO76" s="124">
        <v>0</v>
      </c>
      <c r="BP76" s="124">
        <v>6.2483659728124996</v>
      </c>
      <c r="BQ76" s="124">
        <v>0</v>
      </c>
      <c r="BR76" s="124">
        <v>0</v>
      </c>
      <c r="BS76" s="124">
        <v>0</v>
      </c>
      <c r="BT76" s="124">
        <v>0</v>
      </c>
      <c r="BU76" s="37">
        <v>0.44413604692708297</v>
      </c>
      <c r="BV76" s="124">
        <v>0</v>
      </c>
      <c r="BW76" s="124">
        <v>0</v>
      </c>
      <c r="BX76" s="124">
        <v>0</v>
      </c>
      <c r="BY76" s="124">
        <v>0</v>
      </c>
      <c r="BZ76" s="124">
        <v>2.5956768742812502</v>
      </c>
      <c r="CA76" s="124">
        <v>0</v>
      </c>
      <c r="CB76" s="124">
        <v>0</v>
      </c>
      <c r="CC76" s="124">
        <v>0</v>
      </c>
      <c r="CD76" s="124">
        <v>0</v>
      </c>
      <c r="CE76" s="22">
        <v>0.98</v>
      </c>
      <c r="CF76" s="5">
        <v>0</v>
      </c>
      <c r="CG76" s="5">
        <v>0</v>
      </c>
      <c r="CH76" s="5">
        <v>0</v>
      </c>
      <c r="CI76" s="5">
        <v>0</v>
      </c>
      <c r="CM76" s="38">
        <v>0</v>
      </c>
      <c r="CN76" s="21">
        <v>0</v>
      </c>
      <c r="CO76" s="21">
        <v>1</v>
      </c>
      <c r="CP76" s="21">
        <v>0</v>
      </c>
      <c r="CQ76" s="21">
        <v>0</v>
      </c>
      <c r="CR76" s="39">
        <v>1</v>
      </c>
      <c r="CS76" s="18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I76" s="141"/>
      <c r="ES76" s="66" t="s">
        <v>147</v>
      </c>
      <c r="ET76" s="69">
        <v>0</v>
      </c>
      <c r="EU76" s="69">
        <v>0</v>
      </c>
      <c r="EV76" s="69">
        <v>0</v>
      </c>
      <c r="EW76" s="69">
        <v>0</v>
      </c>
      <c r="EX76" s="69">
        <v>0</v>
      </c>
      <c r="EY76" s="69">
        <v>0</v>
      </c>
      <c r="EZ76" s="69">
        <v>0</v>
      </c>
      <c r="FA76" s="69">
        <v>0</v>
      </c>
      <c r="FB76" s="69">
        <v>0</v>
      </c>
      <c r="FC76" s="69">
        <v>0</v>
      </c>
      <c r="FD76" s="69">
        <v>0</v>
      </c>
      <c r="FE76" s="69">
        <v>0</v>
      </c>
      <c r="FF76" s="69">
        <v>0</v>
      </c>
      <c r="FG76" s="69">
        <v>0</v>
      </c>
      <c r="FH76" s="69">
        <v>0</v>
      </c>
      <c r="FI76" s="69">
        <v>0</v>
      </c>
      <c r="FJ76" s="69">
        <v>0</v>
      </c>
      <c r="FK76" s="69">
        <v>0</v>
      </c>
      <c r="FL76" s="69">
        <v>0</v>
      </c>
      <c r="FM76" s="69">
        <v>0</v>
      </c>
      <c r="FN76" s="69">
        <v>0</v>
      </c>
      <c r="FO76" s="69">
        <v>0</v>
      </c>
      <c r="FP76" s="69">
        <v>0</v>
      </c>
      <c r="FQ76" s="69">
        <v>0</v>
      </c>
      <c r="FR76" s="69">
        <v>0</v>
      </c>
      <c r="FS76" s="69">
        <v>0</v>
      </c>
      <c r="FT76" s="69">
        <v>0</v>
      </c>
      <c r="FU76" s="114"/>
      <c r="FV76" s="66" t="s">
        <v>147</v>
      </c>
      <c r="FW76" s="69">
        <v>0</v>
      </c>
      <c r="FX76" s="69">
        <v>0</v>
      </c>
      <c r="FY76" s="69">
        <v>0</v>
      </c>
      <c r="FZ76" s="69">
        <v>0</v>
      </c>
      <c r="GA76" s="69">
        <v>0</v>
      </c>
      <c r="GB76" s="69">
        <v>0</v>
      </c>
      <c r="GC76" s="69">
        <v>0</v>
      </c>
      <c r="GD76" s="69">
        <v>0</v>
      </c>
      <c r="GE76" s="69">
        <v>0</v>
      </c>
      <c r="GF76" s="69">
        <v>0</v>
      </c>
      <c r="GG76" s="69">
        <v>0</v>
      </c>
      <c r="GH76" s="69">
        <v>0</v>
      </c>
      <c r="GI76" s="69">
        <v>0</v>
      </c>
      <c r="GJ76" s="69">
        <v>0</v>
      </c>
      <c r="GK76" s="69">
        <v>0</v>
      </c>
      <c r="GL76" s="69">
        <v>0</v>
      </c>
      <c r="GM76" s="69">
        <v>0</v>
      </c>
      <c r="GN76" s="69">
        <v>0</v>
      </c>
      <c r="GO76" s="69">
        <v>0</v>
      </c>
      <c r="GP76" s="69">
        <v>0</v>
      </c>
      <c r="GQ76" s="69">
        <v>0</v>
      </c>
      <c r="GR76" s="69">
        <v>0</v>
      </c>
      <c r="GS76" s="69">
        <v>0</v>
      </c>
      <c r="GT76" s="69">
        <v>0</v>
      </c>
      <c r="GU76" s="69">
        <v>0</v>
      </c>
      <c r="GV76" s="69">
        <v>0</v>
      </c>
      <c r="GW76" s="69">
        <v>0</v>
      </c>
      <c r="GY76" s="66" t="s">
        <v>147</v>
      </c>
      <c r="GZ76" s="69">
        <v>0</v>
      </c>
      <c r="HA76" s="69">
        <v>0</v>
      </c>
      <c r="HB76" s="69">
        <v>0</v>
      </c>
      <c r="HC76" s="69">
        <v>0</v>
      </c>
      <c r="HD76" s="69">
        <v>0</v>
      </c>
      <c r="HE76" s="69">
        <v>0</v>
      </c>
      <c r="HF76" s="69">
        <v>0</v>
      </c>
      <c r="HG76" s="69">
        <v>0</v>
      </c>
      <c r="HH76" s="69">
        <v>0</v>
      </c>
      <c r="HI76" s="69">
        <v>0</v>
      </c>
      <c r="HJ76" s="69">
        <v>0</v>
      </c>
      <c r="HK76" s="69">
        <v>0</v>
      </c>
      <c r="HL76" s="69">
        <v>0</v>
      </c>
      <c r="HM76" s="72">
        <v>0</v>
      </c>
      <c r="HN76" s="75"/>
      <c r="HO76" s="73"/>
      <c r="HP76" s="66" t="s">
        <v>147</v>
      </c>
      <c r="HQ76" s="76">
        <v>0</v>
      </c>
      <c r="HR76" s="73"/>
      <c r="HS76" s="73"/>
      <c r="HT76" s="73"/>
      <c r="HU76" s="73"/>
      <c r="HV76" s="73"/>
      <c r="HW76" s="73"/>
      <c r="HX76" s="73"/>
      <c r="HY76" s="73"/>
      <c r="HZ76" s="73"/>
      <c r="JR76" s="37">
        <v>0</v>
      </c>
      <c r="JS76" s="37">
        <v>0</v>
      </c>
      <c r="JT76" s="37">
        <v>0</v>
      </c>
      <c r="JU76" s="37">
        <v>0</v>
      </c>
      <c r="JV76" s="37"/>
      <c r="JW76" s="37">
        <v>0.45</v>
      </c>
      <c r="JX76" s="37">
        <v>0.45</v>
      </c>
      <c r="JY76" s="37"/>
    </row>
    <row r="77" spans="1:285" x14ac:dyDescent="0.25">
      <c r="A77">
        <v>1962</v>
      </c>
      <c r="B77" s="37">
        <v>179873329.9375</v>
      </c>
      <c r="C77" s="37">
        <v>0</v>
      </c>
      <c r="D77" s="37">
        <v>0</v>
      </c>
      <c r="E77" s="37">
        <v>474.33181874453999</v>
      </c>
      <c r="F77" s="37">
        <v>474.33181874453999</v>
      </c>
      <c r="G77" s="37">
        <v>474.33181874453999</v>
      </c>
      <c r="H77" s="20">
        <v>1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37">
        <v>0.68553013791666695</v>
      </c>
      <c r="S77" s="37">
        <v>0</v>
      </c>
      <c r="T77" s="37">
        <v>0</v>
      </c>
      <c r="U77" s="37">
        <v>0</v>
      </c>
      <c r="V77" s="37">
        <v>0</v>
      </c>
      <c r="W77" s="37">
        <v>0.2927167966875</v>
      </c>
      <c r="X77" s="37">
        <v>0</v>
      </c>
      <c r="Y77" s="37">
        <v>0</v>
      </c>
      <c r="Z77" s="37">
        <v>0</v>
      </c>
      <c r="AA77" s="37">
        <v>0</v>
      </c>
      <c r="AB77" s="37">
        <v>8.1653119729166708</v>
      </c>
      <c r="AC77" s="37">
        <v>0</v>
      </c>
      <c r="AD77" s="37">
        <v>0</v>
      </c>
      <c r="AE77" s="37">
        <v>0</v>
      </c>
      <c r="AF77" s="37">
        <v>0</v>
      </c>
      <c r="AG77" s="124">
        <v>10.0681924516667</v>
      </c>
      <c r="AH77" s="124">
        <v>0</v>
      </c>
      <c r="AI77" s="124">
        <v>0</v>
      </c>
      <c r="AJ77" s="124">
        <v>0</v>
      </c>
      <c r="AK77" s="124">
        <v>0</v>
      </c>
      <c r="AL77" s="37">
        <v>8.1653119729166708</v>
      </c>
      <c r="AM77" s="37">
        <v>0</v>
      </c>
      <c r="AN77" s="37">
        <v>0</v>
      </c>
      <c r="AO77" s="37">
        <v>0</v>
      </c>
      <c r="AP77" s="37">
        <v>0</v>
      </c>
      <c r="AQ77" s="124">
        <v>9.9366375062499998E-2</v>
      </c>
      <c r="AR77" s="124">
        <v>0</v>
      </c>
      <c r="AS77" s="124">
        <v>0</v>
      </c>
      <c r="AT77" s="124">
        <v>0</v>
      </c>
      <c r="AU77" s="124">
        <v>0</v>
      </c>
      <c r="AV77" s="37">
        <v>1.4491982371041701</v>
      </c>
      <c r="AW77" s="37">
        <v>0</v>
      </c>
      <c r="AX77" s="37">
        <v>0</v>
      </c>
      <c r="AY77" s="37">
        <v>0</v>
      </c>
      <c r="AZ77" s="37">
        <v>0</v>
      </c>
      <c r="BA77" s="37">
        <v>11.1882682154167</v>
      </c>
      <c r="BB77" s="124">
        <v>0</v>
      </c>
      <c r="BC77" s="124">
        <v>0</v>
      </c>
      <c r="BD77" s="124">
        <v>0</v>
      </c>
      <c r="BE77" s="124">
        <v>0</v>
      </c>
      <c r="BF77" s="124">
        <v>17.5244716883333</v>
      </c>
      <c r="BG77" s="124">
        <v>0</v>
      </c>
      <c r="BH77" s="124">
        <v>0</v>
      </c>
      <c r="BI77" s="124">
        <v>0</v>
      </c>
      <c r="BJ77" s="124">
        <v>0</v>
      </c>
      <c r="BK77" s="37">
        <v>0.97839374995833295</v>
      </c>
      <c r="BL77" s="124">
        <v>0</v>
      </c>
      <c r="BM77" s="124">
        <v>0</v>
      </c>
      <c r="BN77" s="124">
        <v>0</v>
      </c>
      <c r="BO77" s="124">
        <v>0</v>
      </c>
      <c r="BP77" s="124">
        <v>6.3507982018750004</v>
      </c>
      <c r="BQ77" s="124">
        <v>0</v>
      </c>
      <c r="BR77" s="124">
        <v>0</v>
      </c>
      <c r="BS77" s="124">
        <v>0</v>
      </c>
      <c r="BT77" s="124">
        <v>0</v>
      </c>
      <c r="BU77" s="37">
        <v>0.45141696572916701</v>
      </c>
      <c r="BV77" s="124">
        <v>0</v>
      </c>
      <c r="BW77" s="124">
        <v>0</v>
      </c>
      <c r="BX77" s="124">
        <v>0</v>
      </c>
      <c r="BY77" s="124">
        <v>0</v>
      </c>
      <c r="BZ77" s="124">
        <v>2.6382289541874999</v>
      </c>
      <c r="CA77" s="124">
        <v>0</v>
      </c>
      <c r="CB77" s="124">
        <v>0</v>
      </c>
      <c r="CC77" s="124">
        <v>0</v>
      </c>
      <c r="CD77" s="124">
        <v>0</v>
      </c>
      <c r="CE77" s="22">
        <v>0.98</v>
      </c>
      <c r="CF77" s="5">
        <v>0</v>
      </c>
      <c r="CG77" s="5">
        <v>0</v>
      </c>
      <c r="CH77" s="5">
        <v>0</v>
      </c>
      <c r="CI77" s="5">
        <v>0</v>
      </c>
      <c r="CM77" s="38">
        <v>0</v>
      </c>
      <c r="CN77" s="21">
        <v>0</v>
      </c>
      <c r="CO77" s="21">
        <v>1</v>
      </c>
      <c r="CP77" s="21">
        <v>0</v>
      </c>
      <c r="CQ77" s="21">
        <v>0</v>
      </c>
      <c r="CR77" s="39">
        <v>1</v>
      </c>
      <c r="CS77" s="18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I77" s="141"/>
      <c r="ES77" s="66" t="s">
        <v>148</v>
      </c>
      <c r="ET77" s="69">
        <v>0</v>
      </c>
      <c r="EU77" s="69">
        <v>0</v>
      </c>
      <c r="EV77" s="69">
        <v>0</v>
      </c>
      <c r="EW77" s="69">
        <v>0</v>
      </c>
      <c r="EX77" s="69">
        <v>0</v>
      </c>
      <c r="EY77" s="69">
        <v>0</v>
      </c>
      <c r="EZ77" s="69">
        <v>0</v>
      </c>
      <c r="FA77" s="69">
        <v>0</v>
      </c>
      <c r="FB77" s="69">
        <v>0</v>
      </c>
      <c r="FC77" s="69">
        <v>0</v>
      </c>
      <c r="FD77" s="69">
        <v>0</v>
      </c>
      <c r="FE77" s="69">
        <v>0</v>
      </c>
      <c r="FF77" s="69">
        <v>0</v>
      </c>
      <c r="FG77" s="69">
        <v>0</v>
      </c>
      <c r="FH77" s="69">
        <v>0</v>
      </c>
      <c r="FI77" s="69">
        <v>0</v>
      </c>
      <c r="FJ77" s="69">
        <v>0</v>
      </c>
      <c r="FK77" s="69">
        <v>0</v>
      </c>
      <c r="FL77" s="69">
        <v>0</v>
      </c>
      <c r="FM77" s="69">
        <v>0</v>
      </c>
      <c r="FN77" s="69">
        <v>0</v>
      </c>
      <c r="FO77" s="69">
        <v>0</v>
      </c>
      <c r="FP77" s="69">
        <v>0</v>
      </c>
      <c r="FQ77" s="69">
        <v>0</v>
      </c>
      <c r="FR77" s="69">
        <v>0</v>
      </c>
      <c r="FS77" s="69">
        <v>0</v>
      </c>
      <c r="FT77" s="69">
        <v>0</v>
      </c>
      <c r="FU77" s="114"/>
      <c r="FV77" s="66" t="s">
        <v>148</v>
      </c>
      <c r="FW77" s="69">
        <v>0</v>
      </c>
      <c r="FX77" s="69">
        <v>0</v>
      </c>
      <c r="FY77" s="69">
        <v>0</v>
      </c>
      <c r="FZ77" s="69">
        <v>0</v>
      </c>
      <c r="GA77" s="69">
        <v>0</v>
      </c>
      <c r="GB77" s="69">
        <v>0</v>
      </c>
      <c r="GC77" s="69">
        <v>0</v>
      </c>
      <c r="GD77" s="69">
        <v>0</v>
      </c>
      <c r="GE77" s="69">
        <v>0</v>
      </c>
      <c r="GF77" s="69">
        <v>0</v>
      </c>
      <c r="GG77" s="69">
        <v>0</v>
      </c>
      <c r="GH77" s="69">
        <v>0</v>
      </c>
      <c r="GI77" s="69">
        <v>0</v>
      </c>
      <c r="GJ77" s="69">
        <v>0</v>
      </c>
      <c r="GK77" s="69">
        <v>0</v>
      </c>
      <c r="GL77" s="69">
        <v>0</v>
      </c>
      <c r="GM77" s="69">
        <v>0</v>
      </c>
      <c r="GN77" s="69">
        <v>0</v>
      </c>
      <c r="GO77" s="69">
        <v>0</v>
      </c>
      <c r="GP77" s="69">
        <v>0</v>
      </c>
      <c r="GQ77" s="69">
        <v>0</v>
      </c>
      <c r="GR77" s="69">
        <v>0</v>
      </c>
      <c r="GS77" s="69">
        <v>0</v>
      </c>
      <c r="GT77" s="69">
        <v>0</v>
      </c>
      <c r="GU77" s="69">
        <v>0</v>
      </c>
      <c r="GV77" s="69">
        <v>0</v>
      </c>
      <c r="GW77" s="69">
        <v>0</v>
      </c>
      <c r="GY77" s="66" t="s">
        <v>148</v>
      </c>
      <c r="GZ77" s="69">
        <v>0</v>
      </c>
      <c r="HA77" s="69">
        <v>0</v>
      </c>
      <c r="HB77" s="69">
        <v>0</v>
      </c>
      <c r="HC77" s="69">
        <v>0</v>
      </c>
      <c r="HD77" s="69">
        <v>0</v>
      </c>
      <c r="HE77" s="69">
        <v>0</v>
      </c>
      <c r="HF77" s="69">
        <v>0</v>
      </c>
      <c r="HG77" s="69">
        <v>0</v>
      </c>
      <c r="HH77" s="69">
        <v>0</v>
      </c>
      <c r="HI77" s="69">
        <v>0</v>
      </c>
      <c r="HJ77" s="69">
        <v>0</v>
      </c>
      <c r="HK77" s="69">
        <v>0</v>
      </c>
      <c r="HL77" s="69">
        <v>0</v>
      </c>
      <c r="HM77" s="72">
        <v>0</v>
      </c>
      <c r="HN77" s="75"/>
      <c r="HO77" s="73"/>
      <c r="HP77" s="66" t="s">
        <v>148</v>
      </c>
      <c r="HQ77" s="76">
        <v>0</v>
      </c>
      <c r="HR77" s="73"/>
      <c r="HS77" s="73"/>
      <c r="HT77" s="73"/>
      <c r="HU77" s="73"/>
      <c r="HV77" s="73"/>
      <c r="HW77" s="73"/>
      <c r="HX77" s="73"/>
      <c r="HY77" s="73"/>
      <c r="HZ77" s="73"/>
      <c r="JR77" s="37">
        <v>0</v>
      </c>
      <c r="JS77" s="37">
        <v>0</v>
      </c>
      <c r="JT77" s="37">
        <v>0</v>
      </c>
      <c r="JU77" s="37">
        <v>0</v>
      </c>
      <c r="JV77" s="37"/>
      <c r="JW77" s="37">
        <v>0.45</v>
      </c>
      <c r="JX77" s="37">
        <v>0.45</v>
      </c>
      <c r="JY77" s="37"/>
    </row>
    <row r="78" spans="1:285" x14ac:dyDescent="0.25">
      <c r="A78">
        <v>1963</v>
      </c>
      <c r="B78" s="37">
        <v>182197254.0625</v>
      </c>
      <c r="C78" s="37">
        <v>0</v>
      </c>
      <c r="D78" s="37">
        <v>0</v>
      </c>
      <c r="E78" s="37">
        <v>484.324158892036</v>
      </c>
      <c r="F78" s="37">
        <v>484.324158892036</v>
      </c>
      <c r="G78" s="37">
        <v>484.324158892036</v>
      </c>
      <c r="H78" s="20">
        <v>1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37">
        <v>0.696587075625</v>
      </c>
      <c r="S78" s="37">
        <v>0</v>
      </c>
      <c r="T78" s="37">
        <v>0</v>
      </c>
      <c r="U78" s="37">
        <v>0</v>
      </c>
      <c r="V78" s="37">
        <v>0</v>
      </c>
      <c r="W78" s="37">
        <v>0.29743803534375002</v>
      </c>
      <c r="X78" s="37">
        <v>0</v>
      </c>
      <c r="Y78" s="37">
        <v>0</v>
      </c>
      <c r="Z78" s="37">
        <v>0</v>
      </c>
      <c r="AA78" s="37">
        <v>0</v>
      </c>
      <c r="AB78" s="37">
        <v>8.2970105531250002</v>
      </c>
      <c r="AC78" s="37">
        <v>0</v>
      </c>
      <c r="AD78" s="37">
        <v>0</v>
      </c>
      <c r="AE78" s="37">
        <v>0</v>
      </c>
      <c r="AF78" s="37">
        <v>0</v>
      </c>
      <c r="AG78" s="124">
        <v>10.230582652500001</v>
      </c>
      <c r="AH78" s="124">
        <v>0</v>
      </c>
      <c r="AI78" s="124">
        <v>0</v>
      </c>
      <c r="AJ78" s="124">
        <v>0</v>
      </c>
      <c r="AK78" s="124">
        <v>0</v>
      </c>
      <c r="AL78" s="37">
        <v>8.2970105531250002</v>
      </c>
      <c r="AM78" s="37">
        <v>0</v>
      </c>
      <c r="AN78" s="37">
        <v>0</v>
      </c>
      <c r="AO78" s="37">
        <v>0</v>
      </c>
      <c r="AP78" s="37">
        <v>0</v>
      </c>
      <c r="AQ78" s="124">
        <v>0.10096905853125</v>
      </c>
      <c r="AR78" s="124">
        <v>0</v>
      </c>
      <c r="AS78" s="124">
        <v>0</v>
      </c>
      <c r="AT78" s="124">
        <v>0</v>
      </c>
      <c r="AU78" s="124">
        <v>0</v>
      </c>
      <c r="AV78" s="37">
        <v>1.4725724022187501</v>
      </c>
      <c r="AW78" s="37">
        <v>0</v>
      </c>
      <c r="AX78" s="37">
        <v>0</v>
      </c>
      <c r="AY78" s="37">
        <v>0</v>
      </c>
      <c r="AZ78" s="37">
        <v>0</v>
      </c>
      <c r="BA78" s="37">
        <v>11.368724154375</v>
      </c>
      <c r="BB78" s="124">
        <v>0</v>
      </c>
      <c r="BC78" s="124">
        <v>0</v>
      </c>
      <c r="BD78" s="124">
        <v>0</v>
      </c>
      <c r="BE78" s="124">
        <v>0</v>
      </c>
      <c r="BF78" s="124">
        <v>17.807124457499999</v>
      </c>
      <c r="BG78" s="124">
        <v>0</v>
      </c>
      <c r="BH78" s="124">
        <v>0</v>
      </c>
      <c r="BI78" s="124">
        <v>0</v>
      </c>
      <c r="BJ78" s="124">
        <v>0</v>
      </c>
      <c r="BK78" s="37">
        <v>0.99417429431250004</v>
      </c>
      <c r="BL78" s="124">
        <v>0</v>
      </c>
      <c r="BM78" s="124">
        <v>0</v>
      </c>
      <c r="BN78" s="124">
        <v>0</v>
      </c>
      <c r="BO78" s="124">
        <v>0</v>
      </c>
      <c r="BP78" s="124">
        <v>6.4532304309375004</v>
      </c>
      <c r="BQ78" s="124">
        <v>0</v>
      </c>
      <c r="BR78" s="124">
        <v>0</v>
      </c>
      <c r="BS78" s="124">
        <v>0</v>
      </c>
      <c r="BT78" s="124">
        <v>0</v>
      </c>
      <c r="BU78" s="37">
        <v>0.45869788453124999</v>
      </c>
      <c r="BV78" s="124">
        <v>0</v>
      </c>
      <c r="BW78" s="124">
        <v>0</v>
      </c>
      <c r="BX78" s="124">
        <v>0</v>
      </c>
      <c r="BY78" s="124">
        <v>0</v>
      </c>
      <c r="BZ78" s="124">
        <v>2.6807810340937501</v>
      </c>
      <c r="CA78" s="124">
        <v>0</v>
      </c>
      <c r="CB78" s="124">
        <v>0</v>
      </c>
      <c r="CC78" s="124">
        <v>0</v>
      </c>
      <c r="CD78" s="124">
        <v>0</v>
      </c>
      <c r="CE78" s="22">
        <v>0.98</v>
      </c>
      <c r="CF78" s="5">
        <v>0</v>
      </c>
      <c r="CG78" s="5">
        <v>0</v>
      </c>
      <c r="CH78" s="5">
        <v>0</v>
      </c>
      <c r="CI78" s="5">
        <v>0</v>
      </c>
      <c r="CM78" s="38">
        <v>0</v>
      </c>
      <c r="CN78" s="21">
        <v>0</v>
      </c>
      <c r="CO78" s="21">
        <v>1</v>
      </c>
      <c r="CP78" s="21">
        <v>0</v>
      </c>
      <c r="CQ78" s="21">
        <v>0</v>
      </c>
      <c r="CR78" s="39">
        <v>1</v>
      </c>
      <c r="CS78" s="18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I78" s="141"/>
      <c r="ES78" s="66" t="s">
        <v>149</v>
      </c>
      <c r="ET78" s="69">
        <v>0</v>
      </c>
      <c r="EU78" s="69">
        <v>0</v>
      </c>
      <c r="EV78" s="69">
        <v>0</v>
      </c>
      <c r="EW78" s="69">
        <v>0</v>
      </c>
      <c r="EX78" s="69">
        <v>0</v>
      </c>
      <c r="EY78" s="69">
        <v>0</v>
      </c>
      <c r="EZ78" s="69">
        <v>0</v>
      </c>
      <c r="FA78" s="69">
        <v>0</v>
      </c>
      <c r="FB78" s="69">
        <v>0</v>
      </c>
      <c r="FC78" s="69">
        <v>0</v>
      </c>
      <c r="FD78" s="69">
        <v>0</v>
      </c>
      <c r="FE78" s="69">
        <v>0</v>
      </c>
      <c r="FF78" s="69">
        <v>0</v>
      </c>
      <c r="FG78" s="69">
        <v>0</v>
      </c>
      <c r="FH78" s="69">
        <v>0</v>
      </c>
      <c r="FI78" s="69">
        <v>0</v>
      </c>
      <c r="FJ78" s="69">
        <v>0</v>
      </c>
      <c r="FK78" s="69">
        <v>0</v>
      </c>
      <c r="FL78" s="69">
        <v>0</v>
      </c>
      <c r="FM78" s="69">
        <v>0</v>
      </c>
      <c r="FN78" s="69">
        <v>0</v>
      </c>
      <c r="FO78" s="69">
        <v>0</v>
      </c>
      <c r="FP78" s="69">
        <v>0</v>
      </c>
      <c r="FQ78" s="69">
        <v>0</v>
      </c>
      <c r="FR78" s="69">
        <v>0</v>
      </c>
      <c r="FS78" s="69">
        <v>0</v>
      </c>
      <c r="FT78" s="69">
        <v>0</v>
      </c>
      <c r="FU78" s="114"/>
      <c r="FV78" s="66" t="s">
        <v>149</v>
      </c>
      <c r="FW78" s="69">
        <v>0</v>
      </c>
      <c r="FX78" s="69">
        <v>0</v>
      </c>
      <c r="FY78" s="69">
        <v>0</v>
      </c>
      <c r="FZ78" s="69">
        <v>0</v>
      </c>
      <c r="GA78" s="69">
        <v>0</v>
      </c>
      <c r="GB78" s="69">
        <v>0</v>
      </c>
      <c r="GC78" s="69">
        <v>0</v>
      </c>
      <c r="GD78" s="69">
        <v>0</v>
      </c>
      <c r="GE78" s="69">
        <v>0</v>
      </c>
      <c r="GF78" s="69">
        <v>0</v>
      </c>
      <c r="GG78" s="69">
        <v>0</v>
      </c>
      <c r="GH78" s="69">
        <v>0</v>
      </c>
      <c r="GI78" s="69">
        <v>0</v>
      </c>
      <c r="GJ78" s="69">
        <v>0</v>
      </c>
      <c r="GK78" s="69">
        <v>0</v>
      </c>
      <c r="GL78" s="69">
        <v>0</v>
      </c>
      <c r="GM78" s="69">
        <v>0</v>
      </c>
      <c r="GN78" s="69">
        <v>0</v>
      </c>
      <c r="GO78" s="69">
        <v>0</v>
      </c>
      <c r="GP78" s="69">
        <v>0</v>
      </c>
      <c r="GQ78" s="69">
        <v>0</v>
      </c>
      <c r="GR78" s="69">
        <v>0</v>
      </c>
      <c r="GS78" s="69">
        <v>0</v>
      </c>
      <c r="GT78" s="69">
        <v>0</v>
      </c>
      <c r="GU78" s="69">
        <v>0</v>
      </c>
      <c r="GV78" s="69">
        <v>0</v>
      </c>
      <c r="GW78" s="69">
        <v>0</v>
      </c>
      <c r="GY78" s="66" t="s">
        <v>149</v>
      </c>
      <c r="GZ78" s="69">
        <v>0</v>
      </c>
      <c r="HA78" s="69">
        <v>0</v>
      </c>
      <c r="HB78" s="69">
        <v>0</v>
      </c>
      <c r="HC78" s="69">
        <v>0</v>
      </c>
      <c r="HD78" s="69">
        <v>0</v>
      </c>
      <c r="HE78" s="69">
        <v>0</v>
      </c>
      <c r="HF78" s="69">
        <v>0</v>
      </c>
      <c r="HG78" s="69">
        <v>0</v>
      </c>
      <c r="HH78" s="69">
        <v>0</v>
      </c>
      <c r="HI78" s="69">
        <v>0</v>
      </c>
      <c r="HJ78" s="69">
        <v>0</v>
      </c>
      <c r="HK78" s="69">
        <v>0</v>
      </c>
      <c r="HL78" s="69">
        <v>0</v>
      </c>
      <c r="HM78" s="72">
        <v>0</v>
      </c>
      <c r="HN78" s="75"/>
      <c r="HO78" s="73"/>
      <c r="HP78" s="66" t="s">
        <v>149</v>
      </c>
      <c r="HQ78" s="76">
        <v>0</v>
      </c>
      <c r="HR78" s="73"/>
      <c r="HS78" s="73"/>
      <c r="HT78" s="73"/>
      <c r="HU78" s="73"/>
      <c r="HV78" s="73"/>
      <c r="HW78" s="73"/>
      <c r="HX78" s="73"/>
      <c r="HY78" s="73"/>
      <c r="HZ78" s="73"/>
      <c r="JR78" s="37">
        <v>0</v>
      </c>
      <c r="JS78" s="37">
        <v>0</v>
      </c>
      <c r="JT78" s="37">
        <v>0</v>
      </c>
      <c r="JU78" s="37">
        <v>0</v>
      </c>
      <c r="JV78" s="37"/>
      <c r="JW78" s="37">
        <v>0.45</v>
      </c>
      <c r="JX78" s="37">
        <v>0.45</v>
      </c>
      <c r="JY78" s="37"/>
    </row>
    <row r="79" spans="1:285" x14ac:dyDescent="0.25">
      <c r="A79">
        <v>1964</v>
      </c>
      <c r="B79" s="37">
        <v>184551338.3125</v>
      </c>
      <c r="C79" s="37">
        <v>0</v>
      </c>
      <c r="D79" s="37">
        <v>0</v>
      </c>
      <c r="E79" s="37">
        <v>494.26648840308201</v>
      </c>
      <c r="F79" s="37">
        <v>494.26648840308201</v>
      </c>
      <c r="G79" s="37">
        <v>494.26648840308201</v>
      </c>
      <c r="H79" s="20">
        <v>1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37">
        <v>0.70764401333333304</v>
      </c>
      <c r="S79" s="37">
        <v>0</v>
      </c>
      <c r="T79" s="37">
        <v>0</v>
      </c>
      <c r="U79" s="37">
        <v>0</v>
      </c>
      <c r="V79" s="37">
        <v>0</v>
      </c>
      <c r="W79" s="37">
        <v>0.30215927399999998</v>
      </c>
      <c r="X79" s="37">
        <v>0</v>
      </c>
      <c r="Y79" s="37">
        <v>0</v>
      </c>
      <c r="Z79" s="37">
        <v>0</v>
      </c>
      <c r="AA79" s="37">
        <v>0</v>
      </c>
      <c r="AB79" s="37">
        <v>8.4287091333333297</v>
      </c>
      <c r="AC79" s="37">
        <v>0</v>
      </c>
      <c r="AD79" s="37">
        <v>0</v>
      </c>
      <c r="AE79" s="37">
        <v>0</v>
      </c>
      <c r="AF79" s="37">
        <v>0</v>
      </c>
      <c r="AG79" s="124">
        <v>10.392972853333299</v>
      </c>
      <c r="AH79" s="124">
        <v>0</v>
      </c>
      <c r="AI79" s="124">
        <v>0</v>
      </c>
      <c r="AJ79" s="124">
        <v>0</v>
      </c>
      <c r="AK79" s="124">
        <v>0</v>
      </c>
      <c r="AL79" s="37">
        <v>8.4287091333333297</v>
      </c>
      <c r="AM79" s="37">
        <v>0</v>
      </c>
      <c r="AN79" s="37">
        <v>0</v>
      </c>
      <c r="AO79" s="37">
        <v>0</v>
      </c>
      <c r="AP79" s="37">
        <v>0</v>
      </c>
      <c r="AQ79" s="124">
        <v>0.10257174199999999</v>
      </c>
      <c r="AR79" s="124">
        <v>0</v>
      </c>
      <c r="AS79" s="124">
        <v>0</v>
      </c>
      <c r="AT79" s="124">
        <v>0</v>
      </c>
      <c r="AU79" s="124">
        <v>0</v>
      </c>
      <c r="AV79" s="37">
        <v>1.4959465673333301</v>
      </c>
      <c r="AW79" s="37">
        <v>0</v>
      </c>
      <c r="AX79" s="37">
        <v>0</v>
      </c>
      <c r="AY79" s="37">
        <v>0</v>
      </c>
      <c r="AZ79" s="37">
        <v>0</v>
      </c>
      <c r="BA79" s="37">
        <v>11.5491800933333</v>
      </c>
      <c r="BB79" s="124">
        <v>0</v>
      </c>
      <c r="BC79" s="124">
        <v>0</v>
      </c>
      <c r="BD79" s="124">
        <v>0</v>
      </c>
      <c r="BE79" s="124">
        <v>0</v>
      </c>
      <c r="BF79" s="124">
        <v>18.089777226666701</v>
      </c>
      <c r="BG79" s="124">
        <v>0</v>
      </c>
      <c r="BH79" s="124">
        <v>0</v>
      </c>
      <c r="BI79" s="124">
        <v>0</v>
      </c>
      <c r="BJ79" s="124">
        <v>0</v>
      </c>
      <c r="BK79" s="37">
        <v>1.0099548386666699</v>
      </c>
      <c r="BL79" s="124">
        <v>0</v>
      </c>
      <c r="BM79" s="124">
        <v>0</v>
      </c>
      <c r="BN79" s="124">
        <v>0</v>
      </c>
      <c r="BO79" s="124">
        <v>0</v>
      </c>
      <c r="BP79" s="124">
        <v>6.5556626600000003</v>
      </c>
      <c r="BQ79" s="124">
        <v>0</v>
      </c>
      <c r="BR79" s="124">
        <v>0</v>
      </c>
      <c r="BS79" s="124">
        <v>0</v>
      </c>
      <c r="BT79" s="124">
        <v>0</v>
      </c>
      <c r="BU79" s="37">
        <v>0.46597880333333302</v>
      </c>
      <c r="BV79" s="124">
        <v>0</v>
      </c>
      <c r="BW79" s="124">
        <v>0</v>
      </c>
      <c r="BX79" s="124">
        <v>0</v>
      </c>
      <c r="BY79" s="124">
        <v>0</v>
      </c>
      <c r="BZ79" s="124">
        <v>2.7233331139999999</v>
      </c>
      <c r="CA79" s="124">
        <v>0</v>
      </c>
      <c r="CB79" s="124">
        <v>0</v>
      </c>
      <c r="CC79" s="124">
        <v>0</v>
      </c>
      <c r="CD79" s="124">
        <v>0</v>
      </c>
      <c r="CE79" s="22">
        <v>0.98</v>
      </c>
      <c r="CF79" s="5">
        <v>0</v>
      </c>
      <c r="CG79" s="5">
        <v>0</v>
      </c>
      <c r="CH79" s="5">
        <v>0</v>
      </c>
      <c r="CI79" s="5">
        <v>0</v>
      </c>
      <c r="CM79" s="38">
        <v>0</v>
      </c>
      <c r="CN79" s="21">
        <v>0</v>
      </c>
      <c r="CO79" s="21">
        <v>1</v>
      </c>
      <c r="CP79" s="21">
        <v>0</v>
      </c>
      <c r="CQ79" s="21">
        <v>0</v>
      </c>
      <c r="CR79" s="39">
        <v>1</v>
      </c>
      <c r="CS79" s="18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I79" s="141"/>
      <c r="ES79" s="66" t="s">
        <v>150</v>
      </c>
      <c r="ET79" s="69">
        <v>0</v>
      </c>
      <c r="EU79" s="69">
        <v>0</v>
      </c>
      <c r="EV79" s="69">
        <v>0</v>
      </c>
      <c r="EW79" s="69">
        <v>0</v>
      </c>
      <c r="EX79" s="69">
        <v>0</v>
      </c>
      <c r="EY79" s="69">
        <v>0</v>
      </c>
      <c r="EZ79" s="69">
        <v>0</v>
      </c>
      <c r="FA79" s="69">
        <v>0</v>
      </c>
      <c r="FB79" s="69">
        <v>0</v>
      </c>
      <c r="FC79" s="69">
        <v>0</v>
      </c>
      <c r="FD79" s="69">
        <v>0</v>
      </c>
      <c r="FE79" s="69">
        <v>0</v>
      </c>
      <c r="FF79" s="69">
        <v>0</v>
      </c>
      <c r="FG79" s="69">
        <v>0</v>
      </c>
      <c r="FH79" s="69">
        <v>0</v>
      </c>
      <c r="FI79" s="69">
        <v>0</v>
      </c>
      <c r="FJ79" s="69">
        <v>0</v>
      </c>
      <c r="FK79" s="69">
        <v>0</v>
      </c>
      <c r="FL79" s="69">
        <v>0</v>
      </c>
      <c r="FM79" s="69">
        <v>0</v>
      </c>
      <c r="FN79" s="69">
        <v>0</v>
      </c>
      <c r="FO79" s="69">
        <v>0</v>
      </c>
      <c r="FP79" s="69">
        <v>0</v>
      </c>
      <c r="FQ79" s="69">
        <v>0</v>
      </c>
      <c r="FR79" s="69">
        <v>0</v>
      </c>
      <c r="FS79" s="69">
        <v>0</v>
      </c>
      <c r="FT79" s="69">
        <v>0</v>
      </c>
      <c r="FU79" s="114"/>
      <c r="FV79" s="66" t="s">
        <v>150</v>
      </c>
      <c r="FW79" s="69">
        <v>0</v>
      </c>
      <c r="FX79" s="69">
        <v>0</v>
      </c>
      <c r="FY79" s="69">
        <v>0</v>
      </c>
      <c r="FZ79" s="69">
        <v>0</v>
      </c>
      <c r="GA79" s="69">
        <v>0</v>
      </c>
      <c r="GB79" s="69">
        <v>0</v>
      </c>
      <c r="GC79" s="69">
        <v>0</v>
      </c>
      <c r="GD79" s="69">
        <v>0</v>
      </c>
      <c r="GE79" s="69">
        <v>0</v>
      </c>
      <c r="GF79" s="69">
        <v>0</v>
      </c>
      <c r="GG79" s="69">
        <v>0</v>
      </c>
      <c r="GH79" s="69">
        <v>0</v>
      </c>
      <c r="GI79" s="69">
        <v>0</v>
      </c>
      <c r="GJ79" s="69">
        <v>0</v>
      </c>
      <c r="GK79" s="69">
        <v>0</v>
      </c>
      <c r="GL79" s="69">
        <v>0</v>
      </c>
      <c r="GM79" s="69">
        <v>0</v>
      </c>
      <c r="GN79" s="69">
        <v>0</v>
      </c>
      <c r="GO79" s="69">
        <v>0</v>
      </c>
      <c r="GP79" s="69">
        <v>0</v>
      </c>
      <c r="GQ79" s="69">
        <v>0</v>
      </c>
      <c r="GR79" s="69">
        <v>0</v>
      </c>
      <c r="GS79" s="69">
        <v>0</v>
      </c>
      <c r="GT79" s="69">
        <v>0</v>
      </c>
      <c r="GU79" s="69">
        <v>0</v>
      </c>
      <c r="GV79" s="69">
        <v>0</v>
      </c>
      <c r="GW79" s="69">
        <v>0</v>
      </c>
      <c r="GY79" s="66" t="s">
        <v>150</v>
      </c>
      <c r="GZ79" s="69">
        <v>0</v>
      </c>
      <c r="HA79" s="69">
        <v>0</v>
      </c>
      <c r="HB79" s="69">
        <v>0</v>
      </c>
      <c r="HC79" s="69">
        <v>0</v>
      </c>
      <c r="HD79" s="69">
        <v>0</v>
      </c>
      <c r="HE79" s="69">
        <v>0</v>
      </c>
      <c r="HF79" s="69">
        <v>0</v>
      </c>
      <c r="HG79" s="69">
        <v>0</v>
      </c>
      <c r="HH79" s="69">
        <v>0</v>
      </c>
      <c r="HI79" s="69">
        <v>0</v>
      </c>
      <c r="HJ79" s="69">
        <v>0</v>
      </c>
      <c r="HK79" s="69">
        <v>0</v>
      </c>
      <c r="HL79" s="69">
        <v>0</v>
      </c>
      <c r="HM79" s="72">
        <v>0</v>
      </c>
      <c r="HN79" s="75"/>
      <c r="HO79" s="73"/>
      <c r="HP79" s="66" t="s">
        <v>150</v>
      </c>
      <c r="HQ79" s="76">
        <v>0</v>
      </c>
      <c r="HR79" s="73"/>
      <c r="HS79" s="73"/>
      <c r="HT79" s="73"/>
      <c r="HU79" s="73"/>
      <c r="HV79" s="73"/>
      <c r="HW79" s="73"/>
      <c r="HX79" s="73"/>
      <c r="HY79" s="73"/>
      <c r="HZ79" s="73"/>
      <c r="JR79" s="37">
        <v>0</v>
      </c>
      <c r="JS79" s="37">
        <v>0</v>
      </c>
      <c r="JT79" s="37">
        <v>0</v>
      </c>
      <c r="JU79" s="37">
        <v>0</v>
      </c>
      <c r="JV79" s="37"/>
      <c r="JW79" s="37">
        <v>0.45</v>
      </c>
      <c r="JX79" s="37">
        <v>0.45</v>
      </c>
      <c r="JY79" s="37"/>
    </row>
    <row r="80" spans="1:285" x14ac:dyDescent="0.25">
      <c r="A80">
        <v>1965</v>
      </c>
      <c r="B80" s="37">
        <v>186935112.9375</v>
      </c>
      <c r="C80" s="37">
        <v>0</v>
      </c>
      <c r="D80" s="37">
        <v>0</v>
      </c>
      <c r="E80" s="37">
        <v>504.15465876460098</v>
      </c>
      <c r="F80" s="37">
        <v>504.15465876460098</v>
      </c>
      <c r="G80" s="37">
        <v>504.15465876460098</v>
      </c>
      <c r="H80" s="20">
        <v>1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37">
        <v>0.71870095104166698</v>
      </c>
      <c r="S80" s="37">
        <v>0</v>
      </c>
      <c r="T80" s="37">
        <v>0</v>
      </c>
      <c r="U80" s="37">
        <v>0</v>
      </c>
      <c r="V80" s="37">
        <v>0</v>
      </c>
      <c r="W80" s="37">
        <v>0.30688051265624999</v>
      </c>
      <c r="X80" s="37">
        <v>0</v>
      </c>
      <c r="Y80" s="37">
        <v>0</v>
      </c>
      <c r="Z80" s="37">
        <v>0</v>
      </c>
      <c r="AA80" s="37">
        <v>0</v>
      </c>
      <c r="AB80" s="37">
        <v>8.5604077135416698</v>
      </c>
      <c r="AC80" s="37">
        <v>0</v>
      </c>
      <c r="AD80" s="37">
        <v>0</v>
      </c>
      <c r="AE80" s="37">
        <v>0</v>
      </c>
      <c r="AF80" s="37">
        <v>0</v>
      </c>
      <c r="AG80" s="124">
        <v>10.555363054166699</v>
      </c>
      <c r="AH80" s="124">
        <v>0</v>
      </c>
      <c r="AI80" s="124">
        <v>0</v>
      </c>
      <c r="AJ80" s="124">
        <v>0</v>
      </c>
      <c r="AK80" s="124">
        <v>0</v>
      </c>
      <c r="AL80" s="37">
        <v>8.5604077135416698</v>
      </c>
      <c r="AM80" s="37">
        <v>0</v>
      </c>
      <c r="AN80" s="37">
        <v>0</v>
      </c>
      <c r="AO80" s="37">
        <v>0</v>
      </c>
      <c r="AP80" s="37">
        <v>0</v>
      </c>
      <c r="AQ80" s="124">
        <v>0.10417442546875</v>
      </c>
      <c r="AR80" s="124">
        <v>0</v>
      </c>
      <c r="AS80" s="124">
        <v>0</v>
      </c>
      <c r="AT80" s="124">
        <v>0</v>
      </c>
      <c r="AU80" s="124">
        <v>0</v>
      </c>
      <c r="AV80" s="37">
        <v>1.5193207324479201</v>
      </c>
      <c r="AW80" s="37">
        <v>0</v>
      </c>
      <c r="AX80" s="37">
        <v>0</v>
      </c>
      <c r="AY80" s="37">
        <v>0</v>
      </c>
      <c r="AZ80" s="37">
        <v>0</v>
      </c>
      <c r="BA80" s="37">
        <v>11.729636032291699</v>
      </c>
      <c r="BB80" s="124">
        <v>0</v>
      </c>
      <c r="BC80" s="124">
        <v>0</v>
      </c>
      <c r="BD80" s="124">
        <v>0</v>
      </c>
      <c r="BE80" s="124">
        <v>0</v>
      </c>
      <c r="BF80" s="124">
        <v>18.372429995833301</v>
      </c>
      <c r="BG80" s="124">
        <v>0</v>
      </c>
      <c r="BH80" s="124">
        <v>0</v>
      </c>
      <c r="BI80" s="124">
        <v>0</v>
      </c>
      <c r="BJ80" s="124">
        <v>0</v>
      </c>
      <c r="BK80" s="37">
        <v>1.02573538302083</v>
      </c>
      <c r="BL80" s="124">
        <v>0</v>
      </c>
      <c r="BM80" s="124">
        <v>0</v>
      </c>
      <c r="BN80" s="124">
        <v>0</v>
      </c>
      <c r="BO80" s="124">
        <v>0</v>
      </c>
      <c r="BP80" s="124">
        <v>6.6580948890625002</v>
      </c>
      <c r="BQ80" s="124">
        <v>0</v>
      </c>
      <c r="BR80" s="124">
        <v>0</v>
      </c>
      <c r="BS80" s="124">
        <v>0</v>
      </c>
      <c r="BT80" s="124">
        <v>0</v>
      </c>
      <c r="BU80" s="37">
        <v>0.473259722135417</v>
      </c>
      <c r="BV80" s="124">
        <v>0</v>
      </c>
      <c r="BW80" s="124">
        <v>0</v>
      </c>
      <c r="BX80" s="124">
        <v>0</v>
      </c>
      <c r="BY80" s="124">
        <v>0</v>
      </c>
      <c r="BZ80" s="124">
        <v>2.7658851939062501</v>
      </c>
      <c r="CA80" s="124">
        <v>0</v>
      </c>
      <c r="CB80" s="124">
        <v>0</v>
      </c>
      <c r="CC80" s="124">
        <v>0</v>
      </c>
      <c r="CD80" s="124">
        <v>0</v>
      </c>
      <c r="CE80" s="22">
        <v>0.98</v>
      </c>
      <c r="CF80" s="5">
        <v>0</v>
      </c>
      <c r="CG80" s="5">
        <v>0</v>
      </c>
      <c r="CH80" s="5">
        <v>0</v>
      </c>
      <c r="CI80" s="5">
        <v>0</v>
      </c>
      <c r="CM80" s="38">
        <v>0</v>
      </c>
      <c r="CN80" s="21">
        <v>0</v>
      </c>
      <c r="CO80" s="21">
        <v>1</v>
      </c>
      <c r="CP80" s="21">
        <v>0</v>
      </c>
      <c r="CQ80" s="21">
        <v>0</v>
      </c>
      <c r="CR80" s="39">
        <v>1</v>
      </c>
      <c r="CS80" s="18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I80" s="140" t="s">
        <v>24</v>
      </c>
      <c r="ES80" s="66" t="s">
        <v>151</v>
      </c>
      <c r="ET80" s="69">
        <v>0</v>
      </c>
      <c r="EU80" s="69">
        <v>0</v>
      </c>
      <c r="EV80" s="69">
        <v>0</v>
      </c>
      <c r="EW80" s="69">
        <v>0</v>
      </c>
      <c r="EX80" s="69">
        <v>0</v>
      </c>
      <c r="EY80" s="69">
        <v>0</v>
      </c>
      <c r="EZ80" s="69">
        <v>0</v>
      </c>
      <c r="FA80" s="69">
        <v>0</v>
      </c>
      <c r="FB80" s="69">
        <v>0</v>
      </c>
      <c r="FC80" s="69">
        <v>0</v>
      </c>
      <c r="FD80" s="69">
        <v>0</v>
      </c>
      <c r="FE80" s="69">
        <v>0</v>
      </c>
      <c r="FF80" s="69">
        <v>0</v>
      </c>
      <c r="FG80" s="69">
        <v>0</v>
      </c>
      <c r="FH80" s="69">
        <v>0</v>
      </c>
      <c r="FI80" s="69">
        <v>0</v>
      </c>
      <c r="FJ80" s="69">
        <v>0</v>
      </c>
      <c r="FK80" s="69">
        <v>0</v>
      </c>
      <c r="FL80" s="69">
        <v>0</v>
      </c>
      <c r="FM80" s="69">
        <v>0</v>
      </c>
      <c r="FN80" s="69">
        <v>0</v>
      </c>
      <c r="FO80" s="69">
        <v>0</v>
      </c>
      <c r="FP80" s="69">
        <v>0</v>
      </c>
      <c r="FQ80" s="69">
        <v>0</v>
      </c>
      <c r="FR80" s="69">
        <v>0</v>
      </c>
      <c r="FS80" s="69">
        <v>0</v>
      </c>
      <c r="FT80" s="69">
        <v>0</v>
      </c>
      <c r="FU80" s="114"/>
      <c r="FV80" s="66" t="s">
        <v>151</v>
      </c>
      <c r="FW80" s="134">
        <v>0.75</v>
      </c>
      <c r="FX80" s="134">
        <v>0</v>
      </c>
      <c r="FY80" s="134">
        <v>0</v>
      </c>
      <c r="FZ80" s="134">
        <v>0</v>
      </c>
      <c r="GA80" s="134">
        <v>0</v>
      </c>
      <c r="GB80" s="134">
        <v>0</v>
      </c>
      <c r="GC80" s="134">
        <v>0</v>
      </c>
      <c r="GD80" s="134">
        <v>0</v>
      </c>
      <c r="GE80" s="134">
        <v>0</v>
      </c>
      <c r="GF80" s="134">
        <v>0</v>
      </c>
      <c r="GG80" s="135">
        <v>0</v>
      </c>
      <c r="GH80" s="134">
        <v>0</v>
      </c>
      <c r="GI80" s="134">
        <v>0</v>
      </c>
      <c r="GJ80" s="134">
        <v>0</v>
      </c>
      <c r="GK80" s="134">
        <v>0</v>
      </c>
      <c r="GL80" s="134">
        <v>0</v>
      </c>
      <c r="GM80" s="134">
        <v>0</v>
      </c>
      <c r="GN80" s="134">
        <v>0</v>
      </c>
      <c r="GO80" s="134">
        <v>0</v>
      </c>
      <c r="GP80" s="134">
        <v>0</v>
      </c>
      <c r="GQ80" s="134">
        <v>0</v>
      </c>
      <c r="GR80" s="134">
        <v>0</v>
      </c>
      <c r="GS80" s="134">
        <v>0</v>
      </c>
      <c r="GT80" s="134">
        <v>0</v>
      </c>
      <c r="GU80" s="134">
        <v>0</v>
      </c>
      <c r="GV80" s="134">
        <v>0</v>
      </c>
      <c r="GW80" s="134">
        <v>0</v>
      </c>
      <c r="GX80" s="69"/>
      <c r="GY80" s="66" t="s">
        <v>151</v>
      </c>
      <c r="GZ80" s="69">
        <v>0</v>
      </c>
      <c r="HA80" s="69">
        <v>0</v>
      </c>
      <c r="HB80" s="69">
        <v>0</v>
      </c>
      <c r="HC80" s="69">
        <v>0</v>
      </c>
      <c r="HD80" s="69">
        <v>0</v>
      </c>
      <c r="HE80" s="69">
        <v>0</v>
      </c>
      <c r="HF80" s="69">
        <v>0</v>
      </c>
      <c r="HG80" s="69">
        <v>0</v>
      </c>
      <c r="HH80" s="69">
        <v>0</v>
      </c>
      <c r="HI80" s="69">
        <v>0</v>
      </c>
      <c r="HJ80" s="69">
        <v>0</v>
      </c>
      <c r="HK80" s="69">
        <v>0</v>
      </c>
      <c r="HL80" s="69">
        <v>0</v>
      </c>
      <c r="HM80" s="72">
        <v>0</v>
      </c>
      <c r="HN80" s="75"/>
      <c r="HO80" s="73"/>
      <c r="HP80" s="66" t="s">
        <v>151</v>
      </c>
      <c r="HQ80" s="76">
        <v>0</v>
      </c>
      <c r="HR80" s="73"/>
      <c r="HS80" s="73"/>
      <c r="HT80" s="73"/>
      <c r="HU80" s="73"/>
      <c r="HV80" s="73"/>
      <c r="HW80" s="73"/>
      <c r="HX80" s="73"/>
      <c r="HY80" s="73"/>
      <c r="HZ80" s="73"/>
      <c r="JR80" s="37">
        <v>0</v>
      </c>
      <c r="JS80" s="37">
        <v>0</v>
      </c>
      <c r="JT80" s="37">
        <v>0</v>
      </c>
      <c r="JU80" s="37">
        <v>0</v>
      </c>
      <c r="JV80" s="37"/>
      <c r="JW80" s="37">
        <v>0.45</v>
      </c>
      <c r="JX80" s="37">
        <v>0.45</v>
      </c>
      <c r="JY80" s="37"/>
    </row>
    <row r="81" spans="1:285" x14ac:dyDescent="0.25">
      <c r="A81">
        <v>1966</v>
      </c>
      <c r="B81" s="37">
        <v>189348064.1875</v>
      </c>
      <c r="C81" s="37">
        <v>0</v>
      </c>
      <c r="D81" s="37">
        <v>0</v>
      </c>
      <c r="E81" s="37">
        <v>513.98461550474201</v>
      </c>
      <c r="F81" s="37">
        <v>513.98461550474201</v>
      </c>
      <c r="G81" s="37">
        <v>513.98461550474201</v>
      </c>
      <c r="H81" s="20">
        <v>1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37">
        <v>0.72975788875000003</v>
      </c>
      <c r="S81" s="37">
        <v>0</v>
      </c>
      <c r="T81" s="37">
        <v>0</v>
      </c>
      <c r="U81" s="37">
        <v>0</v>
      </c>
      <c r="V81" s="37">
        <v>0</v>
      </c>
      <c r="W81" s="37">
        <v>0.31160175131250001</v>
      </c>
      <c r="X81" s="37">
        <v>0</v>
      </c>
      <c r="Y81" s="37">
        <v>0</v>
      </c>
      <c r="Z81" s="37">
        <v>0</v>
      </c>
      <c r="AA81" s="37">
        <v>0</v>
      </c>
      <c r="AB81" s="37">
        <v>8.6921062937499993</v>
      </c>
      <c r="AC81" s="37">
        <v>0</v>
      </c>
      <c r="AD81" s="37">
        <v>0</v>
      </c>
      <c r="AE81" s="37">
        <v>0</v>
      </c>
      <c r="AF81" s="37">
        <v>0</v>
      </c>
      <c r="AG81" s="124">
        <v>10.717753255</v>
      </c>
      <c r="AH81" s="124">
        <v>0</v>
      </c>
      <c r="AI81" s="124">
        <v>0</v>
      </c>
      <c r="AJ81" s="124">
        <v>0</v>
      </c>
      <c r="AK81" s="124">
        <v>0</v>
      </c>
      <c r="AL81" s="37">
        <v>8.6921062937499993</v>
      </c>
      <c r="AM81" s="37">
        <v>0</v>
      </c>
      <c r="AN81" s="37">
        <v>0</v>
      </c>
      <c r="AO81" s="37">
        <v>0</v>
      </c>
      <c r="AP81" s="37">
        <v>0</v>
      </c>
      <c r="AQ81" s="124">
        <v>0.1057771089375</v>
      </c>
      <c r="AR81" s="124">
        <v>0</v>
      </c>
      <c r="AS81" s="124">
        <v>0</v>
      </c>
      <c r="AT81" s="124">
        <v>0</v>
      </c>
      <c r="AU81" s="124">
        <v>0</v>
      </c>
      <c r="AV81" s="37">
        <v>1.5426948975624999</v>
      </c>
      <c r="AW81" s="37">
        <v>0</v>
      </c>
      <c r="AX81" s="37">
        <v>0</v>
      </c>
      <c r="AY81" s="37">
        <v>0</v>
      </c>
      <c r="AZ81" s="37">
        <v>0</v>
      </c>
      <c r="BA81" s="37">
        <v>11.910091971250001</v>
      </c>
      <c r="BB81" s="124">
        <v>0</v>
      </c>
      <c r="BC81" s="124">
        <v>0</v>
      </c>
      <c r="BD81" s="124">
        <v>0</v>
      </c>
      <c r="BE81" s="124">
        <v>0</v>
      </c>
      <c r="BF81" s="124">
        <v>18.655082765</v>
      </c>
      <c r="BG81" s="124">
        <v>0</v>
      </c>
      <c r="BH81" s="124">
        <v>0</v>
      </c>
      <c r="BI81" s="124">
        <v>0</v>
      </c>
      <c r="BJ81" s="124">
        <v>0</v>
      </c>
      <c r="BK81" s="37">
        <v>1.0415159273750001</v>
      </c>
      <c r="BL81" s="124">
        <v>0</v>
      </c>
      <c r="BM81" s="124">
        <v>0</v>
      </c>
      <c r="BN81" s="124">
        <v>0</v>
      </c>
      <c r="BO81" s="124">
        <v>0</v>
      </c>
      <c r="BP81" s="124">
        <v>6.7605271181250002</v>
      </c>
      <c r="BQ81" s="124">
        <v>0</v>
      </c>
      <c r="BR81" s="124">
        <v>0</v>
      </c>
      <c r="BS81" s="124">
        <v>0</v>
      </c>
      <c r="BT81" s="124">
        <v>0</v>
      </c>
      <c r="BU81" s="37">
        <v>0.48054064093749999</v>
      </c>
      <c r="BV81" s="124">
        <v>0</v>
      </c>
      <c r="BW81" s="124">
        <v>0</v>
      </c>
      <c r="BX81" s="124">
        <v>0</v>
      </c>
      <c r="BY81" s="124">
        <v>0</v>
      </c>
      <c r="BZ81" s="124">
        <v>2.8084372738124999</v>
      </c>
      <c r="CA81" s="124">
        <v>0</v>
      </c>
      <c r="CB81" s="124">
        <v>0</v>
      </c>
      <c r="CC81" s="124">
        <v>0</v>
      </c>
      <c r="CD81" s="124">
        <v>0</v>
      </c>
      <c r="CE81" s="22">
        <v>0.98</v>
      </c>
      <c r="CF81" s="5">
        <v>0</v>
      </c>
      <c r="CG81" s="5">
        <v>0</v>
      </c>
      <c r="CH81" s="5">
        <v>0</v>
      </c>
      <c r="CI81" s="5">
        <v>0</v>
      </c>
      <c r="CM81" s="38">
        <v>0</v>
      </c>
      <c r="CN81" s="21">
        <v>0</v>
      </c>
      <c r="CO81" s="21">
        <v>1</v>
      </c>
      <c r="CP81" s="21">
        <v>0</v>
      </c>
      <c r="CQ81" s="21">
        <v>0</v>
      </c>
      <c r="CR81" s="39">
        <v>1</v>
      </c>
      <c r="CS81" s="18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I81" s="140"/>
      <c r="ES81" s="66" t="s">
        <v>152</v>
      </c>
      <c r="ET81" s="69">
        <v>0</v>
      </c>
      <c r="EU81" s="69">
        <v>0</v>
      </c>
      <c r="EV81" s="69">
        <v>0</v>
      </c>
      <c r="EW81" s="69">
        <v>0</v>
      </c>
      <c r="EX81" s="69">
        <v>0</v>
      </c>
      <c r="EY81" s="69">
        <v>0</v>
      </c>
      <c r="EZ81" s="69">
        <v>0</v>
      </c>
      <c r="FA81" s="69">
        <v>0</v>
      </c>
      <c r="FB81" s="69">
        <v>0</v>
      </c>
      <c r="FC81" s="69">
        <v>0</v>
      </c>
      <c r="FD81" s="69">
        <v>0</v>
      </c>
      <c r="FE81" s="69">
        <v>0</v>
      </c>
      <c r="FF81" s="69">
        <v>0</v>
      </c>
      <c r="FG81" s="69">
        <v>0</v>
      </c>
      <c r="FH81" s="69">
        <v>0</v>
      </c>
      <c r="FI81" s="69">
        <v>0</v>
      </c>
      <c r="FJ81" s="69">
        <v>0</v>
      </c>
      <c r="FK81" s="69">
        <v>0</v>
      </c>
      <c r="FL81" s="69">
        <v>0</v>
      </c>
      <c r="FM81" s="69">
        <v>0</v>
      </c>
      <c r="FN81" s="69">
        <v>0</v>
      </c>
      <c r="FO81" s="69">
        <v>0</v>
      </c>
      <c r="FP81" s="69">
        <v>0</v>
      </c>
      <c r="FQ81" s="69">
        <v>0</v>
      </c>
      <c r="FR81" s="69">
        <v>0</v>
      </c>
      <c r="FS81" s="69">
        <v>0</v>
      </c>
      <c r="FT81" s="69">
        <v>0</v>
      </c>
      <c r="FU81" s="114"/>
      <c r="FV81" s="66" t="s">
        <v>152</v>
      </c>
      <c r="FW81" s="134">
        <v>0.08</v>
      </c>
      <c r="FX81" s="134">
        <v>0.75</v>
      </c>
      <c r="FY81" s="134">
        <v>0.75</v>
      </c>
      <c r="FZ81" s="134">
        <v>0</v>
      </c>
      <c r="GA81" s="134">
        <v>0</v>
      </c>
      <c r="GB81" s="134">
        <v>0</v>
      </c>
      <c r="GC81" s="134">
        <v>0</v>
      </c>
      <c r="GD81" s="134">
        <v>0</v>
      </c>
      <c r="GE81" s="134">
        <v>0</v>
      </c>
      <c r="GF81" s="134">
        <v>0</v>
      </c>
      <c r="GG81" s="134">
        <v>0</v>
      </c>
      <c r="GH81" s="134">
        <v>0</v>
      </c>
      <c r="GI81" s="134">
        <v>0</v>
      </c>
      <c r="GJ81" s="134">
        <v>0</v>
      </c>
      <c r="GK81" s="134">
        <v>0</v>
      </c>
      <c r="GL81" s="134">
        <v>0</v>
      </c>
      <c r="GM81" s="134">
        <v>0</v>
      </c>
      <c r="GN81" s="134">
        <v>0</v>
      </c>
      <c r="GO81" s="134">
        <v>0</v>
      </c>
      <c r="GP81" s="134">
        <v>0</v>
      </c>
      <c r="GQ81" s="134">
        <v>0</v>
      </c>
      <c r="GR81" s="134">
        <v>0</v>
      </c>
      <c r="GS81" s="134">
        <v>0</v>
      </c>
      <c r="GT81" s="134">
        <v>0</v>
      </c>
      <c r="GU81" s="134">
        <v>0</v>
      </c>
      <c r="GV81" s="134">
        <v>0</v>
      </c>
      <c r="GW81" s="134">
        <v>0</v>
      </c>
      <c r="GX81" s="69"/>
      <c r="GY81" s="66" t="s">
        <v>152</v>
      </c>
      <c r="GZ81" s="69">
        <v>0</v>
      </c>
      <c r="HA81" s="69">
        <v>0</v>
      </c>
      <c r="HB81" s="69">
        <v>0</v>
      </c>
      <c r="HC81" s="69">
        <v>0</v>
      </c>
      <c r="HD81" s="69">
        <v>0</v>
      </c>
      <c r="HE81" s="69">
        <v>0</v>
      </c>
      <c r="HF81" s="69">
        <v>0</v>
      </c>
      <c r="HG81" s="69">
        <v>0</v>
      </c>
      <c r="HH81" s="69">
        <v>0</v>
      </c>
      <c r="HI81" s="69">
        <v>0</v>
      </c>
      <c r="HJ81" s="69">
        <v>0</v>
      </c>
      <c r="HK81" s="69">
        <v>0</v>
      </c>
      <c r="HL81" s="69">
        <v>0</v>
      </c>
      <c r="HM81" s="72">
        <v>0</v>
      </c>
      <c r="HN81" s="75"/>
      <c r="HO81" s="73"/>
      <c r="HP81" s="66" t="s">
        <v>152</v>
      </c>
      <c r="HQ81" s="76">
        <v>0</v>
      </c>
      <c r="HR81" s="73"/>
      <c r="HS81" s="73"/>
      <c r="HT81" s="73"/>
      <c r="HU81" s="73"/>
      <c r="HV81" s="73"/>
      <c r="HW81" s="73"/>
      <c r="HX81" s="73"/>
      <c r="HY81" s="73"/>
      <c r="HZ81" s="73"/>
      <c r="JR81" s="37">
        <v>0</v>
      </c>
      <c r="JS81" s="37">
        <v>0</v>
      </c>
      <c r="JT81" s="37">
        <v>0</v>
      </c>
      <c r="JU81" s="37">
        <v>0</v>
      </c>
      <c r="JV81" s="37"/>
      <c r="JW81" s="37">
        <v>0.45</v>
      </c>
      <c r="JX81" s="37">
        <v>0.45</v>
      </c>
      <c r="JY81" s="37"/>
    </row>
    <row r="82" spans="1:285" x14ac:dyDescent="0.25">
      <c r="A82">
        <v>1967</v>
      </c>
      <c r="B82" s="37">
        <v>191789634.8125</v>
      </c>
      <c r="C82" s="37">
        <v>0</v>
      </c>
      <c r="D82" s="37">
        <v>0</v>
      </c>
      <c r="E82" s="37">
        <v>523.75239785760596</v>
      </c>
      <c r="F82" s="37">
        <v>523.75239785760596</v>
      </c>
      <c r="G82" s="37">
        <v>523.75239785760596</v>
      </c>
      <c r="H82" s="20">
        <v>1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37">
        <v>0.74081482645833296</v>
      </c>
      <c r="S82" s="37">
        <v>0</v>
      </c>
      <c r="T82" s="37">
        <v>0</v>
      </c>
      <c r="U82" s="37">
        <v>0</v>
      </c>
      <c r="V82" s="37">
        <v>0</v>
      </c>
      <c r="W82" s="37">
        <v>0.31632298996875002</v>
      </c>
      <c r="X82" s="37">
        <v>0</v>
      </c>
      <c r="Y82" s="37">
        <v>0</v>
      </c>
      <c r="Z82" s="37">
        <v>0</v>
      </c>
      <c r="AA82" s="37">
        <v>0</v>
      </c>
      <c r="AB82" s="37">
        <v>8.8238048739583306</v>
      </c>
      <c r="AC82" s="37">
        <v>0</v>
      </c>
      <c r="AD82" s="37">
        <v>0</v>
      </c>
      <c r="AE82" s="37">
        <v>0</v>
      </c>
      <c r="AF82" s="37">
        <v>0</v>
      </c>
      <c r="AG82" s="124">
        <v>10.8801434558333</v>
      </c>
      <c r="AH82" s="124">
        <v>0</v>
      </c>
      <c r="AI82" s="124">
        <v>0</v>
      </c>
      <c r="AJ82" s="124">
        <v>0</v>
      </c>
      <c r="AK82" s="124">
        <v>0</v>
      </c>
      <c r="AL82" s="37">
        <v>8.8238048739583306</v>
      </c>
      <c r="AM82" s="37">
        <v>0</v>
      </c>
      <c r="AN82" s="37">
        <v>0</v>
      </c>
      <c r="AO82" s="37">
        <v>0</v>
      </c>
      <c r="AP82" s="37">
        <v>0</v>
      </c>
      <c r="AQ82" s="124">
        <v>0.10737979240624999</v>
      </c>
      <c r="AR82" s="124">
        <v>0</v>
      </c>
      <c r="AS82" s="124">
        <v>0</v>
      </c>
      <c r="AT82" s="124">
        <v>0</v>
      </c>
      <c r="AU82" s="124">
        <v>0</v>
      </c>
      <c r="AV82" s="37">
        <v>1.5660690626770799</v>
      </c>
      <c r="AW82" s="37">
        <v>0</v>
      </c>
      <c r="AX82" s="37">
        <v>0</v>
      </c>
      <c r="AY82" s="37">
        <v>0</v>
      </c>
      <c r="AZ82" s="37">
        <v>0</v>
      </c>
      <c r="BA82" s="37">
        <v>12.090547910208301</v>
      </c>
      <c r="BB82" s="124">
        <v>0</v>
      </c>
      <c r="BC82" s="124">
        <v>0</v>
      </c>
      <c r="BD82" s="124">
        <v>0</v>
      </c>
      <c r="BE82" s="124">
        <v>0</v>
      </c>
      <c r="BF82" s="124">
        <v>18.937735534166698</v>
      </c>
      <c r="BG82" s="124">
        <v>0</v>
      </c>
      <c r="BH82" s="124">
        <v>0</v>
      </c>
      <c r="BI82" s="124">
        <v>0</v>
      </c>
      <c r="BJ82" s="124">
        <v>0</v>
      </c>
      <c r="BK82" s="37">
        <v>1.05729647172917</v>
      </c>
      <c r="BL82" s="124">
        <v>0</v>
      </c>
      <c r="BM82" s="124">
        <v>0</v>
      </c>
      <c r="BN82" s="124">
        <v>0</v>
      </c>
      <c r="BO82" s="124">
        <v>0</v>
      </c>
      <c r="BP82" s="124">
        <v>6.8629593471875001</v>
      </c>
      <c r="BQ82" s="124">
        <v>0</v>
      </c>
      <c r="BR82" s="124">
        <v>0</v>
      </c>
      <c r="BS82" s="124">
        <v>0</v>
      </c>
      <c r="BT82" s="124">
        <v>0</v>
      </c>
      <c r="BU82" s="37">
        <v>0.48782155973958302</v>
      </c>
      <c r="BV82" s="124">
        <v>0</v>
      </c>
      <c r="BW82" s="124">
        <v>0</v>
      </c>
      <c r="BX82" s="124">
        <v>0</v>
      </c>
      <c r="BY82" s="124">
        <v>0</v>
      </c>
      <c r="BZ82" s="124">
        <v>2.8509893537187501</v>
      </c>
      <c r="CA82" s="124">
        <v>0</v>
      </c>
      <c r="CB82" s="124">
        <v>0</v>
      </c>
      <c r="CC82" s="124">
        <v>0</v>
      </c>
      <c r="CD82" s="124">
        <v>0</v>
      </c>
      <c r="CE82" s="22">
        <v>0.98</v>
      </c>
      <c r="CF82" s="5">
        <v>0</v>
      </c>
      <c r="CG82" s="5">
        <v>0</v>
      </c>
      <c r="CH82" s="5">
        <v>0</v>
      </c>
      <c r="CI82" s="5">
        <v>0</v>
      </c>
      <c r="CM82" s="38">
        <v>0</v>
      </c>
      <c r="CN82" s="21">
        <v>0</v>
      </c>
      <c r="CO82" s="21">
        <v>1</v>
      </c>
      <c r="CP82" s="21">
        <v>0</v>
      </c>
      <c r="CQ82" s="21">
        <v>0</v>
      </c>
      <c r="CR82" s="39">
        <v>1</v>
      </c>
      <c r="CS82" s="18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I82" s="140"/>
      <c r="ES82" s="66" t="s">
        <v>153</v>
      </c>
      <c r="ET82" s="69">
        <v>0</v>
      </c>
      <c r="EU82" s="69">
        <v>0</v>
      </c>
      <c r="EV82" s="69">
        <v>0</v>
      </c>
      <c r="EW82" s="69">
        <v>0</v>
      </c>
      <c r="EX82" s="69">
        <v>0</v>
      </c>
      <c r="EY82" s="69">
        <v>0</v>
      </c>
      <c r="EZ82" s="69">
        <v>0</v>
      </c>
      <c r="FA82" s="69">
        <v>0</v>
      </c>
      <c r="FB82" s="69">
        <v>0</v>
      </c>
      <c r="FC82" s="69">
        <v>0</v>
      </c>
      <c r="FD82" s="69">
        <v>0</v>
      </c>
      <c r="FE82" s="69">
        <v>0</v>
      </c>
      <c r="FF82" s="69">
        <v>0</v>
      </c>
      <c r="FG82" s="69">
        <v>0</v>
      </c>
      <c r="FH82" s="69">
        <v>0</v>
      </c>
      <c r="FI82" s="69">
        <v>0</v>
      </c>
      <c r="FJ82" s="69">
        <v>0</v>
      </c>
      <c r="FK82" s="69">
        <v>0</v>
      </c>
      <c r="FL82" s="69">
        <v>0</v>
      </c>
      <c r="FM82" s="69">
        <v>0</v>
      </c>
      <c r="FN82" s="69">
        <v>0</v>
      </c>
      <c r="FO82" s="69">
        <v>0</v>
      </c>
      <c r="FP82" s="69">
        <v>0</v>
      </c>
      <c r="FQ82" s="69">
        <v>0</v>
      </c>
      <c r="FR82" s="69">
        <v>0</v>
      </c>
      <c r="FS82" s="69">
        <v>0</v>
      </c>
      <c r="FT82" s="69">
        <v>0</v>
      </c>
      <c r="FU82" s="114"/>
      <c r="FV82" s="66" t="s">
        <v>153</v>
      </c>
      <c r="FW82" s="134">
        <v>0</v>
      </c>
      <c r="FX82" s="134">
        <v>0</v>
      </c>
      <c r="FY82" s="134">
        <v>0</v>
      </c>
      <c r="FZ82" s="134">
        <v>0.7</v>
      </c>
      <c r="GA82" s="134">
        <v>0</v>
      </c>
      <c r="GB82" s="134">
        <v>0</v>
      </c>
      <c r="GC82" s="134">
        <v>0</v>
      </c>
      <c r="GD82" s="134">
        <v>0</v>
      </c>
      <c r="GE82" s="134">
        <v>0</v>
      </c>
      <c r="GF82" s="134">
        <v>0</v>
      </c>
      <c r="GG82" s="134">
        <v>0</v>
      </c>
      <c r="GH82" s="134">
        <v>0</v>
      </c>
      <c r="GI82" s="134">
        <v>0</v>
      </c>
      <c r="GJ82" s="134">
        <v>0</v>
      </c>
      <c r="GK82" s="134">
        <v>0</v>
      </c>
      <c r="GL82" s="134">
        <v>0</v>
      </c>
      <c r="GM82" s="134">
        <v>0</v>
      </c>
      <c r="GN82" s="134">
        <v>0</v>
      </c>
      <c r="GO82" s="134">
        <v>0</v>
      </c>
      <c r="GP82" s="134">
        <v>0</v>
      </c>
      <c r="GQ82" s="134">
        <v>0</v>
      </c>
      <c r="GR82" s="134">
        <v>0</v>
      </c>
      <c r="GS82" s="134">
        <v>0</v>
      </c>
      <c r="GT82" s="134">
        <v>0</v>
      </c>
      <c r="GU82" s="134">
        <v>0</v>
      </c>
      <c r="GV82" s="134">
        <v>0</v>
      </c>
      <c r="GW82" s="134">
        <v>0</v>
      </c>
      <c r="GX82" s="69"/>
      <c r="GY82" s="66" t="s">
        <v>153</v>
      </c>
      <c r="GZ82" s="69">
        <v>0</v>
      </c>
      <c r="HA82" s="69">
        <v>0</v>
      </c>
      <c r="HB82" s="69">
        <v>0</v>
      </c>
      <c r="HC82" s="69">
        <v>0</v>
      </c>
      <c r="HD82" s="69">
        <v>0</v>
      </c>
      <c r="HE82" s="69">
        <v>0</v>
      </c>
      <c r="HF82" s="69">
        <v>0</v>
      </c>
      <c r="HG82" s="69">
        <v>0</v>
      </c>
      <c r="HH82" s="69">
        <v>0</v>
      </c>
      <c r="HI82" s="69">
        <v>0</v>
      </c>
      <c r="HJ82" s="69">
        <v>0</v>
      </c>
      <c r="HK82" s="69">
        <v>0</v>
      </c>
      <c r="HL82" s="69">
        <v>0</v>
      </c>
      <c r="HM82" s="72">
        <v>0</v>
      </c>
      <c r="HN82" s="75"/>
      <c r="HO82" s="73"/>
      <c r="HP82" s="66" t="s">
        <v>153</v>
      </c>
      <c r="HQ82" s="76">
        <v>0</v>
      </c>
      <c r="HR82" s="73"/>
      <c r="HS82" s="73"/>
      <c r="HT82" s="73"/>
      <c r="HU82" s="73"/>
      <c r="HV82" s="73"/>
      <c r="HW82" s="73"/>
      <c r="HX82" s="73"/>
      <c r="HY82" s="73"/>
      <c r="HZ82" s="73"/>
      <c r="JR82" s="37">
        <v>0</v>
      </c>
      <c r="JS82" s="37">
        <v>0</v>
      </c>
      <c r="JT82" s="37">
        <v>0</v>
      </c>
      <c r="JU82" s="37">
        <v>0</v>
      </c>
      <c r="JV82" s="37"/>
      <c r="JW82" s="37">
        <v>0.45</v>
      </c>
      <c r="JX82" s="37">
        <v>0.45</v>
      </c>
      <c r="JY82" s="37"/>
    </row>
    <row r="83" spans="1:285" x14ac:dyDescent="0.25">
      <c r="A83">
        <v>1968</v>
      </c>
      <c r="B83" s="37">
        <v>194259225.4375</v>
      </c>
      <c r="C83" s="37">
        <v>0</v>
      </c>
      <c r="D83" s="37">
        <v>0</v>
      </c>
      <c r="E83" s="37">
        <v>533.45413909107504</v>
      </c>
      <c r="F83" s="37">
        <v>533.45413909107504</v>
      </c>
      <c r="G83" s="37">
        <v>533.45413909107504</v>
      </c>
      <c r="H83" s="20">
        <v>1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37">
        <v>0.75187176416666701</v>
      </c>
      <c r="S83" s="37">
        <v>0</v>
      </c>
      <c r="T83" s="37">
        <v>0</v>
      </c>
      <c r="U83" s="37">
        <v>0</v>
      </c>
      <c r="V83" s="37">
        <v>0</v>
      </c>
      <c r="W83" s="37">
        <v>0.32104422862499998</v>
      </c>
      <c r="X83" s="37">
        <v>0</v>
      </c>
      <c r="Y83" s="37">
        <v>0</v>
      </c>
      <c r="Z83" s="37">
        <v>0</v>
      </c>
      <c r="AA83" s="37">
        <v>0</v>
      </c>
      <c r="AB83" s="37">
        <v>8.9555034541666707</v>
      </c>
      <c r="AC83" s="37">
        <v>0</v>
      </c>
      <c r="AD83" s="37">
        <v>0</v>
      </c>
      <c r="AE83" s="37">
        <v>0</v>
      </c>
      <c r="AF83" s="37">
        <v>0</v>
      </c>
      <c r="AG83" s="124">
        <v>11.0425336566667</v>
      </c>
      <c r="AH83" s="124">
        <v>0</v>
      </c>
      <c r="AI83" s="124">
        <v>0</v>
      </c>
      <c r="AJ83" s="124">
        <v>0</v>
      </c>
      <c r="AK83" s="124">
        <v>0</v>
      </c>
      <c r="AL83" s="37">
        <v>8.9555034541666707</v>
      </c>
      <c r="AM83" s="37">
        <v>0</v>
      </c>
      <c r="AN83" s="37">
        <v>0</v>
      </c>
      <c r="AO83" s="37">
        <v>0</v>
      </c>
      <c r="AP83" s="37">
        <v>0</v>
      </c>
      <c r="AQ83" s="124">
        <v>0.108982475875</v>
      </c>
      <c r="AR83" s="124">
        <v>0</v>
      </c>
      <c r="AS83" s="124">
        <v>0</v>
      </c>
      <c r="AT83" s="124">
        <v>0</v>
      </c>
      <c r="AU83" s="124">
        <v>0</v>
      </c>
      <c r="AV83" s="37">
        <v>1.5894432277916699</v>
      </c>
      <c r="AW83" s="37">
        <v>0</v>
      </c>
      <c r="AX83" s="37">
        <v>0</v>
      </c>
      <c r="AY83" s="37">
        <v>0</v>
      </c>
      <c r="AZ83" s="37">
        <v>0</v>
      </c>
      <c r="BA83" s="37">
        <v>12.2710038491667</v>
      </c>
      <c r="BB83" s="124">
        <v>0</v>
      </c>
      <c r="BC83" s="124">
        <v>0</v>
      </c>
      <c r="BD83" s="124">
        <v>0</v>
      </c>
      <c r="BE83" s="124">
        <v>0</v>
      </c>
      <c r="BF83" s="124">
        <v>19.220388303333301</v>
      </c>
      <c r="BG83" s="124">
        <v>0</v>
      </c>
      <c r="BH83" s="124">
        <v>0</v>
      </c>
      <c r="BI83" s="124">
        <v>0</v>
      </c>
      <c r="BJ83" s="124">
        <v>0</v>
      </c>
      <c r="BK83" s="37">
        <v>1.0730770160833301</v>
      </c>
      <c r="BL83" s="124">
        <v>0</v>
      </c>
      <c r="BM83" s="124">
        <v>0</v>
      </c>
      <c r="BN83" s="124">
        <v>0</v>
      </c>
      <c r="BO83" s="124">
        <v>0</v>
      </c>
      <c r="BP83" s="124">
        <v>6.96539157625</v>
      </c>
      <c r="BQ83" s="124">
        <v>0</v>
      </c>
      <c r="BR83" s="124">
        <v>0</v>
      </c>
      <c r="BS83" s="124">
        <v>0</v>
      </c>
      <c r="BT83" s="124">
        <v>0</v>
      </c>
      <c r="BU83" s="37">
        <v>0.495102478541667</v>
      </c>
      <c r="BV83" s="124">
        <v>0</v>
      </c>
      <c r="BW83" s="124">
        <v>0</v>
      </c>
      <c r="BX83" s="124">
        <v>0</v>
      </c>
      <c r="BY83" s="124">
        <v>0</v>
      </c>
      <c r="BZ83" s="124">
        <v>2.8935414336249998</v>
      </c>
      <c r="CA83" s="124">
        <v>0</v>
      </c>
      <c r="CB83" s="124">
        <v>0</v>
      </c>
      <c r="CC83" s="124">
        <v>0</v>
      </c>
      <c r="CD83" s="124">
        <v>0</v>
      </c>
      <c r="CE83" s="22">
        <v>0.98</v>
      </c>
      <c r="CF83" s="5">
        <v>0</v>
      </c>
      <c r="CG83" s="5">
        <v>0</v>
      </c>
      <c r="CH83" s="5">
        <v>0</v>
      </c>
      <c r="CI83" s="5">
        <v>0</v>
      </c>
      <c r="CM83" s="38">
        <v>0</v>
      </c>
      <c r="CN83" s="21">
        <v>0</v>
      </c>
      <c r="CO83" s="21">
        <v>1</v>
      </c>
      <c r="CP83" s="21">
        <v>0</v>
      </c>
      <c r="CQ83" s="21">
        <v>0</v>
      </c>
      <c r="CR83" s="39">
        <v>1</v>
      </c>
      <c r="CS83" s="18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I83" s="140"/>
      <c r="ES83" s="66" t="s">
        <v>154</v>
      </c>
      <c r="ET83" s="69">
        <v>0</v>
      </c>
      <c r="EU83" s="69">
        <v>0</v>
      </c>
      <c r="EV83" s="69">
        <v>0</v>
      </c>
      <c r="EW83" s="69">
        <v>0</v>
      </c>
      <c r="EX83" s="69">
        <v>0</v>
      </c>
      <c r="EY83" s="69">
        <v>0</v>
      </c>
      <c r="EZ83" s="69">
        <v>0</v>
      </c>
      <c r="FA83" s="69">
        <v>0</v>
      </c>
      <c r="FB83" s="69">
        <v>0</v>
      </c>
      <c r="FC83" s="69">
        <v>0</v>
      </c>
      <c r="FD83" s="69">
        <v>0</v>
      </c>
      <c r="FE83" s="69">
        <v>0</v>
      </c>
      <c r="FF83" s="69">
        <v>0</v>
      </c>
      <c r="FG83" s="69">
        <v>0</v>
      </c>
      <c r="FH83" s="69">
        <v>0</v>
      </c>
      <c r="FI83" s="69">
        <v>0</v>
      </c>
      <c r="FJ83" s="69">
        <v>0</v>
      </c>
      <c r="FK83" s="69">
        <v>0</v>
      </c>
      <c r="FL83" s="69">
        <v>0</v>
      </c>
      <c r="FM83" s="69">
        <v>0</v>
      </c>
      <c r="FN83" s="69">
        <v>0</v>
      </c>
      <c r="FO83" s="69">
        <v>0</v>
      </c>
      <c r="FP83" s="69">
        <v>0</v>
      </c>
      <c r="FQ83" s="69">
        <v>0</v>
      </c>
      <c r="FR83" s="69">
        <v>0</v>
      </c>
      <c r="FS83" s="69">
        <v>0</v>
      </c>
      <c r="FT83" s="69">
        <v>0</v>
      </c>
      <c r="FU83" s="114"/>
      <c r="FV83" s="66" t="s">
        <v>154</v>
      </c>
      <c r="FW83" s="134">
        <v>0.08</v>
      </c>
      <c r="FX83" s="134">
        <v>8.2500000000000004E-2</v>
      </c>
      <c r="FY83" s="134">
        <v>8.2500000000000004E-2</v>
      </c>
      <c r="FZ83" s="134">
        <v>0</v>
      </c>
      <c r="GA83" s="134">
        <v>0.76</v>
      </c>
      <c r="GB83" s="134">
        <v>0.76</v>
      </c>
      <c r="GC83" s="134">
        <v>0.76</v>
      </c>
      <c r="GD83" s="134">
        <v>0.08</v>
      </c>
      <c r="GE83" s="134">
        <v>0.08</v>
      </c>
      <c r="GF83" s="134">
        <v>0.08</v>
      </c>
      <c r="GG83" s="134">
        <v>0.08</v>
      </c>
      <c r="GH83" s="134">
        <v>0.08</v>
      </c>
      <c r="GI83" s="134">
        <v>0.08</v>
      </c>
      <c r="GJ83" s="134">
        <v>0.08</v>
      </c>
      <c r="GK83" s="134">
        <v>0.08</v>
      </c>
      <c r="GL83" s="134">
        <v>0.08</v>
      </c>
      <c r="GM83" s="134">
        <v>0</v>
      </c>
      <c r="GN83" s="134">
        <v>0</v>
      </c>
      <c r="GO83" s="134">
        <v>0</v>
      </c>
      <c r="GP83" s="134">
        <v>0</v>
      </c>
      <c r="GQ83" s="134">
        <v>0</v>
      </c>
      <c r="GR83" s="134">
        <v>0</v>
      </c>
      <c r="GS83" s="134">
        <v>0</v>
      </c>
      <c r="GT83" s="134">
        <v>0</v>
      </c>
      <c r="GU83" s="134">
        <v>0</v>
      </c>
      <c r="GV83" s="134">
        <v>0</v>
      </c>
      <c r="GW83" s="134">
        <v>0</v>
      </c>
      <c r="GX83" s="69"/>
      <c r="GY83" s="66" t="s">
        <v>154</v>
      </c>
      <c r="GZ83" s="69">
        <v>0</v>
      </c>
      <c r="HA83" s="69">
        <v>0</v>
      </c>
      <c r="HB83" s="69">
        <v>0</v>
      </c>
      <c r="HC83" s="69">
        <v>0</v>
      </c>
      <c r="HD83" s="69">
        <v>0</v>
      </c>
      <c r="HE83" s="69">
        <v>0</v>
      </c>
      <c r="HF83" s="69">
        <v>0</v>
      </c>
      <c r="HG83" s="69">
        <v>0</v>
      </c>
      <c r="HH83" s="69">
        <v>0</v>
      </c>
      <c r="HI83" s="69">
        <v>0</v>
      </c>
      <c r="HJ83" s="69">
        <v>0</v>
      </c>
      <c r="HK83" s="69">
        <v>0</v>
      </c>
      <c r="HL83" s="69">
        <v>0</v>
      </c>
      <c r="HM83" s="72">
        <v>0</v>
      </c>
      <c r="HN83" s="75"/>
      <c r="HO83" s="73"/>
      <c r="HP83" s="66" t="s">
        <v>154</v>
      </c>
      <c r="HQ83" s="76">
        <v>0</v>
      </c>
      <c r="HR83" s="73"/>
      <c r="HS83" s="73"/>
      <c r="HT83" s="73"/>
      <c r="HU83" s="73"/>
      <c r="HV83" s="73"/>
      <c r="HW83" s="73"/>
      <c r="HX83" s="73"/>
      <c r="HY83" s="73"/>
      <c r="HZ83" s="73"/>
      <c r="JR83" s="37">
        <v>0</v>
      </c>
      <c r="JS83" s="37">
        <v>0</v>
      </c>
      <c r="JT83" s="37">
        <v>0</v>
      </c>
      <c r="JU83" s="37">
        <v>0</v>
      </c>
      <c r="JV83" s="37"/>
      <c r="JW83" s="37">
        <v>0.45</v>
      </c>
      <c r="JX83" s="37">
        <v>0.45</v>
      </c>
      <c r="JY83" s="37"/>
    </row>
    <row r="84" spans="1:285" x14ac:dyDescent="0.25">
      <c r="A84">
        <v>1969</v>
      </c>
      <c r="B84" s="37">
        <v>196756196</v>
      </c>
      <c r="C84" s="37">
        <v>0</v>
      </c>
      <c r="D84" s="37">
        <v>0</v>
      </c>
      <c r="E84" s="37">
        <v>543.08606614917505</v>
      </c>
      <c r="F84" s="37">
        <v>543.08606614917505</v>
      </c>
      <c r="G84" s="37">
        <v>543.08606614917505</v>
      </c>
      <c r="H84" s="20">
        <v>1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37">
        <v>0.76292870187499995</v>
      </c>
      <c r="S84" s="37">
        <v>0</v>
      </c>
      <c r="T84" s="37">
        <v>0</v>
      </c>
      <c r="U84" s="37">
        <v>0</v>
      </c>
      <c r="V84" s="37">
        <v>0</v>
      </c>
      <c r="W84" s="37">
        <v>0.32576546728125</v>
      </c>
      <c r="X84" s="37">
        <v>0</v>
      </c>
      <c r="Y84" s="37">
        <v>0</v>
      </c>
      <c r="Z84" s="37">
        <v>0</v>
      </c>
      <c r="AA84" s="37">
        <v>0</v>
      </c>
      <c r="AB84" s="37">
        <v>9.0872020343750002</v>
      </c>
      <c r="AC84" s="37">
        <v>0</v>
      </c>
      <c r="AD84" s="37">
        <v>0</v>
      </c>
      <c r="AE84" s="37">
        <v>0</v>
      </c>
      <c r="AF84" s="37">
        <v>0</v>
      </c>
      <c r="AG84" s="124">
        <v>11.204923857500001</v>
      </c>
      <c r="AH84" s="124">
        <v>0</v>
      </c>
      <c r="AI84" s="124">
        <v>0</v>
      </c>
      <c r="AJ84" s="124">
        <v>0</v>
      </c>
      <c r="AK84" s="124">
        <v>0</v>
      </c>
      <c r="AL84" s="37">
        <v>9.0872020343750002</v>
      </c>
      <c r="AM84" s="37">
        <v>0</v>
      </c>
      <c r="AN84" s="37">
        <v>0</v>
      </c>
      <c r="AO84" s="37">
        <v>0</v>
      </c>
      <c r="AP84" s="37">
        <v>0</v>
      </c>
      <c r="AQ84" s="124">
        <v>0.11058515934375</v>
      </c>
      <c r="AR84" s="124">
        <v>0</v>
      </c>
      <c r="AS84" s="124">
        <v>0</v>
      </c>
      <c r="AT84" s="124">
        <v>0</v>
      </c>
      <c r="AU84" s="124">
        <v>0</v>
      </c>
      <c r="AV84" s="37">
        <v>1.6128173929062499</v>
      </c>
      <c r="AW84" s="37">
        <v>0</v>
      </c>
      <c r="AX84" s="37">
        <v>0</v>
      </c>
      <c r="AY84" s="37">
        <v>0</v>
      </c>
      <c r="AZ84" s="37">
        <v>0</v>
      </c>
      <c r="BA84" s="37">
        <v>12.451459788125</v>
      </c>
      <c r="BB84" s="124">
        <v>0</v>
      </c>
      <c r="BC84" s="124">
        <v>0</v>
      </c>
      <c r="BD84" s="124">
        <v>0</v>
      </c>
      <c r="BE84" s="124">
        <v>0</v>
      </c>
      <c r="BF84" s="124">
        <v>19.5030410725</v>
      </c>
      <c r="BG84" s="124">
        <v>0</v>
      </c>
      <c r="BH84" s="124">
        <v>0</v>
      </c>
      <c r="BI84" s="124">
        <v>0</v>
      </c>
      <c r="BJ84" s="124">
        <v>0</v>
      </c>
      <c r="BK84" s="37">
        <v>1.0888575604374999</v>
      </c>
      <c r="BL84" s="124">
        <v>0</v>
      </c>
      <c r="BM84" s="124">
        <v>0</v>
      </c>
      <c r="BN84" s="124">
        <v>0</v>
      </c>
      <c r="BO84" s="124">
        <v>0</v>
      </c>
      <c r="BP84" s="124">
        <v>7.0678238053125</v>
      </c>
      <c r="BQ84" s="124">
        <v>0</v>
      </c>
      <c r="BR84" s="124">
        <v>0</v>
      </c>
      <c r="BS84" s="124">
        <v>0</v>
      </c>
      <c r="BT84" s="124">
        <v>0</v>
      </c>
      <c r="BU84" s="37">
        <v>0.50238339734375004</v>
      </c>
      <c r="BV84" s="124">
        <v>0</v>
      </c>
      <c r="BW84" s="124">
        <v>0</v>
      </c>
      <c r="BX84" s="124">
        <v>0</v>
      </c>
      <c r="BY84" s="124">
        <v>0</v>
      </c>
      <c r="BZ84" s="124">
        <v>2.93609351353125</v>
      </c>
      <c r="CA84" s="124">
        <v>0</v>
      </c>
      <c r="CB84" s="124">
        <v>0</v>
      </c>
      <c r="CC84" s="124">
        <v>0</v>
      </c>
      <c r="CD84" s="124">
        <v>0</v>
      </c>
      <c r="CE84" s="22">
        <v>0.98</v>
      </c>
      <c r="CF84" s="5">
        <v>0</v>
      </c>
      <c r="CG84" s="5">
        <v>0</v>
      </c>
      <c r="CH84" s="5">
        <v>0</v>
      </c>
      <c r="CI84" s="5">
        <v>0</v>
      </c>
      <c r="CM84" s="38">
        <v>0</v>
      </c>
      <c r="CN84" s="21">
        <v>0</v>
      </c>
      <c r="CO84" s="21">
        <v>1</v>
      </c>
      <c r="CP84" s="21">
        <v>0</v>
      </c>
      <c r="CQ84" s="21">
        <v>0</v>
      </c>
      <c r="CR84" s="39">
        <v>1</v>
      </c>
      <c r="CS84" s="18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I84" s="140"/>
      <c r="ES84" s="66" t="s">
        <v>155</v>
      </c>
      <c r="ET84" s="69">
        <v>0</v>
      </c>
      <c r="EU84" s="69">
        <v>0</v>
      </c>
      <c r="EV84" s="69">
        <v>0</v>
      </c>
      <c r="EW84" s="69">
        <v>0</v>
      </c>
      <c r="EX84" s="69">
        <v>0</v>
      </c>
      <c r="EY84" s="69">
        <v>0</v>
      </c>
      <c r="EZ84" s="69">
        <v>0</v>
      </c>
      <c r="FA84" s="69">
        <v>0</v>
      </c>
      <c r="FB84" s="69">
        <v>0</v>
      </c>
      <c r="FC84" s="69">
        <v>0</v>
      </c>
      <c r="FD84" s="69">
        <v>0</v>
      </c>
      <c r="FE84" s="69">
        <v>0</v>
      </c>
      <c r="FF84" s="69">
        <v>0</v>
      </c>
      <c r="FG84" s="69">
        <v>0</v>
      </c>
      <c r="FH84" s="69">
        <v>0</v>
      </c>
      <c r="FI84" s="69">
        <v>0</v>
      </c>
      <c r="FJ84" s="69">
        <v>0</v>
      </c>
      <c r="FK84" s="69">
        <v>0</v>
      </c>
      <c r="FL84" s="69">
        <v>0</v>
      </c>
      <c r="FM84" s="69">
        <v>0</v>
      </c>
      <c r="FN84" s="69">
        <v>0</v>
      </c>
      <c r="FO84" s="69">
        <v>0</v>
      </c>
      <c r="FP84" s="69">
        <v>0</v>
      </c>
      <c r="FQ84" s="69">
        <v>0</v>
      </c>
      <c r="FR84" s="69">
        <v>0</v>
      </c>
      <c r="FS84" s="69">
        <v>0</v>
      </c>
      <c r="FT84" s="69">
        <v>0</v>
      </c>
      <c r="FU84" s="114"/>
      <c r="FV84" s="66" t="s">
        <v>155</v>
      </c>
      <c r="FW84" s="134">
        <v>0.09</v>
      </c>
      <c r="FX84" s="134">
        <v>1.7500000000000002E-2</v>
      </c>
      <c r="FY84" s="134">
        <v>1.7500000000000002E-2</v>
      </c>
      <c r="FZ84" s="134">
        <v>0</v>
      </c>
      <c r="GA84" s="134">
        <v>0</v>
      </c>
      <c r="GB84" s="134">
        <v>0</v>
      </c>
      <c r="GC84" s="134">
        <v>0</v>
      </c>
      <c r="GD84" s="134">
        <v>0.77</v>
      </c>
      <c r="GE84" s="134">
        <v>0.77</v>
      </c>
      <c r="GF84" s="134">
        <v>0.77</v>
      </c>
      <c r="GG84" s="134">
        <v>0.77</v>
      </c>
      <c r="GH84" s="134">
        <v>0.77</v>
      </c>
      <c r="GI84" s="134">
        <v>0.77</v>
      </c>
      <c r="GJ84" s="134">
        <v>0.77</v>
      </c>
      <c r="GK84" s="134">
        <v>0.77</v>
      </c>
      <c r="GL84" s="134">
        <v>0.77</v>
      </c>
      <c r="GM84" s="134">
        <v>0</v>
      </c>
      <c r="GN84" s="134">
        <v>0</v>
      </c>
      <c r="GO84" s="134">
        <v>0</v>
      </c>
      <c r="GP84" s="134">
        <v>0</v>
      </c>
      <c r="GQ84" s="134">
        <v>0</v>
      </c>
      <c r="GR84" s="134">
        <v>0</v>
      </c>
      <c r="GS84" s="134">
        <v>0</v>
      </c>
      <c r="GT84" s="134">
        <v>0</v>
      </c>
      <c r="GU84" s="134">
        <v>0</v>
      </c>
      <c r="GV84" s="134">
        <v>0</v>
      </c>
      <c r="GW84" s="134">
        <v>0</v>
      </c>
      <c r="GX84" s="69"/>
      <c r="GY84" s="66" t="s">
        <v>155</v>
      </c>
      <c r="GZ84" s="69">
        <v>0</v>
      </c>
      <c r="HA84" s="69">
        <v>0</v>
      </c>
      <c r="HB84" s="69">
        <v>0</v>
      </c>
      <c r="HC84" s="69">
        <v>0</v>
      </c>
      <c r="HD84" s="69">
        <v>0</v>
      </c>
      <c r="HE84" s="69">
        <v>0</v>
      </c>
      <c r="HF84" s="69">
        <v>0</v>
      </c>
      <c r="HG84" s="69">
        <v>0</v>
      </c>
      <c r="HH84" s="69">
        <v>0</v>
      </c>
      <c r="HI84" s="69">
        <v>0</v>
      </c>
      <c r="HJ84" s="69">
        <v>0</v>
      </c>
      <c r="HK84" s="69">
        <v>0</v>
      </c>
      <c r="HL84" s="69">
        <v>0</v>
      </c>
      <c r="HM84" s="72">
        <v>0</v>
      </c>
      <c r="HN84" s="75"/>
      <c r="HO84" s="73"/>
      <c r="HP84" s="66" t="s">
        <v>155</v>
      </c>
      <c r="HQ84" s="76">
        <v>0</v>
      </c>
      <c r="HR84" s="73"/>
      <c r="HS84" s="73"/>
      <c r="HT84" s="73"/>
      <c r="HU84" s="73"/>
      <c r="HV84" s="73"/>
      <c r="HW84" s="73"/>
      <c r="HX84" s="73"/>
      <c r="HY84" s="73"/>
      <c r="HZ84" s="73"/>
      <c r="JR84" s="37">
        <v>0</v>
      </c>
      <c r="JS84" s="37">
        <v>0</v>
      </c>
      <c r="JT84" s="37">
        <v>0</v>
      </c>
      <c r="JU84" s="37">
        <v>0</v>
      </c>
      <c r="JV84" s="37"/>
      <c r="JW84" s="37">
        <v>0.45</v>
      </c>
      <c r="JX84" s="37">
        <v>0.45</v>
      </c>
      <c r="JY84" s="37"/>
    </row>
    <row r="85" spans="1:285" x14ac:dyDescent="0.25">
      <c r="A85">
        <v>1970</v>
      </c>
      <c r="B85" s="37">
        <v>199279866.6875</v>
      </c>
      <c r="C85" s="37">
        <v>0</v>
      </c>
      <c r="D85" s="37">
        <v>0</v>
      </c>
      <c r="E85" s="37">
        <v>552.64449986815498</v>
      </c>
      <c r="F85" s="37">
        <v>552.64449986815498</v>
      </c>
      <c r="G85" s="37">
        <v>552.64449986815498</v>
      </c>
      <c r="H85" s="20">
        <v>1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37">
        <v>0.773985639583333</v>
      </c>
      <c r="S85" s="37">
        <v>0</v>
      </c>
      <c r="T85" s="37">
        <v>0</v>
      </c>
      <c r="U85" s="37">
        <v>0</v>
      </c>
      <c r="V85" s="37">
        <v>0</v>
      </c>
      <c r="W85" s="37">
        <v>0.33048670593750001</v>
      </c>
      <c r="X85" s="37">
        <v>0</v>
      </c>
      <c r="Y85" s="37">
        <v>0</v>
      </c>
      <c r="Z85" s="37">
        <v>0</v>
      </c>
      <c r="AA85" s="37">
        <v>0</v>
      </c>
      <c r="AB85" s="37">
        <v>9.2189006145833403</v>
      </c>
      <c r="AC85" s="37">
        <v>0</v>
      </c>
      <c r="AD85" s="37">
        <v>0</v>
      </c>
      <c r="AE85" s="37">
        <v>0</v>
      </c>
      <c r="AF85" s="37">
        <v>0</v>
      </c>
      <c r="AG85" s="124">
        <v>11.367314058333299</v>
      </c>
      <c r="AH85" s="124">
        <v>0</v>
      </c>
      <c r="AI85" s="124">
        <v>0</v>
      </c>
      <c r="AJ85" s="124">
        <v>0</v>
      </c>
      <c r="AK85" s="124">
        <v>0</v>
      </c>
      <c r="AL85" s="37">
        <v>9.2189006145833403</v>
      </c>
      <c r="AM85" s="37">
        <v>0</v>
      </c>
      <c r="AN85" s="37">
        <v>0</v>
      </c>
      <c r="AO85" s="37">
        <v>0</v>
      </c>
      <c r="AP85" s="37">
        <v>0</v>
      </c>
      <c r="AQ85" s="124">
        <v>0.11218784281249999</v>
      </c>
      <c r="AR85" s="124">
        <v>0</v>
      </c>
      <c r="AS85" s="124">
        <v>0</v>
      </c>
      <c r="AT85" s="124">
        <v>0</v>
      </c>
      <c r="AU85" s="124">
        <v>0</v>
      </c>
      <c r="AV85" s="37">
        <v>1.6361915580208299</v>
      </c>
      <c r="AW85" s="37">
        <v>0</v>
      </c>
      <c r="AX85" s="37">
        <v>0</v>
      </c>
      <c r="AY85" s="37">
        <v>0</v>
      </c>
      <c r="AZ85" s="37">
        <v>0</v>
      </c>
      <c r="BA85" s="37">
        <v>12.6319157270833</v>
      </c>
      <c r="BB85" s="124">
        <v>0</v>
      </c>
      <c r="BC85" s="124">
        <v>0</v>
      </c>
      <c r="BD85" s="124">
        <v>0</v>
      </c>
      <c r="BE85" s="124">
        <v>0</v>
      </c>
      <c r="BF85" s="124">
        <v>19.785693841666699</v>
      </c>
      <c r="BG85" s="124">
        <v>0</v>
      </c>
      <c r="BH85" s="124">
        <v>0</v>
      </c>
      <c r="BI85" s="124">
        <v>0</v>
      </c>
      <c r="BJ85" s="124">
        <v>0</v>
      </c>
      <c r="BK85" s="37">
        <v>1.10463810479167</v>
      </c>
      <c r="BL85" s="124">
        <v>0</v>
      </c>
      <c r="BM85" s="124">
        <v>0</v>
      </c>
      <c r="BN85" s="124">
        <v>0</v>
      </c>
      <c r="BO85" s="124">
        <v>0</v>
      </c>
      <c r="BP85" s="124">
        <v>7.1702560343749999</v>
      </c>
      <c r="BQ85" s="124">
        <v>0</v>
      </c>
      <c r="BR85" s="124">
        <v>0</v>
      </c>
      <c r="BS85" s="124">
        <v>0</v>
      </c>
      <c r="BT85" s="124">
        <v>0</v>
      </c>
      <c r="BU85" s="37">
        <v>0.50966431614583296</v>
      </c>
      <c r="BV85" s="124">
        <v>0</v>
      </c>
      <c r="BW85" s="124">
        <v>0</v>
      </c>
      <c r="BX85" s="124">
        <v>0</v>
      </c>
      <c r="BY85" s="124">
        <v>0</v>
      </c>
      <c r="BZ85" s="124">
        <v>2.9786455934374998</v>
      </c>
      <c r="CA85" s="124">
        <v>0</v>
      </c>
      <c r="CB85" s="124">
        <v>0</v>
      </c>
      <c r="CC85" s="124">
        <v>0</v>
      </c>
      <c r="CD85" s="124">
        <v>0</v>
      </c>
      <c r="CE85" s="22">
        <v>0.98</v>
      </c>
      <c r="CF85" s="5">
        <v>0</v>
      </c>
      <c r="CG85" s="5">
        <v>0</v>
      </c>
      <c r="CH85" s="5">
        <v>0</v>
      </c>
      <c r="CI85" s="5">
        <v>0</v>
      </c>
      <c r="CM85" s="38">
        <v>0</v>
      </c>
      <c r="CN85" s="21">
        <v>0</v>
      </c>
      <c r="CO85" s="21">
        <v>1</v>
      </c>
      <c r="CP85" s="21">
        <v>0</v>
      </c>
      <c r="CQ85" s="21">
        <v>0</v>
      </c>
      <c r="CR85" s="39">
        <v>1</v>
      </c>
      <c r="CS85" s="18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I85" s="141" t="s">
        <v>25</v>
      </c>
      <c r="ES85" s="66" t="s">
        <v>156</v>
      </c>
      <c r="ET85" s="69">
        <v>0</v>
      </c>
      <c r="EU85" s="69">
        <v>0</v>
      </c>
      <c r="EV85" s="69">
        <v>0</v>
      </c>
      <c r="EW85" s="69">
        <v>0</v>
      </c>
      <c r="EX85" s="69">
        <v>0</v>
      </c>
      <c r="EY85" s="69">
        <v>0</v>
      </c>
      <c r="EZ85" s="69">
        <v>0</v>
      </c>
      <c r="FA85" s="69">
        <v>0</v>
      </c>
      <c r="FB85" s="69">
        <v>0</v>
      </c>
      <c r="FC85" s="69">
        <v>0</v>
      </c>
      <c r="FD85" s="69">
        <v>0</v>
      </c>
      <c r="FE85" s="69">
        <v>0</v>
      </c>
      <c r="FF85" s="69">
        <v>0</v>
      </c>
      <c r="FG85" s="69">
        <v>0</v>
      </c>
      <c r="FH85" s="69">
        <v>0</v>
      </c>
      <c r="FI85" s="69">
        <v>0</v>
      </c>
      <c r="FJ85" s="69">
        <v>0</v>
      </c>
      <c r="FK85" s="69">
        <v>0</v>
      </c>
      <c r="FL85" s="69">
        <v>0</v>
      </c>
      <c r="FM85" s="69">
        <v>0</v>
      </c>
      <c r="FN85" s="69">
        <v>0</v>
      </c>
      <c r="FO85" s="69">
        <v>0</v>
      </c>
      <c r="FP85" s="69">
        <v>0</v>
      </c>
      <c r="FQ85" s="69">
        <v>0</v>
      </c>
      <c r="FR85" s="69">
        <v>0</v>
      </c>
      <c r="FS85" s="69">
        <v>0</v>
      </c>
      <c r="FT85" s="69">
        <v>0</v>
      </c>
      <c r="FU85" s="114"/>
      <c r="FV85" s="66" t="s">
        <v>156</v>
      </c>
      <c r="FW85" s="134">
        <v>0</v>
      </c>
      <c r="FX85" s="134">
        <v>0</v>
      </c>
      <c r="FY85" s="134">
        <v>0</v>
      </c>
      <c r="FZ85" s="134">
        <v>0</v>
      </c>
      <c r="GA85" s="134">
        <v>0</v>
      </c>
      <c r="GB85" s="134">
        <v>0</v>
      </c>
      <c r="GC85" s="134">
        <v>0</v>
      </c>
      <c r="GD85" s="134">
        <v>0</v>
      </c>
      <c r="GE85" s="134">
        <v>0</v>
      </c>
      <c r="GF85" s="134">
        <v>0</v>
      </c>
      <c r="GG85" s="134">
        <v>0</v>
      </c>
      <c r="GH85" s="134">
        <v>0</v>
      </c>
      <c r="GI85" s="134">
        <v>0</v>
      </c>
      <c r="GJ85" s="134">
        <v>0</v>
      </c>
      <c r="GK85" s="134">
        <v>0</v>
      </c>
      <c r="GL85" s="134">
        <v>0</v>
      </c>
      <c r="GM85" s="134">
        <v>0</v>
      </c>
      <c r="GN85" s="134">
        <v>0</v>
      </c>
      <c r="GO85" s="134">
        <v>0</v>
      </c>
      <c r="GP85" s="134">
        <v>0</v>
      </c>
      <c r="GQ85" s="134">
        <v>0</v>
      </c>
      <c r="GR85" s="134">
        <v>0</v>
      </c>
      <c r="GS85" s="134">
        <v>0</v>
      </c>
      <c r="GT85" s="134">
        <v>0</v>
      </c>
      <c r="GU85" s="134">
        <v>0</v>
      </c>
      <c r="GV85" s="134">
        <v>0</v>
      </c>
      <c r="GW85" s="134">
        <v>0</v>
      </c>
      <c r="GX85" s="69"/>
      <c r="GY85" s="66" t="s">
        <v>156</v>
      </c>
      <c r="GZ85" s="69">
        <v>0</v>
      </c>
      <c r="HA85" s="69">
        <v>0</v>
      </c>
      <c r="HB85" s="69">
        <v>0</v>
      </c>
      <c r="HC85" s="69">
        <v>0</v>
      </c>
      <c r="HD85" s="69">
        <v>0</v>
      </c>
      <c r="HE85" s="69">
        <v>0</v>
      </c>
      <c r="HF85" s="69">
        <v>0</v>
      </c>
      <c r="HG85" s="69">
        <v>0</v>
      </c>
      <c r="HH85" s="69">
        <v>0</v>
      </c>
      <c r="HI85" s="69">
        <v>0</v>
      </c>
      <c r="HJ85" s="69">
        <v>0</v>
      </c>
      <c r="HK85" s="69">
        <v>0</v>
      </c>
      <c r="HL85" s="69">
        <v>0</v>
      </c>
      <c r="HM85" s="72">
        <v>0</v>
      </c>
      <c r="HN85" s="75"/>
      <c r="HO85" s="73"/>
      <c r="HP85" s="66" t="s">
        <v>156</v>
      </c>
      <c r="HQ85" s="76">
        <v>0</v>
      </c>
      <c r="HR85" s="73"/>
      <c r="HS85" s="73"/>
      <c r="HT85" s="73"/>
      <c r="HU85" s="73"/>
      <c r="HV85" s="73"/>
      <c r="HW85" s="73"/>
      <c r="HX85" s="73"/>
      <c r="HY85" s="73"/>
      <c r="HZ85" s="73"/>
      <c r="JR85" s="37">
        <v>0</v>
      </c>
      <c r="JS85" s="37">
        <v>0</v>
      </c>
      <c r="JT85" s="37">
        <v>0</v>
      </c>
      <c r="JU85" s="37">
        <v>0</v>
      </c>
      <c r="JV85" s="37"/>
      <c r="JW85" s="37">
        <v>0.45</v>
      </c>
      <c r="JX85" s="37">
        <v>0.45</v>
      </c>
      <c r="JY85" s="37"/>
    </row>
    <row r="86" spans="1:285" x14ac:dyDescent="0.25">
      <c r="A86">
        <v>1971</v>
      </c>
      <c r="B86" s="37">
        <v>201829519</v>
      </c>
      <c r="C86" s="37">
        <v>0</v>
      </c>
      <c r="D86" s="37">
        <v>0</v>
      </c>
      <c r="E86" s="37">
        <v>562.12585492432095</v>
      </c>
      <c r="F86" s="37">
        <v>562.12585492432095</v>
      </c>
      <c r="G86" s="37">
        <v>562.12585492432095</v>
      </c>
      <c r="H86" s="20">
        <v>1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37">
        <v>0.78504257729166704</v>
      </c>
      <c r="S86" s="37">
        <v>0</v>
      </c>
      <c r="T86" s="37">
        <v>0</v>
      </c>
      <c r="U86" s="37">
        <v>0</v>
      </c>
      <c r="V86" s="37">
        <v>0</v>
      </c>
      <c r="W86" s="37">
        <v>0.33520794459374997</v>
      </c>
      <c r="X86" s="37">
        <v>0</v>
      </c>
      <c r="Y86" s="37">
        <v>0</v>
      </c>
      <c r="Z86" s="37">
        <v>0</v>
      </c>
      <c r="AA86" s="37">
        <v>0</v>
      </c>
      <c r="AB86" s="37">
        <v>9.3505991947916698</v>
      </c>
      <c r="AC86" s="37">
        <v>0</v>
      </c>
      <c r="AD86" s="37">
        <v>0</v>
      </c>
      <c r="AE86" s="37">
        <v>0</v>
      </c>
      <c r="AF86" s="37">
        <v>0</v>
      </c>
      <c r="AG86" s="124">
        <v>11.529704259166699</v>
      </c>
      <c r="AH86" s="124">
        <v>0</v>
      </c>
      <c r="AI86" s="124">
        <v>0</v>
      </c>
      <c r="AJ86" s="124">
        <v>0</v>
      </c>
      <c r="AK86" s="124">
        <v>0</v>
      </c>
      <c r="AL86" s="37">
        <v>9.3505991947916698</v>
      </c>
      <c r="AM86" s="37">
        <v>0</v>
      </c>
      <c r="AN86" s="37">
        <v>0</v>
      </c>
      <c r="AO86" s="37">
        <v>0</v>
      </c>
      <c r="AP86" s="37">
        <v>0</v>
      </c>
      <c r="AQ86" s="124">
        <v>0.11379052628125</v>
      </c>
      <c r="AR86" s="124">
        <v>0</v>
      </c>
      <c r="AS86" s="124">
        <v>0</v>
      </c>
      <c r="AT86" s="124">
        <v>0</v>
      </c>
      <c r="AU86" s="124">
        <v>0</v>
      </c>
      <c r="AV86" s="37">
        <v>1.6595657231354199</v>
      </c>
      <c r="AW86" s="37">
        <v>0</v>
      </c>
      <c r="AX86" s="37">
        <v>0</v>
      </c>
      <c r="AY86" s="37">
        <v>0</v>
      </c>
      <c r="AZ86" s="37">
        <v>0</v>
      </c>
      <c r="BA86" s="37">
        <v>12.812371666041701</v>
      </c>
      <c r="BB86" s="124">
        <v>0</v>
      </c>
      <c r="BC86" s="124">
        <v>0</v>
      </c>
      <c r="BD86" s="124">
        <v>0</v>
      </c>
      <c r="BE86" s="124">
        <v>0</v>
      </c>
      <c r="BF86" s="124">
        <v>20.068346610833299</v>
      </c>
      <c r="BG86" s="124">
        <v>0</v>
      </c>
      <c r="BH86" s="124">
        <v>0</v>
      </c>
      <c r="BI86" s="124">
        <v>0</v>
      </c>
      <c r="BJ86" s="124">
        <v>0</v>
      </c>
      <c r="BK86" s="37">
        <v>1.1204186491458299</v>
      </c>
      <c r="BL86" s="124">
        <v>0</v>
      </c>
      <c r="BM86" s="124">
        <v>0</v>
      </c>
      <c r="BN86" s="124">
        <v>0</v>
      </c>
      <c r="BO86" s="124">
        <v>0</v>
      </c>
      <c r="BP86" s="124">
        <v>7.2726882634374999</v>
      </c>
      <c r="BQ86" s="124">
        <v>0</v>
      </c>
      <c r="BR86" s="124">
        <v>0</v>
      </c>
      <c r="BS86" s="124">
        <v>0</v>
      </c>
      <c r="BT86" s="124">
        <v>0</v>
      </c>
      <c r="BU86" s="37">
        <v>0.516945234947917</v>
      </c>
      <c r="BV86" s="124">
        <v>0</v>
      </c>
      <c r="BW86" s="124">
        <v>0</v>
      </c>
      <c r="BX86" s="124">
        <v>0</v>
      </c>
      <c r="BY86" s="124">
        <v>0</v>
      </c>
      <c r="BZ86" s="124">
        <v>3.02119767334375</v>
      </c>
      <c r="CA86" s="124">
        <v>0</v>
      </c>
      <c r="CB86" s="124">
        <v>0</v>
      </c>
      <c r="CC86" s="124">
        <v>0</v>
      </c>
      <c r="CD86" s="124">
        <v>0</v>
      </c>
      <c r="CE86" s="22">
        <v>0.98</v>
      </c>
      <c r="CF86" s="5">
        <v>0</v>
      </c>
      <c r="CG86" s="5">
        <v>0</v>
      </c>
      <c r="CH86" s="5">
        <v>0</v>
      </c>
      <c r="CI86" s="5">
        <v>0</v>
      </c>
      <c r="CM86" s="38">
        <v>0</v>
      </c>
      <c r="CN86" s="21">
        <v>0</v>
      </c>
      <c r="CO86" s="21">
        <v>1</v>
      </c>
      <c r="CP86" s="21">
        <v>0</v>
      </c>
      <c r="CQ86" s="21">
        <v>0</v>
      </c>
      <c r="CR86" s="39">
        <v>1</v>
      </c>
      <c r="CS86" s="18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I86" s="141"/>
      <c r="ES86" s="66" t="s">
        <v>225</v>
      </c>
      <c r="ET86" s="69">
        <v>0</v>
      </c>
      <c r="EU86" s="69">
        <v>0</v>
      </c>
      <c r="EV86" s="69">
        <v>0</v>
      </c>
      <c r="EW86" s="69">
        <v>0</v>
      </c>
      <c r="EX86" s="69">
        <v>0</v>
      </c>
      <c r="EY86" s="69">
        <v>0</v>
      </c>
      <c r="EZ86" s="69">
        <v>0</v>
      </c>
      <c r="FA86" s="69">
        <v>0</v>
      </c>
      <c r="FB86" s="69">
        <v>0</v>
      </c>
      <c r="FC86" s="69">
        <v>0</v>
      </c>
      <c r="FD86" s="69">
        <v>0</v>
      </c>
      <c r="FE86" s="69">
        <v>0</v>
      </c>
      <c r="FF86" s="69">
        <v>0</v>
      </c>
      <c r="FG86" s="69">
        <v>0</v>
      </c>
      <c r="FH86" s="69">
        <v>0</v>
      </c>
      <c r="FI86" s="69">
        <v>0</v>
      </c>
      <c r="FJ86" s="69">
        <v>0</v>
      </c>
      <c r="FK86" s="69">
        <v>0</v>
      </c>
      <c r="FL86" s="69">
        <v>0</v>
      </c>
      <c r="FM86" s="69">
        <v>0</v>
      </c>
      <c r="FN86" s="69">
        <v>0</v>
      </c>
      <c r="FO86" s="69">
        <v>0</v>
      </c>
      <c r="FP86" s="69">
        <v>0</v>
      </c>
      <c r="FQ86" s="69">
        <v>0</v>
      </c>
      <c r="FR86" s="69">
        <v>0</v>
      </c>
      <c r="FS86" s="69">
        <v>0</v>
      </c>
      <c r="FT86" s="69">
        <v>0</v>
      </c>
      <c r="FU86" s="114"/>
      <c r="FV86" s="66" t="s">
        <v>225</v>
      </c>
      <c r="FW86" s="134">
        <v>0</v>
      </c>
      <c r="FX86" s="134">
        <v>0.05</v>
      </c>
      <c r="FY86" s="134">
        <v>0.05</v>
      </c>
      <c r="FZ86" s="134">
        <v>0.3</v>
      </c>
      <c r="GA86" s="134">
        <v>0</v>
      </c>
      <c r="GB86" s="134">
        <v>0</v>
      </c>
      <c r="GC86" s="134">
        <v>0</v>
      </c>
      <c r="GD86" s="134">
        <v>0.01</v>
      </c>
      <c r="GE86" s="134">
        <v>0.01</v>
      </c>
      <c r="GF86" s="134">
        <v>0.01</v>
      </c>
      <c r="GG86" s="134">
        <v>0.01</v>
      </c>
      <c r="GH86" s="134">
        <v>0.01</v>
      </c>
      <c r="GI86" s="134">
        <v>0.01</v>
      </c>
      <c r="GJ86" s="134">
        <v>0.01</v>
      </c>
      <c r="GK86" s="134">
        <v>0.01</v>
      </c>
      <c r="GL86" s="134">
        <v>0.01</v>
      </c>
      <c r="GM86" s="134">
        <v>0</v>
      </c>
      <c r="GN86" s="134">
        <v>0</v>
      </c>
      <c r="GO86" s="134">
        <v>0.03</v>
      </c>
      <c r="GP86" s="134">
        <v>0.76</v>
      </c>
      <c r="GQ86" s="134">
        <v>0.03</v>
      </c>
      <c r="GR86" s="134">
        <v>0.76</v>
      </c>
      <c r="GS86" s="134">
        <v>0.76</v>
      </c>
      <c r="GT86" s="134">
        <v>0.76</v>
      </c>
      <c r="GU86" s="134">
        <v>0.03</v>
      </c>
      <c r="GV86" s="134">
        <v>0.03</v>
      </c>
      <c r="GW86" s="134">
        <v>0.03</v>
      </c>
      <c r="GX86" s="69"/>
      <c r="GY86" s="66" t="s">
        <v>225</v>
      </c>
      <c r="GZ86" s="69">
        <v>0</v>
      </c>
      <c r="HA86" s="69">
        <v>0</v>
      </c>
      <c r="HB86" s="69">
        <v>0</v>
      </c>
      <c r="HC86" s="69">
        <v>0</v>
      </c>
      <c r="HD86" s="69">
        <v>0</v>
      </c>
      <c r="HE86" s="69">
        <v>0</v>
      </c>
      <c r="HF86" s="69">
        <v>0</v>
      </c>
      <c r="HG86" s="69">
        <v>0</v>
      </c>
      <c r="HH86" s="69">
        <v>0</v>
      </c>
      <c r="HI86" s="69">
        <v>0</v>
      </c>
      <c r="HJ86" s="69">
        <v>0</v>
      </c>
      <c r="HK86" s="69">
        <v>0</v>
      </c>
      <c r="HL86" s="69">
        <v>0</v>
      </c>
      <c r="HM86" s="72">
        <v>0</v>
      </c>
      <c r="HN86" s="75"/>
      <c r="HO86" s="73"/>
      <c r="HP86" s="66" t="s">
        <v>225</v>
      </c>
      <c r="HQ86" s="76">
        <v>0</v>
      </c>
      <c r="HR86" s="73"/>
      <c r="HS86" s="73"/>
      <c r="HT86" s="73"/>
      <c r="HU86" s="73"/>
      <c r="HV86" s="73"/>
      <c r="HW86" s="73"/>
      <c r="HX86" s="73"/>
      <c r="HY86" s="73"/>
      <c r="HZ86" s="73"/>
      <c r="JR86" s="37">
        <v>0</v>
      </c>
      <c r="JS86" s="37">
        <v>0</v>
      </c>
      <c r="JT86" s="37">
        <v>0</v>
      </c>
      <c r="JU86" s="37">
        <v>0</v>
      </c>
      <c r="JV86" s="37"/>
      <c r="JW86" s="37">
        <v>0.45</v>
      </c>
      <c r="JX86" s="37">
        <v>0.45</v>
      </c>
      <c r="JY86" s="37"/>
    </row>
    <row r="87" spans="1:285" x14ac:dyDescent="0.25">
      <c r="A87">
        <v>1972</v>
      </c>
      <c r="B87" s="37">
        <v>204404396.4375</v>
      </c>
      <c r="C87" s="37">
        <v>0</v>
      </c>
      <c r="D87" s="37">
        <v>0</v>
      </c>
      <c r="E87" s="37">
        <v>571.52663985639799</v>
      </c>
      <c r="F87" s="37">
        <v>571.52663985639799</v>
      </c>
      <c r="G87" s="37">
        <v>571.52663985639799</v>
      </c>
      <c r="H87" s="20">
        <v>1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37">
        <v>0.79609951499999998</v>
      </c>
      <c r="S87" s="37">
        <v>0</v>
      </c>
      <c r="T87" s="37">
        <v>0</v>
      </c>
      <c r="U87" s="37">
        <v>0</v>
      </c>
      <c r="V87" s="37">
        <v>0</v>
      </c>
      <c r="W87" s="37">
        <v>0.33992918324999999</v>
      </c>
      <c r="X87" s="37">
        <v>0</v>
      </c>
      <c r="Y87" s="37">
        <v>0</v>
      </c>
      <c r="Z87" s="37">
        <v>0</v>
      </c>
      <c r="AA87" s="37">
        <v>0</v>
      </c>
      <c r="AB87" s="37">
        <v>9.4822977749999993</v>
      </c>
      <c r="AC87" s="37">
        <v>0</v>
      </c>
      <c r="AD87" s="37">
        <v>0</v>
      </c>
      <c r="AE87" s="37">
        <v>0</v>
      </c>
      <c r="AF87" s="37">
        <v>0</v>
      </c>
      <c r="AG87" s="124">
        <v>11.69209446</v>
      </c>
      <c r="AH87" s="124">
        <v>0</v>
      </c>
      <c r="AI87" s="124">
        <v>0</v>
      </c>
      <c r="AJ87" s="124">
        <v>0</v>
      </c>
      <c r="AK87" s="124">
        <v>0</v>
      </c>
      <c r="AL87" s="37">
        <v>9.4822977749999993</v>
      </c>
      <c r="AM87" s="37">
        <v>0</v>
      </c>
      <c r="AN87" s="37">
        <v>0</v>
      </c>
      <c r="AO87" s="37">
        <v>0</v>
      </c>
      <c r="AP87" s="37">
        <v>0</v>
      </c>
      <c r="AQ87" s="124">
        <v>0.11539320975</v>
      </c>
      <c r="AR87" s="124">
        <v>0</v>
      </c>
      <c r="AS87" s="124">
        <v>0</v>
      </c>
      <c r="AT87" s="124">
        <v>0</v>
      </c>
      <c r="AU87" s="124">
        <v>0</v>
      </c>
      <c r="AV87" s="37">
        <v>1.68293988825</v>
      </c>
      <c r="AW87" s="37">
        <v>0</v>
      </c>
      <c r="AX87" s="37">
        <v>0</v>
      </c>
      <c r="AY87" s="37">
        <v>0</v>
      </c>
      <c r="AZ87" s="37">
        <v>0</v>
      </c>
      <c r="BA87" s="37">
        <v>12.992827605</v>
      </c>
      <c r="BB87" s="124">
        <v>0</v>
      </c>
      <c r="BC87" s="124">
        <v>0</v>
      </c>
      <c r="BD87" s="124">
        <v>0</v>
      </c>
      <c r="BE87" s="124">
        <v>0</v>
      </c>
      <c r="BF87" s="124">
        <v>20.350999380000001</v>
      </c>
      <c r="BG87" s="124">
        <v>0</v>
      </c>
      <c r="BH87" s="124">
        <v>0</v>
      </c>
      <c r="BI87" s="124">
        <v>0</v>
      </c>
      <c r="BJ87" s="124">
        <v>0</v>
      </c>
      <c r="BK87" s="37">
        <v>1.1361991935</v>
      </c>
      <c r="BL87" s="124">
        <v>0</v>
      </c>
      <c r="BM87" s="124">
        <v>0</v>
      </c>
      <c r="BN87" s="124">
        <v>0</v>
      </c>
      <c r="BO87" s="124">
        <v>0</v>
      </c>
      <c r="BP87" s="124">
        <v>7.3751204924999998</v>
      </c>
      <c r="BQ87" s="124">
        <v>0</v>
      </c>
      <c r="BR87" s="124">
        <v>0</v>
      </c>
      <c r="BS87" s="124">
        <v>0</v>
      </c>
      <c r="BT87" s="124">
        <v>0</v>
      </c>
      <c r="BU87" s="37">
        <v>0.52422615375000003</v>
      </c>
      <c r="BV87" s="124">
        <v>0</v>
      </c>
      <c r="BW87" s="124">
        <v>0</v>
      </c>
      <c r="BX87" s="124">
        <v>0</v>
      </c>
      <c r="BY87" s="124">
        <v>0</v>
      </c>
      <c r="BZ87" s="124">
        <v>3.0637497532500002</v>
      </c>
      <c r="CA87" s="124">
        <v>0</v>
      </c>
      <c r="CB87" s="124">
        <v>0</v>
      </c>
      <c r="CC87" s="124">
        <v>0</v>
      </c>
      <c r="CD87" s="124">
        <v>0</v>
      </c>
      <c r="CE87" s="22">
        <v>0.98</v>
      </c>
      <c r="CF87" s="5">
        <v>0</v>
      </c>
      <c r="CG87" s="5">
        <v>0</v>
      </c>
      <c r="CH87" s="5">
        <v>0</v>
      </c>
      <c r="CI87" s="5">
        <v>0</v>
      </c>
      <c r="CM87" s="38">
        <v>0</v>
      </c>
      <c r="CN87" s="21">
        <v>0</v>
      </c>
      <c r="CO87" s="21">
        <v>1</v>
      </c>
      <c r="CP87" s="21">
        <v>0</v>
      </c>
      <c r="CQ87" s="21">
        <v>0</v>
      </c>
      <c r="CR87" s="39">
        <v>1</v>
      </c>
      <c r="CS87" s="18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I87" s="141"/>
      <c r="ES87" s="66" t="s">
        <v>226</v>
      </c>
      <c r="ET87" s="69">
        <v>0</v>
      </c>
      <c r="EU87" s="69">
        <v>0</v>
      </c>
      <c r="EV87" s="69">
        <v>0</v>
      </c>
      <c r="EW87" s="69">
        <v>0</v>
      </c>
      <c r="EX87" s="69">
        <v>0</v>
      </c>
      <c r="EY87" s="69">
        <v>0</v>
      </c>
      <c r="EZ87" s="69">
        <v>0</v>
      </c>
      <c r="FA87" s="69">
        <v>0</v>
      </c>
      <c r="FB87" s="69">
        <v>0</v>
      </c>
      <c r="FC87" s="69">
        <v>0</v>
      </c>
      <c r="FD87" s="69">
        <v>0</v>
      </c>
      <c r="FE87" s="69">
        <v>0</v>
      </c>
      <c r="FF87" s="69">
        <v>0</v>
      </c>
      <c r="FG87" s="69">
        <v>0</v>
      </c>
      <c r="FH87" s="69">
        <v>0</v>
      </c>
      <c r="FI87" s="69">
        <v>0</v>
      </c>
      <c r="FJ87" s="69">
        <v>0</v>
      </c>
      <c r="FK87" s="69">
        <v>0</v>
      </c>
      <c r="FL87" s="69">
        <v>0</v>
      </c>
      <c r="FM87" s="69">
        <v>0</v>
      </c>
      <c r="FN87" s="69">
        <v>0</v>
      </c>
      <c r="FO87" s="69">
        <v>0</v>
      </c>
      <c r="FP87" s="69">
        <v>0</v>
      </c>
      <c r="FQ87" s="69">
        <v>0</v>
      </c>
      <c r="FR87" s="69">
        <v>0</v>
      </c>
      <c r="FS87" s="69">
        <v>0</v>
      </c>
      <c r="FT87" s="69">
        <v>0</v>
      </c>
      <c r="FU87" s="114"/>
      <c r="FV87" s="66" t="s">
        <v>226</v>
      </c>
      <c r="FW87" s="134">
        <v>0</v>
      </c>
      <c r="FX87" s="134">
        <v>0.1</v>
      </c>
      <c r="FY87" s="134">
        <v>0.1</v>
      </c>
      <c r="FZ87" s="134">
        <v>0</v>
      </c>
      <c r="GA87" s="134">
        <v>0.24</v>
      </c>
      <c r="GB87" s="134">
        <v>0.24</v>
      </c>
      <c r="GC87" s="134">
        <v>0.24</v>
      </c>
      <c r="GD87" s="134">
        <v>0.14000000000000001</v>
      </c>
      <c r="GE87" s="134">
        <v>0.14000000000000001</v>
      </c>
      <c r="GF87" s="134">
        <v>0.14000000000000001</v>
      </c>
      <c r="GG87" s="134">
        <v>0.14000000000000001</v>
      </c>
      <c r="GH87" s="134">
        <v>0.14000000000000001</v>
      </c>
      <c r="GI87" s="134">
        <v>0.14000000000000001</v>
      </c>
      <c r="GJ87" s="134">
        <v>0.14000000000000001</v>
      </c>
      <c r="GK87" s="134">
        <v>0.14000000000000001</v>
      </c>
      <c r="GL87" s="134">
        <v>0.14000000000000001</v>
      </c>
      <c r="GM87" s="134">
        <v>1</v>
      </c>
      <c r="GN87" s="134">
        <v>1</v>
      </c>
      <c r="GO87" s="134">
        <v>0.97</v>
      </c>
      <c r="GP87" s="134">
        <v>0.24</v>
      </c>
      <c r="GQ87" s="134">
        <v>0.97</v>
      </c>
      <c r="GR87" s="134">
        <v>0.24</v>
      </c>
      <c r="GS87" s="134">
        <v>0.24</v>
      </c>
      <c r="GT87" s="134">
        <v>0.24</v>
      </c>
      <c r="GU87" s="134">
        <v>0.97</v>
      </c>
      <c r="GV87" s="134">
        <v>0.97</v>
      </c>
      <c r="GW87" s="134">
        <v>0.97</v>
      </c>
      <c r="GX87" s="69"/>
      <c r="GY87" s="66" t="s">
        <v>226</v>
      </c>
      <c r="GZ87" s="69">
        <v>0</v>
      </c>
      <c r="HA87" s="69">
        <v>0</v>
      </c>
      <c r="HB87" s="69">
        <v>0</v>
      </c>
      <c r="HC87" s="69">
        <v>0</v>
      </c>
      <c r="HD87" s="69">
        <v>0</v>
      </c>
      <c r="HE87" s="69">
        <v>0</v>
      </c>
      <c r="HF87" s="69">
        <v>0</v>
      </c>
      <c r="HG87" s="69">
        <v>0</v>
      </c>
      <c r="HH87" s="69">
        <v>0</v>
      </c>
      <c r="HI87" s="69">
        <v>0</v>
      </c>
      <c r="HJ87" s="69">
        <v>0</v>
      </c>
      <c r="HK87" s="69">
        <v>0</v>
      </c>
      <c r="HL87" s="69">
        <v>0</v>
      </c>
      <c r="HM87" s="72">
        <v>0</v>
      </c>
      <c r="HN87" s="75"/>
      <c r="HO87" s="73"/>
      <c r="HP87" s="66" t="s">
        <v>226</v>
      </c>
      <c r="HQ87" s="76">
        <v>0</v>
      </c>
      <c r="HR87" s="73"/>
      <c r="HS87" s="73"/>
      <c r="HT87" s="73"/>
      <c r="HU87" s="73"/>
      <c r="HV87" s="73"/>
      <c r="HW87" s="73"/>
      <c r="HX87" s="73"/>
      <c r="HY87" s="73"/>
      <c r="HZ87" s="73"/>
      <c r="JR87" s="37">
        <v>0</v>
      </c>
      <c r="JS87" s="37">
        <v>0</v>
      </c>
      <c r="JT87" s="37">
        <v>0</v>
      </c>
      <c r="JU87" s="37">
        <v>0</v>
      </c>
      <c r="JV87" s="37"/>
      <c r="JW87" s="37">
        <v>0.45</v>
      </c>
      <c r="JX87" s="37">
        <v>0.45</v>
      </c>
      <c r="JY87" s="37"/>
    </row>
    <row r="88" spans="1:285" x14ac:dyDescent="0.25">
      <c r="A88">
        <v>1973</v>
      </c>
      <c r="B88" s="37">
        <v>207003707.4375</v>
      </c>
      <c r="C88" s="37">
        <v>0</v>
      </c>
      <c r="D88" s="37">
        <v>0</v>
      </c>
      <c r="E88" s="37">
        <v>580.84345705062196</v>
      </c>
      <c r="F88" s="37">
        <v>580.84345705062196</v>
      </c>
      <c r="G88" s="37">
        <v>580.84345705062196</v>
      </c>
      <c r="H88" s="20">
        <v>1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37">
        <v>0.80715645270833303</v>
      </c>
      <c r="S88" s="37">
        <v>0</v>
      </c>
      <c r="T88" s="37">
        <v>0</v>
      </c>
      <c r="U88" s="37">
        <v>0</v>
      </c>
      <c r="V88" s="37">
        <v>0</v>
      </c>
      <c r="W88" s="37">
        <v>0.34465042190625</v>
      </c>
      <c r="X88" s="37">
        <v>0</v>
      </c>
      <c r="Y88" s="37">
        <v>0</v>
      </c>
      <c r="Z88" s="37">
        <v>0</v>
      </c>
      <c r="AA88" s="37">
        <v>0</v>
      </c>
      <c r="AB88" s="37">
        <v>9.6139963552083305</v>
      </c>
      <c r="AC88" s="37">
        <v>0</v>
      </c>
      <c r="AD88" s="37">
        <v>0</v>
      </c>
      <c r="AE88" s="37">
        <v>0</v>
      </c>
      <c r="AF88" s="37">
        <v>0</v>
      </c>
      <c r="AG88" s="124">
        <v>11.8544846608333</v>
      </c>
      <c r="AH88" s="124">
        <v>0</v>
      </c>
      <c r="AI88" s="124">
        <v>0</v>
      </c>
      <c r="AJ88" s="124">
        <v>0</v>
      </c>
      <c r="AK88" s="124">
        <v>0</v>
      </c>
      <c r="AL88" s="37">
        <v>9.6139963552083305</v>
      </c>
      <c r="AM88" s="37">
        <v>0</v>
      </c>
      <c r="AN88" s="37">
        <v>0</v>
      </c>
      <c r="AO88" s="37">
        <v>0</v>
      </c>
      <c r="AP88" s="37">
        <v>0</v>
      </c>
      <c r="AQ88" s="124">
        <v>0.11699589321874999</v>
      </c>
      <c r="AR88" s="124">
        <v>0</v>
      </c>
      <c r="AS88" s="124">
        <v>0</v>
      </c>
      <c r="AT88" s="124">
        <v>0</v>
      </c>
      <c r="AU88" s="124">
        <v>0</v>
      </c>
      <c r="AV88" s="37">
        <v>1.70631405336458</v>
      </c>
      <c r="AW88" s="37">
        <v>0</v>
      </c>
      <c r="AX88" s="37">
        <v>0</v>
      </c>
      <c r="AY88" s="37">
        <v>0</v>
      </c>
      <c r="AZ88" s="37">
        <v>0</v>
      </c>
      <c r="BA88" s="37">
        <v>13.1732835439583</v>
      </c>
      <c r="BB88" s="124">
        <v>0</v>
      </c>
      <c r="BC88" s="124">
        <v>0</v>
      </c>
      <c r="BD88" s="124">
        <v>0</v>
      </c>
      <c r="BE88" s="124">
        <v>0</v>
      </c>
      <c r="BF88" s="124">
        <v>20.6336521491667</v>
      </c>
      <c r="BG88" s="124">
        <v>0</v>
      </c>
      <c r="BH88" s="124">
        <v>0</v>
      </c>
      <c r="BI88" s="124">
        <v>0</v>
      </c>
      <c r="BJ88" s="124">
        <v>0</v>
      </c>
      <c r="BK88" s="37">
        <v>1.1519797378541701</v>
      </c>
      <c r="BL88" s="124">
        <v>0</v>
      </c>
      <c r="BM88" s="124">
        <v>0</v>
      </c>
      <c r="BN88" s="124">
        <v>0</v>
      </c>
      <c r="BO88" s="124">
        <v>0</v>
      </c>
      <c r="BP88" s="124">
        <v>7.4775527215624997</v>
      </c>
      <c r="BQ88" s="124">
        <v>0</v>
      </c>
      <c r="BR88" s="124">
        <v>0</v>
      </c>
      <c r="BS88" s="124">
        <v>0</v>
      </c>
      <c r="BT88" s="124">
        <v>0</v>
      </c>
      <c r="BU88" s="37">
        <v>0.53150707255208296</v>
      </c>
      <c r="BV88" s="124">
        <v>0</v>
      </c>
      <c r="BW88" s="124">
        <v>0</v>
      </c>
      <c r="BX88" s="124">
        <v>0</v>
      </c>
      <c r="BY88" s="124">
        <v>0</v>
      </c>
      <c r="BZ88" s="124">
        <v>3.10630183315625</v>
      </c>
      <c r="CA88" s="124">
        <v>0</v>
      </c>
      <c r="CB88" s="124">
        <v>0</v>
      </c>
      <c r="CC88" s="124">
        <v>0</v>
      </c>
      <c r="CD88" s="124">
        <v>0</v>
      </c>
      <c r="CE88" s="22">
        <v>0.98</v>
      </c>
      <c r="CF88" s="5">
        <v>0</v>
      </c>
      <c r="CG88" s="5">
        <v>0</v>
      </c>
      <c r="CH88" s="5">
        <v>0</v>
      </c>
      <c r="CI88" s="5">
        <v>0</v>
      </c>
      <c r="CM88" s="38">
        <v>0</v>
      </c>
      <c r="CN88" s="21">
        <v>0</v>
      </c>
      <c r="CO88" s="21">
        <v>1</v>
      </c>
      <c r="CP88" s="21">
        <v>0</v>
      </c>
      <c r="CQ88" s="21">
        <v>0</v>
      </c>
      <c r="CR88" s="39">
        <v>1</v>
      </c>
      <c r="CS88" s="18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I88" s="141"/>
      <c r="ES88" s="66" t="s">
        <v>158</v>
      </c>
      <c r="ET88" s="69">
        <v>0</v>
      </c>
      <c r="EU88" s="69">
        <v>0</v>
      </c>
      <c r="EV88" s="69">
        <v>0</v>
      </c>
      <c r="EW88" s="69">
        <v>0</v>
      </c>
      <c r="EX88" s="69">
        <v>0</v>
      </c>
      <c r="EY88" s="69">
        <v>0</v>
      </c>
      <c r="EZ88" s="69">
        <v>0</v>
      </c>
      <c r="FA88" s="69">
        <v>0</v>
      </c>
      <c r="FB88" s="69">
        <v>0</v>
      </c>
      <c r="FC88" s="69">
        <v>0</v>
      </c>
      <c r="FD88" s="69">
        <v>0</v>
      </c>
      <c r="FE88" s="69">
        <v>0</v>
      </c>
      <c r="FF88" s="69">
        <v>0</v>
      </c>
      <c r="FG88" s="69">
        <v>0</v>
      </c>
      <c r="FH88" s="69">
        <v>0</v>
      </c>
      <c r="FI88" s="69">
        <v>0</v>
      </c>
      <c r="FJ88" s="69">
        <v>0</v>
      </c>
      <c r="FK88" s="69">
        <v>0</v>
      </c>
      <c r="FL88" s="69">
        <v>0</v>
      </c>
      <c r="FM88" s="69">
        <v>0</v>
      </c>
      <c r="FN88" s="69">
        <v>0</v>
      </c>
      <c r="FO88" s="69">
        <v>0</v>
      </c>
      <c r="FP88" s="69">
        <v>0</v>
      </c>
      <c r="FQ88" s="69">
        <v>0</v>
      </c>
      <c r="FR88" s="69">
        <v>0</v>
      </c>
      <c r="FS88" s="69">
        <v>0</v>
      </c>
      <c r="FT88" s="69">
        <v>0</v>
      </c>
      <c r="FU88" s="114"/>
      <c r="FV88" s="66" t="s">
        <v>158</v>
      </c>
      <c r="FW88" s="69">
        <v>0</v>
      </c>
      <c r="FX88" s="69">
        <v>0</v>
      </c>
      <c r="FY88" s="69">
        <v>0</v>
      </c>
      <c r="FZ88" s="69">
        <v>0</v>
      </c>
      <c r="GA88" s="69">
        <v>0</v>
      </c>
      <c r="GB88" s="69">
        <v>0</v>
      </c>
      <c r="GC88" s="69">
        <v>0</v>
      </c>
      <c r="GD88" s="69">
        <v>0</v>
      </c>
      <c r="GE88" s="69">
        <v>0</v>
      </c>
      <c r="GF88" s="69">
        <v>0</v>
      </c>
      <c r="GG88" s="69">
        <v>0</v>
      </c>
      <c r="GH88" s="69">
        <v>0</v>
      </c>
      <c r="GI88" s="69">
        <v>0</v>
      </c>
      <c r="GJ88" s="69">
        <v>0</v>
      </c>
      <c r="GK88" s="69">
        <v>0</v>
      </c>
      <c r="GL88" s="69">
        <v>0</v>
      </c>
      <c r="GM88" s="69">
        <v>0</v>
      </c>
      <c r="GN88" s="69">
        <v>0</v>
      </c>
      <c r="GO88" s="69">
        <v>0</v>
      </c>
      <c r="GP88" s="69">
        <v>0</v>
      </c>
      <c r="GQ88" s="69">
        <v>0</v>
      </c>
      <c r="GR88" s="69">
        <v>0</v>
      </c>
      <c r="GS88" s="69">
        <v>0</v>
      </c>
      <c r="GT88" s="69">
        <v>0</v>
      </c>
      <c r="GU88" s="69">
        <v>0</v>
      </c>
      <c r="GV88" s="69">
        <v>0</v>
      </c>
      <c r="GW88" s="69">
        <v>0</v>
      </c>
      <c r="GY88" s="66" t="s">
        <v>158</v>
      </c>
      <c r="GZ88" s="69">
        <v>0</v>
      </c>
      <c r="HA88" s="69">
        <v>0</v>
      </c>
      <c r="HB88" s="69">
        <v>0</v>
      </c>
      <c r="HC88" s="69">
        <v>0</v>
      </c>
      <c r="HD88" s="69">
        <v>0</v>
      </c>
      <c r="HE88" s="69">
        <v>0</v>
      </c>
      <c r="HF88" s="69">
        <v>0</v>
      </c>
      <c r="HG88" s="69">
        <v>0</v>
      </c>
      <c r="HH88" s="69">
        <v>0</v>
      </c>
      <c r="HI88" s="69">
        <v>0</v>
      </c>
      <c r="HJ88" s="69">
        <v>0</v>
      </c>
      <c r="HK88" s="69">
        <v>0</v>
      </c>
      <c r="HL88" s="69">
        <v>0</v>
      </c>
      <c r="HM88" s="72">
        <v>0</v>
      </c>
      <c r="HN88" s="75"/>
      <c r="HO88" s="73"/>
      <c r="HP88" s="66" t="s">
        <v>158</v>
      </c>
      <c r="HQ88" s="76">
        <v>0</v>
      </c>
      <c r="HR88" s="73"/>
      <c r="HS88" s="73"/>
      <c r="HT88" s="73"/>
      <c r="HU88" s="73"/>
      <c r="HV88" s="73"/>
      <c r="HW88" s="73"/>
      <c r="HX88" s="73"/>
      <c r="HY88" s="73"/>
      <c r="HZ88" s="73"/>
      <c r="JR88" s="37">
        <v>0</v>
      </c>
      <c r="JS88" s="37">
        <v>0</v>
      </c>
      <c r="JT88" s="37">
        <v>0</v>
      </c>
      <c r="JU88" s="37">
        <v>0</v>
      </c>
      <c r="JV88" s="37"/>
      <c r="JW88" s="37">
        <v>0.45</v>
      </c>
      <c r="JX88" s="37">
        <v>0.45</v>
      </c>
      <c r="JY88" s="37"/>
    </row>
    <row r="89" spans="1:285" x14ac:dyDescent="0.25">
      <c r="A89">
        <v>1974</v>
      </c>
      <c r="B89" s="37">
        <v>209626624.5625</v>
      </c>
      <c r="C89" s="37">
        <v>0</v>
      </c>
      <c r="D89" s="37">
        <v>0</v>
      </c>
      <c r="E89" s="37">
        <v>590.07300267368601</v>
      </c>
      <c r="F89" s="37">
        <v>590.07300267368601</v>
      </c>
      <c r="G89" s="37">
        <v>590.07300267368601</v>
      </c>
      <c r="H89" s="20">
        <v>1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37">
        <v>0.81821339041666696</v>
      </c>
      <c r="S89" s="37">
        <v>0</v>
      </c>
      <c r="T89" s="37">
        <v>0</v>
      </c>
      <c r="U89" s="37">
        <v>0</v>
      </c>
      <c r="V89" s="37">
        <v>0</v>
      </c>
      <c r="W89" s="37">
        <v>0.34937166056250002</v>
      </c>
      <c r="X89" s="37">
        <v>0</v>
      </c>
      <c r="Y89" s="37">
        <v>0</v>
      </c>
      <c r="Z89" s="37">
        <v>0</v>
      </c>
      <c r="AA89" s="37">
        <v>0</v>
      </c>
      <c r="AB89" s="37">
        <v>9.7456949354166706</v>
      </c>
      <c r="AC89" s="37">
        <v>0</v>
      </c>
      <c r="AD89" s="37">
        <v>0</v>
      </c>
      <c r="AE89" s="37">
        <v>0</v>
      </c>
      <c r="AF89" s="37">
        <v>0</v>
      </c>
      <c r="AG89" s="124">
        <v>12.0168748616667</v>
      </c>
      <c r="AH89" s="124">
        <v>0</v>
      </c>
      <c r="AI89" s="124">
        <v>0</v>
      </c>
      <c r="AJ89" s="124">
        <v>0</v>
      </c>
      <c r="AK89" s="124">
        <v>0</v>
      </c>
      <c r="AL89" s="37">
        <v>9.7456949354166706</v>
      </c>
      <c r="AM89" s="37">
        <v>0</v>
      </c>
      <c r="AN89" s="37">
        <v>0</v>
      </c>
      <c r="AO89" s="37">
        <v>0</v>
      </c>
      <c r="AP89" s="37">
        <v>0</v>
      </c>
      <c r="AQ89" s="124">
        <v>0.1185985766875</v>
      </c>
      <c r="AR89" s="124">
        <v>0</v>
      </c>
      <c r="AS89" s="124">
        <v>0</v>
      </c>
      <c r="AT89" s="124">
        <v>0</v>
      </c>
      <c r="AU89" s="124">
        <v>0</v>
      </c>
      <c r="AV89" s="37">
        <v>1.72968821847917</v>
      </c>
      <c r="AW89" s="37">
        <v>0</v>
      </c>
      <c r="AX89" s="37">
        <v>0</v>
      </c>
      <c r="AY89" s="37">
        <v>0</v>
      </c>
      <c r="AZ89" s="37">
        <v>0</v>
      </c>
      <c r="BA89" s="37">
        <v>13.3537394829167</v>
      </c>
      <c r="BB89" s="124">
        <v>0</v>
      </c>
      <c r="BC89" s="124">
        <v>0</v>
      </c>
      <c r="BD89" s="124">
        <v>0</v>
      </c>
      <c r="BE89" s="124">
        <v>0</v>
      </c>
      <c r="BF89" s="124">
        <v>20.916304918333299</v>
      </c>
      <c r="BG89" s="124">
        <v>0</v>
      </c>
      <c r="BH89" s="124">
        <v>0</v>
      </c>
      <c r="BI89" s="124">
        <v>0</v>
      </c>
      <c r="BJ89" s="124">
        <v>0</v>
      </c>
      <c r="BK89" s="37">
        <v>1.1677602822083299</v>
      </c>
      <c r="BL89" s="124">
        <v>0</v>
      </c>
      <c r="BM89" s="124">
        <v>0</v>
      </c>
      <c r="BN89" s="124">
        <v>0</v>
      </c>
      <c r="BO89" s="124">
        <v>0</v>
      </c>
      <c r="BP89" s="124">
        <v>7.5799849506249997</v>
      </c>
      <c r="BQ89" s="124">
        <v>0</v>
      </c>
      <c r="BR89" s="124">
        <v>0</v>
      </c>
      <c r="BS89" s="124">
        <v>0</v>
      </c>
      <c r="BT89" s="124">
        <v>0</v>
      </c>
      <c r="BU89" s="37">
        <v>0.538787991354167</v>
      </c>
      <c r="BV89" s="124">
        <v>0</v>
      </c>
      <c r="BW89" s="124">
        <v>0</v>
      </c>
      <c r="BX89" s="124">
        <v>0</v>
      </c>
      <c r="BY89" s="124">
        <v>0</v>
      </c>
      <c r="BZ89" s="124">
        <v>3.1488539130625002</v>
      </c>
      <c r="CA89" s="124">
        <v>0</v>
      </c>
      <c r="CB89" s="124">
        <v>0</v>
      </c>
      <c r="CC89" s="124">
        <v>0</v>
      </c>
      <c r="CD89" s="124">
        <v>0</v>
      </c>
      <c r="CE89" s="22">
        <v>0.98</v>
      </c>
      <c r="CF89" s="5">
        <v>0</v>
      </c>
      <c r="CG89" s="5">
        <v>0</v>
      </c>
      <c r="CH89" s="5">
        <v>0</v>
      </c>
      <c r="CI89" s="5">
        <v>0</v>
      </c>
      <c r="CM89" s="38">
        <v>0</v>
      </c>
      <c r="CN89" s="21">
        <v>0</v>
      </c>
      <c r="CO89" s="21">
        <v>1</v>
      </c>
      <c r="CP89" s="21">
        <v>0</v>
      </c>
      <c r="CQ89" s="21">
        <v>0</v>
      </c>
      <c r="CR89" s="39">
        <v>1</v>
      </c>
      <c r="CS89" s="18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I89" s="141"/>
      <c r="ES89" s="66" t="s">
        <v>159</v>
      </c>
      <c r="ET89" s="69">
        <v>0</v>
      </c>
      <c r="EU89" s="69">
        <v>0</v>
      </c>
      <c r="EV89" s="69">
        <v>0</v>
      </c>
      <c r="EW89" s="69">
        <v>0</v>
      </c>
      <c r="EX89" s="69">
        <v>0</v>
      </c>
      <c r="EY89" s="69">
        <v>0</v>
      </c>
      <c r="EZ89" s="69">
        <v>0</v>
      </c>
      <c r="FA89" s="69">
        <v>0</v>
      </c>
      <c r="FB89" s="69">
        <v>0</v>
      </c>
      <c r="FC89" s="69">
        <v>0</v>
      </c>
      <c r="FD89" s="69">
        <v>0</v>
      </c>
      <c r="FE89" s="69">
        <v>0</v>
      </c>
      <c r="FF89" s="69">
        <v>0</v>
      </c>
      <c r="FG89" s="69">
        <v>0</v>
      </c>
      <c r="FH89" s="69">
        <v>0</v>
      </c>
      <c r="FI89" s="69">
        <v>0</v>
      </c>
      <c r="FJ89" s="69">
        <v>0</v>
      </c>
      <c r="FK89" s="69">
        <v>0</v>
      </c>
      <c r="FL89" s="69">
        <v>0</v>
      </c>
      <c r="FM89" s="69">
        <v>0</v>
      </c>
      <c r="FN89" s="69">
        <v>0</v>
      </c>
      <c r="FO89" s="69">
        <v>0</v>
      </c>
      <c r="FP89" s="69">
        <v>0</v>
      </c>
      <c r="FQ89" s="69">
        <v>0</v>
      </c>
      <c r="FR89" s="69">
        <v>0</v>
      </c>
      <c r="FS89" s="69">
        <v>0</v>
      </c>
      <c r="FT89" s="69">
        <v>0</v>
      </c>
      <c r="FU89" s="114"/>
      <c r="FV89" s="66" t="s">
        <v>159</v>
      </c>
      <c r="FW89" s="69">
        <v>0</v>
      </c>
      <c r="FX89" s="69">
        <v>0</v>
      </c>
      <c r="FY89" s="69">
        <v>0</v>
      </c>
      <c r="FZ89" s="69">
        <v>0</v>
      </c>
      <c r="GA89" s="69">
        <v>0</v>
      </c>
      <c r="GB89" s="69">
        <v>0</v>
      </c>
      <c r="GC89" s="69">
        <v>0</v>
      </c>
      <c r="GD89" s="69">
        <v>0</v>
      </c>
      <c r="GE89" s="69">
        <v>0</v>
      </c>
      <c r="GF89" s="69">
        <v>0</v>
      </c>
      <c r="GG89" s="69">
        <v>0</v>
      </c>
      <c r="GH89" s="69">
        <v>0</v>
      </c>
      <c r="GI89" s="69">
        <v>0</v>
      </c>
      <c r="GJ89" s="69">
        <v>0</v>
      </c>
      <c r="GK89" s="69">
        <v>0</v>
      </c>
      <c r="GL89" s="69">
        <v>0</v>
      </c>
      <c r="GM89" s="69">
        <v>0</v>
      </c>
      <c r="GN89" s="69">
        <v>0</v>
      </c>
      <c r="GO89" s="69">
        <v>0</v>
      </c>
      <c r="GP89" s="69">
        <v>0</v>
      </c>
      <c r="GQ89" s="69">
        <v>0</v>
      </c>
      <c r="GR89" s="69">
        <v>0</v>
      </c>
      <c r="GS89" s="69">
        <v>0</v>
      </c>
      <c r="GT89" s="69">
        <v>0</v>
      </c>
      <c r="GU89" s="69">
        <v>0</v>
      </c>
      <c r="GV89" s="69">
        <v>0</v>
      </c>
      <c r="GW89" s="69">
        <v>0</v>
      </c>
      <c r="GY89" s="66" t="s">
        <v>159</v>
      </c>
      <c r="GZ89" s="69">
        <v>0</v>
      </c>
      <c r="HA89" s="69">
        <v>0</v>
      </c>
      <c r="HB89" s="69">
        <v>0</v>
      </c>
      <c r="HC89" s="69">
        <v>0</v>
      </c>
      <c r="HD89" s="69">
        <v>0</v>
      </c>
      <c r="HE89" s="69">
        <v>0</v>
      </c>
      <c r="HF89" s="69">
        <v>0</v>
      </c>
      <c r="HG89" s="69">
        <v>0</v>
      </c>
      <c r="HH89" s="69">
        <v>0</v>
      </c>
      <c r="HI89" s="69">
        <v>0</v>
      </c>
      <c r="HJ89" s="69">
        <v>0</v>
      </c>
      <c r="HK89" s="69">
        <v>0</v>
      </c>
      <c r="HL89" s="69">
        <v>0</v>
      </c>
      <c r="HM89" s="72">
        <v>0</v>
      </c>
      <c r="HN89" s="75"/>
      <c r="HO89" s="73"/>
      <c r="HP89" s="66" t="s">
        <v>159</v>
      </c>
      <c r="HQ89" s="76">
        <v>0</v>
      </c>
      <c r="HR89" s="73"/>
      <c r="HS89" s="73"/>
      <c r="HT89" s="73"/>
      <c r="HU89" s="73"/>
      <c r="HV89" s="73"/>
      <c r="HW89" s="73"/>
      <c r="HX89" s="73"/>
      <c r="HY89" s="73"/>
      <c r="HZ89" s="73"/>
      <c r="JR89" s="37">
        <v>0</v>
      </c>
      <c r="JS89" s="37">
        <v>0</v>
      </c>
      <c r="JT89" s="37">
        <v>0</v>
      </c>
      <c r="JU89" s="37">
        <v>0</v>
      </c>
      <c r="JV89" s="37"/>
      <c r="JW89" s="37">
        <v>0.45</v>
      </c>
      <c r="JX89" s="37">
        <v>0.45</v>
      </c>
      <c r="JY89" s="37"/>
    </row>
    <row r="90" spans="1:285" x14ac:dyDescent="0.25">
      <c r="A90">
        <v>1975</v>
      </c>
      <c r="B90" s="37">
        <v>212272286.5625</v>
      </c>
      <c r="C90" s="37">
        <v>0</v>
      </c>
      <c r="D90" s="37">
        <v>0</v>
      </c>
      <c r="E90" s="37">
        <v>599.21206678450096</v>
      </c>
      <c r="F90" s="37">
        <v>599.21206678450096</v>
      </c>
      <c r="G90" s="37">
        <v>599.21206678450096</v>
      </c>
      <c r="H90" s="20">
        <v>1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37">
        <v>0.82927032812500001</v>
      </c>
      <c r="S90" s="37">
        <v>0</v>
      </c>
      <c r="T90" s="37">
        <v>0</v>
      </c>
      <c r="U90" s="37">
        <v>0</v>
      </c>
      <c r="V90" s="37">
        <v>0</v>
      </c>
      <c r="W90" s="37">
        <v>0.35409289921874998</v>
      </c>
      <c r="X90" s="37">
        <v>0</v>
      </c>
      <c r="Y90" s="37">
        <v>0</v>
      </c>
      <c r="Z90" s="37">
        <v>0</v>
      </c>
      <c r="AA90" s="37">
        <v>0</v>
      </c>
      <c r="AB90" s="37">
        <v>9.8773935156250001</v>
      </c>
      <c r="AC90" s="37">
        <v>0</v>
      </c>
      <c r="AD90" s="37">
        <v>0</v>
      </c>
      <c r="AE90" s="37">
        <v>0</v>
      </c>
      <c r="AF90" s="37">
        <v>0</v>
      </c>
      <c r="AG90" s="124">
        <v>12.179265062500001</v>
      </c>
      <c r="AH90" s="124">
        <v>0</v>
      </c>
      <c r="AI90" s="124">
        <v>0</v>
      </c>
      <c r="AJ90" s="124">
        <v>0</v>
      </c>
      <c r="AK90" s="124">
        <v>0</v>
      </c>
      <c r="AL90" s="37">
        <v>9.8773935156250001</v>
      </c>
      <c r="AM90" s="37">
        <v>0</v>
      </c>
      <c r="AN90" s="37">
        <v>0</v>
      </c>
      <c r="AO90" s="37">
        <v>0</v>
      </c>
      <c r="AP90" s="37">
        <v>0</v>
      </c>
      <c r="AQ90" s="124">
        <v>0.12020126015625</v>
      </c>
      <c r="AR90" s="124">
        <v>0</v>
      </c>
      <c r="AS90" s="124">
        <v>0</v>
      </c>
      <c r="AT90" s="124">
        <v>0</v>
      </c>
      <c r="AU90" s="124">
        <v>0</v>
      </c>
      <c r="AV90" s="37">
        <v>1.75306238359375</v>
      </c>
      <c r="AW90" s="37">
        <v>0</v>
      </c>
      <c r="AX90" s="37">
        <v>0</v>
      </c>
      <c r="AY90" s="37">
        <v>0</v>
      </c>
      <c r="AZ90" s="37">
        <v>0</v>
      </c>
      <c r="BA90" s="37">
        <v>13.534195421874999</v>
      </c>
      <c r="BB90" s="124">
        <v>0</v>
      </c>
      <c r="BC90" s="124">
        <v>0</v>
      </c>
      <c r="BD90" s="124">
        <v>0</v>
      </c>
      <c r="BE90" s="124">
        <v>0</v>
      </c>
      <c r="BF90" s="124">
        <v>21.198957687499998</v>
      </c>
      <c r="BG90" s="124">
        <v>0</v>
      </c>
      <c r="BH90" s="124">
        <v>0</v>
      </c>
      <c r="BI90" s="124">
        <v>0</v>
      </c>
      <c r="BJ90" s="124">
        <v>0</v>
      </c>
      <c r="BK90" s="37">
        <v>1.1835408265625</v>
      </c>
      <c r="BL90" s="124">
        <v>0</v>
      </c>
      <c r="BM90" s="124">
        <v>0</v>
      </c>
      <c r="BN90" s="124">
        <v>0</v>
      </c>
      <c r="BO90" s="124">
        <v>0</v>
      </c>
      <c r="BP90" s="124">
        <v>7.6824171796874996</v>
      </c>
      <c r="BQ90" s="124">
        <v>0</v>
      </c>
      <c r="BR90" s="124">
        <v>0</v>
      </c>
      <c r="BS90" s="124">
        <v>0</v>
      </c>
      <c r="BT90" s="124">
        <v>0</v>
      </c>
      <c r="BU90" s="37">
        <v>0.54606891015625003</v>
      </c>
      <c r="BV90" s="124">
        <v>0</v>
      </c>
      <c r="BW90" s="124">
        <v>0</v>
      </c>
      <c r="BX90" s="124">
        <v>0</v>
      </c>
      <c r="BY90" s="124">
        <v>0</v>
      </c>
      <c r="BZ90" s="124">
        <v>3.1914059929687499</v>
      </c>
      <c r="CA90" s="124">
        <v>0</v>
      </c>
      <c r="CB90" s="124">
        <v>0</v>
      </c>
      <c r="CC90" s="124">
        <v>0</v>
      </c>
      <c r="CD90" s="124">
        <v>0</v>
      </c>
      <c r="CE90" s="22">
        <v>0.98</v>
      </c>
      <c r="CF90" s="5">
        <v>0</v>
      </c>
      <c r="CG90" s="5">
        <v>0</v>
      </c>
      <c r="CH90" s="5">
        <v>0</v>
      </c>
      <c r="CI90" s="5">
        <v>0</v>
      </c>
      <c r="CM90" s="38">
        <v>0</v>
      </c>
      <c r="CN90" s="21">
        <v>0</v>
      </c>
      <c r="CO90" s="21">
        <v>1</v>
      </c>
      <c r="CP90" s="21">
        <v>0</v>
      </c>
      <c r="CQ90" s="21">
        <v>0</v>
      </c>
      <c r="CR90" s="39">
        <v>1</v>
      </c>
      <c r="CS90" s="18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I90" s="142" t="s">
        <v>26</v>
      </c>
      <c r="ES90" s="66" t="s">
        <v>160</v>
      </c>
      <c r="ET90" s="69">
        <v>0</v>
      </c>
      <c r="EU90" s="69">
        <v>0</v>
      </c>
      <c r="EV90" s="69">
        <v>0</v>
      </c>
      <c r="EW90" s="69">
        <v>0</v>
      </c>
      <c r="EX90" s="69">
        <v>0</v>
      </c>
      <c r="EY90" s="69">
        <v>0</v>
      </c>
      <c r="EZ90" s="69">
        <v>0</v>
      </c>
      <c r="FA90" s="69">
        <v>0</v>
      </c>
      <c r="FB90" s="69">
        <v>0</v>
      </c>
      <c r="FC90" s="69">
        <v>0</v>
      </c>
      <c r="FD90" s="69">
        <v>0</v>
      </c>
      <c r="FE90" s="69">
        <v>0</v>
      </c>
      <c r="FF90" s="69">
        <v>0</v>
      </c>
      <c r="FG90" s="69">
        <v>0</v>
      </c>
      <c r="FH90" s="69">
        <v>0</v>
      </c>
      <c r="FI90" s="69">
        <v>0</v>
      </c>
      <c r="FJ90" s="69">
        <v>0</v>
      </c>
      <c r="FK90" s="69">
        <v>0</v>
      </c>
      <c r="FL90" s="69">
        <v>0</v>
      </c>
      <c r="FM90" s="69">
        <v>0</v>
      </c>
      <c r="FN90" s="69">
        <v>0</v>
      </c>
      <c r="FO90" s="69">
        <v>0</v>
      </c>
      <c r="FP90" s="69">
        <v>0</v>
      </c>
      <c r="FQ90" s="69">
        <v>0</v>
      </c>
      <c r="FR90" s="69">
        <v>0</v>
      </c>
      <c r="FS90" s="69">
        <v>0</v>
      </c>
      <c r="FT90" s="69">
        <v>0</v>
      </c>
      <c r="FU90" s="114"/>
      <c r="FV90" s="66" t="s">
        <v>160</v>
      </c>
      <c r="FW90" s="69">
        <v>0</v>
      </c>
      <c r="FX90" s="69">
        <v>0</v>
      </c>
      <c r="FY90" s="69">
        <v>0</v>
      </c>
      <c r="FZ90" s="69">
        <v>0</v>
      </c>
      <c r="GA90" s="69">
        <v>0</v>
      </c>
      <c r="GB90" s="69">
        <v>0</v>
      </c>
      <c r="GC90" s="69">
        <v>0</v>
      </c>
      <c r="GD90" s="69">
        <v>0</v>
      </c>
      <c r="GE90" s="69">
        <v>0</v>
      </c>
      <c r="GF90" s="69">
        <v>0</v>
      </c>
      <c r="GG90" s="69">
        <v>0</v>
      </c>
      <c r="GH90" s="69">
        <v>0</v>
      </c>
      <c r="GI90" s="69">
        <v>0</v>
      </c>
      <c r="GJ90" s="69">
        <v>0</v>
      </c>
      <c r="GK90" s="69">
        <v>0</v>
      </c>
      <c r="GL90" s="69">
        <v>0</v>
      </c>
      <c r="GM90" s="69">
        <v>0</v>
      </c>
      <c r="GN90" s="69">
        <v>0</v>
      </c>
      <c r="GO90" s="69">
        <v>0</v>
      </c>
      <c r="GP90" s="69">
        <v>0</v>
      </c>
      <c r="GQ90" s="69">
        <v>0</v>
      </c>
      <c r="GR90" s="69">
        <v>0</v>
      </c>
      <c r="GS90" s="69">
        <v>0</v>
      </c>
      <c r="GT90" s="69">
        <v>0</v>
      </c>
      <c r="GU90" s="69">
        <v>0</v>
      </c>
      <c r="GV90" s="69">
        <v>0</v>
      </c>
      <c r="GW90" s="69">
        <v>0</v>
      </c>
      <c r="GY90" s="66" t="s">
        <v>160</v>
      </c>
      <c r="GZ90" s="69">
        <v>0</v>
      </c>
      <c r="HA90" s="69">
        <v>0</v>
      </c>
      <c r="HB90" s="69">
        <v>0</v>
      </c>
      <c r="HC90" s="69">
        <v>0</v>
      </c>
      <c r="HD90" s="69">
        <v>0</v>
      </c>
      <c r="HE90" s="69">
        <v>0</v>
      </c>
      <c r="HF90" s="69">
        <v>0</v>
      </c>
      <c r="HG90" s="69">
        <v>0</v>
      </c>
      <c r="HH90" s="69">
        <v>0</v>
      </c>
      <c r="HI90" s="69">
        <v>0</v>
      </c>
      <c r="HJ90" s="69">
        <v>0</v>
      </c>
      <c r="HK90" s="69">
        <v>0</v>
      </c>
      <c r="HL90" s="69">
        <v>0</v>
      </c>
      <c r="HM90" s="72">
        <v>0</v>
      </c>
      <c r="HN90" s="75"/>
      <c r="HO90" s="73"/>
      <c r="HP90" s="66" t="s">
        <v>160</v>
      </c>
      <c r="HQ90" s="76">
        <v>0</v>
      </c>
      <c r="HR90" s="73"/>
      <c r="HS90" s="73"/>
      <c r="HT90" s="73"/>
      <c r="HU90" s="73"/>
      <c r="HV90" s="73"/>
      <c r="HW90" s="73"/>
      <c r="HX90" s="73"/>
      <c r="HY90" s="73"/>
      <c r="HZ90" s="73"/>
      <c r="JR90" s="37">
        <v>0</v>
      </c>
      <c r="JS90" s="37">
        <v>0</v>
      </c>
      <c r="JT90" s="37">
        <v>0</v>
      </c>
      <c r="JU90" s="37">
        <v>0</v>
      </c>
      <c r="JV90" s="37"/>
      <c r="JW90" s="37">
        <v>0.45</v>
      </c>
      <c r="JX90" s="37">
        <v>0.45</v>
      </c>
      <c r="JY90" s="37"/>
    </row>
    <row r="91" spans="1:285" x14ac:dyDescent="0.25">
      <c r="A91">
        <v>1976</v>
      </c>
      <c r="B91" s="37">
        <v>214939799.3125</v>
      </c>
      <c r="C91" s="37">
        <v>0</v>
      </c>
      <c r="D91" s="37">
        <v>0</v>
      </c>
      <c r="E91" s="37">
        <v>608.257533349097</v>
      </c>
      <c r="F91" s="37">
        <v>608.257533349097</v>
      </c>
      <c r="G91" s="37">
        <v>608.257533349097</v>
      </c>
      <c r="H91" s="20">
        <v>1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37">
        <v>0.84032726583333295</v>
      </c>
      <c r="S91" s="37">
        <v>0</v>
      </c>
      <c r="T91" s="37">
        <v>0</v>
      </c>
      <c r="U91" s="37">
        <v>0</v>
      </c>
      <c r="V91" s="37">
        <v>0</v>
      </c>
      <c r="W91" s="37">
        <v>0.35881413787499999</v>
      </c>
      <c r="X91" s="37">
        <v>0</v>
      </c>
      <c r="Y91" s="37">
        <v>0</v>
      </c>
      <c r="Z91" s="37">
        <v>0</v>
      </c>
      <c r="AA91" s="37">
        <v>0</v>
      </c>
      <c r="AB91" s="37">
        <v>10.009092095833299</v>
      </c>
      <c r="AC91" s="37">
        <v>0</v>
      </c>
      <c r="AD91" s="37">
        <v>0</v>
      </c>
      <c r="AE91" s="37">
        <v>0</v>
      </c>
      <c r="AF91" s="37">
        <v>0</v>
      </c>
      <c r="AG91" s="124">
        <v>12.341655263333299</v>
      </c>
      <c r="AH91" s="124">
        <v>0</v>
      </c>
      <c r="AI91" s="124">
        <v>0</v>
      </c>
      <c r="AJ91" s="124">
        <v>0</v>
      </c>
      <c r="AK91" s="124">
        <v>0</v>
      </c>
      <c r="AL91" s="37">
        <v>10.009092095833299</v>
      </c>
      <c r="AM91" s="37">
        <v>0</v>
      </c>
      <c r="AN91" s="37">
        <v>0</v>
      </c>
      <c r="AO91" s="37">
        <v>0</v>
      </c>
      <c r="AP91" s="37">
        <v>0</v>
      </c>
      <c r="AQ91" s="124">
        <v>0.12180394362499999</v>
      </c>
      <c r="AR91" s="124">
        <v>0</v>
      </c>
      <c r="AS91" s="124">
        <v>0</v>
      </c>
      <c r="AT91" s="124">
        <v>0</v>
      </c>
      <c r="AU91" s="124">
        <v>0</v>
      </c>
      <c r="AV91" s="37">
        <v>1.77643654870833</v>
      </c>
      <c r="AW91" s="37">
        <v>0</v>
      </c>
      <c r="AX91" s="37">
        <v>0</v>
      </c>
      <c r="AY91" s="37">
        <v>0</v>
      </c>
      <c r="AZ91" s="37">
        <v>0</v>
      </c>
      <c r="BA91" s="37">
        <v>13.714651360833299</v>
      </c>
      <c r="BB91" s="124">
        <v>0</v>
      </c>
      <c r="BC91" s="124">
        <v>0</v>
      </c>
      <c r="BD91" s="124">
        <v>0</v>
      </c>
      <c r="BE91" s="124">
        <v>0</v>
      </c>
      <c r="BF91" s="124">
        <v>21.481610456666701</v>
      </c>
      <c r="BG91" s="124">
        <v>0</v>
      </c>
      <c r="BH91" s="124">
        <v>0</v>
      </c>
      <c r="BI91" s="124">
        <v>0</v>
      </c>
      <c r="BJ91" s="124">
        <v>0</v>
      </c>
      <c r="BK91" s="37">
        <v>1.1993213709166699</v>
      </c>
      <c r="BL91" s="124">
        <v>0</v>
      </c>
      <c r="BM91" s="124">
        <v>0</v>
      </c>
      <c r="BN91" s="124">
        <v>0</v>
      </c>
      <c r="BO91" s="124">
        <v>0</v>
      </c>
      <c r="BP91" s="124">
        <v>7.7848494087500004</v>
      </c>
      <c r="BQ91" s="124">
        <v>0</v>
      </c>
      <c r="BR91" s="124">
        <v>0</v>
      </c>
      <c r="BS91" s="124">
        <v>0</v>
      </c>
      <c r="BT91" s="124">
        <v>0</v>
      </c>
      <c r="BU91" s="37">
        <v>0.55334982895833296</v>
      </c>
      <c r="BV91" s="124">
        <v>0</v>
      </c>
      <c r="BW91" s="124">
        <v>0</v>
      </c>
      <c r="BX91" s="124">
        <v>0</v>
      </c>
      <c r="BY91" s="124">
        <v>0</v>
      </c>
      <c r="BZ91" s="124">
        <v>3.2339580728750001</v>
      </c>
      <c r="CA91" s="124">
        <v>0</v>
      </c>
      <c r="CB91" s="124">
        <v>0</v>
      </c>
      <c r="CC91" s="124">
        <v>0</v>
      </c>
      <c r="CD91" s="124">
        <v>0</v>
      </c>
      <c r="CE91" s="22">
        <v>0.98</v>
      </c>
      <c r="CF91" s="5">
        <v>0</v>
      </c>
      <c r="CG91" s="5">
        <v>0</v>
      </c>
      <c r="CH91" s="5">
        <v>0</v>
      </c>
      <c r="CI91" s="5">
        <v>0</v>
      </c>
      <c r="CM91" s="38">
        <v>0</v>
      </c>
      <c r="CN91" s="21">
        <v>0</v>
      </c>
      <c r="CO91" s="21">
        <v>1</v>
      </c>
      <c r="CP91" s="21">
        <v>0</v>
      </c>
      <c r="CQ91" s="21">
        <v>0</v>
      </c>
      <c r="CR91" s="39">
        <v>1</v>
      </c>
      <c r="CS91" s="18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I91" s="142"/>
      <c r="ES91" s="66" t="s">
        <v>161</v>
      </c>
      <c r="ET91" s="69">
        <v>0</v>
      </c>
      <c r="EU91" s="69">
        <v>0</v>
      </c>
      <c r="EV91" s="69">
        <v>0</v>
      </c>
      <c r="EW91" s="69">
        <v>0</v>
      </c>
      <c r="EX91" s="69">
        <v>0</v>
      </c>
      <c r="EY91" s="69">
        <v>0</v>
      </c>
      <c r="EZ91" s="69">
        <v>0</v>
      </c>
      <c r="FA91" s="69">
        <v>0</v>
      </c>
      <c r="FB91" s="69">
        <v>0</v>
      </c>
      <c r="FC91" s="69">
        <v>0</v>
      </c>
      <c r="FD91" s="69">
        <v>0</v>
      </c>
      <c r="FE91" s="69">
        <v>0</v>
      </c>
      <c r="FF91" s="69">
        <v>0</v>
      </c>
      <c r="FG91" s="69">
        <v>0</v>
      </c>
      <c r="FH91" s="69">
        <v>0</v>
      </c>
      <c r="FI91" s="69">
        <v>0</v>
      </c>
      <c r="FJ91" s="69">
        <v>0</v>
      </c>
      <c r="FK91" s="69">
        <v>0</v>
      </c>
      <c r="FL91" s="69">
        <v>0</v>
      </c>
      <c r="FM91" s="69">
        <v>0</v>
      </c>
      <c r="FN91" s="69">
        <v>0</v>
      </c>
      <c r="FO91" s="69">
        <v>0</v>
      </c>
      <c r="FP91" s="69">
        <v>0</v>
      </c>
      <c r="FQ91" s="69">
        <v>0</v>
      </c>
      <c r="FR91" s="69">
        <v>0</v>
      </c>
      <c r="FS91" s="69">
        <v>0</v>
      </c>
      <c r="FT91" s="69">
        <v>0</v>
      </c>
      <c r="FU91" s="114"/>
      <c r="FV91" s="66" t="s">
        <v>161</v>
      </c>
      <c r="FW91" s="69">
        <v>0</v>
      </c>
      <c r="FX91" s="69">
        <v>0</v>
      </c>
      <c r="FY91" s="69">
        <v>0</v>
      </c>
      <c r="FZ91" s="69">
        <v>0</v>
      </c>
      <c r="GA91" s="69">
        <v>0</v>
      </c>
      <c r="GB91" s="69">
        <v>0</v>
      </c>
      <c r="GC91" s="69">
        <v>0</v>
      </c>
      <c r="GD91" s="69">
        <v>0</v>
      </c>
      <c r="GE91" s="69">
        <v>0</v>
      </c>
      <c r="GF91" s="69">
        <v>0</v>
      </c>
      <c r="GG91" s="69">
        <v>0</v>
      </c>
      <c r="GH91" s="69">
        <v>0</v>
      </c>
      <c r="GI91" s="69">
        <v>0</v>
      </c>
      <c r="GJ91" s="69">
        <v>0</v>
      </c>
      <c r="GK91" s="69">
        <v>0</v>
      </c>
      <c r="GL91" s="69">
        <v>0</v>
      </c>
      <c r="GM91" s="69">
        <v>0</v>
      </c>
      <c r="GN91" s="69">
        <v>0</v>
      </c>
      <c r="GO91" s="69">
        <v>0</v>
      </c>
      <c r="GP91" s="69">
        <v>0</v>
      </c>
      <c r="GQ91" s="69">
        <v>0</v>
      </c>
      <c r="GR91" s="69">
        <v>0</v>
      </c>
      <c r="GS91" s="69">
        <v>0</v>
      </c>
      <c r="GT91" s="69">
        <v>0</v>
      </c>
      <c r="GU91" s="69">
        <v>0</v>
      </c>
      <c r="GV91" s="69">
        <v>0</v>
      </c>
      <c r="GW91" s="69">
        <v>0</v>
      </c>
      <c r="GY91" s="66" t="s">
        <v>161</v>
      </c>
      <c r="GZ91" s="69">
        <v>0</v>
      </c>
      <c r="HA91" s="69">
        <v>0</v>
      </c>
      <c r="HB91" s="69">
        <v>0</v>
      </c>
      <c r="HC91" s="69">
        <v>0</v>
      </c>
      <c r="HD91" s="69">
        <v>0</v>
      </c>
      <c r="HE91" s="69">
        <v>0</v>
      </c>
      <c r="HF91" s="69">
        <v>0</v>
      </c>
      <c r="HG91" s="69">
        <v>0</v>
      </c>
      <c r="HH91" s="69">
        <v>0</v>
      </c>
      <c r="HI91" s="69">
        <v>0</v>
      </c>
      <c r="HJ91" s="69">
        <v>0</v>
      </c>
      <c r="HK91" s="69">
        <v>0</v>
      </c>
      <c r="HL91" s="69">
        <v>0</v>
      </c>
      <c r="HM91" s="72">
        <v>0</v>
      </c>
      <c r="HN91" s="75"/>
      <c r="HO91" s="73"/>
      <c r="HP91" s="66" t="s">
        <v>161</v>
      </c>
      <c r="HQ91" s="76">
        <v>0</v>
      </c>
      <c r="HR91" s="73"/>
      <c r="HS91" s="73"/>
      <c r="HT91" s="73"/>
      <c r="HU91" s="73"/>
      <c r="HV91" s="73"/>
      <c r="HW91" s="73"/>
      <c r="HX91" s="73"/>
      <c r="HY91" s="73"/>
      <c r="HZ91" s="73"/>
      <c r="JR91" s="37">
        <v>0</v>
      </c>
      <c r="JS91" s="37">
        <v>0</v>
      </c>
      <c r="JT91" s="37">
        <v>0</v>
      </c>
      <c r="JU91" s="37">
        <v>0</v>
      </c>
      <c r="JV91" s="37"/>
      <c r="JW91" s="37">
        <v>0.45</v>
      </c>
      <c r="JX91" s="37">
        <v>0.45</v>
      </c>
      <c r="JY91" s="37"/>
    </row>
    <row r="92" spans="1:285" x14ac:dyDescent="0.25">
      <c r="A92">
        <v>1977</v>
      </c>
      <c r="B92" s="37">
        <v>217628237.4375</v>
      </c>
      <c r="C92" s="37">
        <v>0</v>
      </c>
      <c r="D92" s="37">
        <v>0</v>
      </c>
      <c r="E92" s="37">
        <v>617.20638003945396</v>
      </c>
      <c r="F92" s="37">
        <v>617.20638003945396</v>
      </c>
      <c r="G92" s="37">
        <v>617.20638003945396</v>
      </c>
      <c r="H92" s="20">
        <v>1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37">
        <v>0.851384203541667</v>
      </c>
      <c r="S92" s="37">
        <v>0</v>
      </c>
      <c r="T92" s="37">
        <v>0</v>
      </c>
      <c r="U92" s="37">
        <v>0</v>
      </c>
      <c r="V92" s="37">
        <v>0</v>
      </c>
      <c r="W92" s="37">
        <v>0.36353537653125001</v>
      </c>
      <c r="X92" s="37">
        <v>0</v>
      </c>
      <c r="Y92" s="37">
        <v>0</v>
      </c>
      <c r="Z92" s="37">
        <v>0</v>
      </c>
      <c r="AA92" s="37">
        <v>0</v>
      </c>
      <c r="AB92" s="37">
        <v>10.1407906760417</v>
      </c>
      <c r="AC92" s="37">
        <v>0</v>
      </c>
      <c r="AD92" s="37">
        <v>0</v>
      </c>
      <c r="AE92" s="37">
        <v>0</v>
      </c>
      <c r="AF92" s="37">
        <v>0</v>
      </c>
      <c r="AG92" s="124">
        <v>12.504045464166699</v>
      </c>
      <c r="AH92" s="124">
        <v>0</v>
      </c>
      <c r="AI92" s="124">
        <v>0</v>
      </c>
      <c r="AJ92" s="124">
        <v>0</v>
      </c>
      <c r="AK92" s="124">
        <v>0</v>
      </c>
      <c r="AL92" s="37">
        <v>10.1407906760417</v>
      </c>
      <c r="AM92" s="37">
        <v>0</v>
      </c>
      <c r="AN92" s="37">
        <v>0</v>
      </c>
      <c r="AO92" s="37">
        <v>0</v>
      </c>
      <c r="AP92" s="37">
        <v>0</v>
      </c>
      <c r="AQ92" s="124">
        <v>0.12340662709375</v>
      </c>
      <c r="AR92" s="124">
        <v>0</v>
      </c>
      <c r="AS92" s="124">
        <v>0</v>
      </c>
      <c r="AT92" s="124">
        <v>0</v>
      </c>
      <c r="AU92" s="124">
        <v>0</v>
      </c>
      <c r="AV92" s="37">
        <v>1.79981071382292</v>
      </c>
      <c r="AW92" s="37">
        <v>0</v>
      </c>
      <c r="AX92" s="37">
        <v>0</v>
      </c>
      <c r="AY92" s="37">
        <v>0</v>
      </c>
      <c r="AZ92" s="37">
        <v>0</v>
      </c>
      <c r="BA92" s="37">
        <v>13.8951072997917</v>
      </c>
      <c r="BB92" s="124">
        <v>0</v>
      </c>
      <c r="BC92" s="124">
        <v>0</v>
      </c>
      <c r="BD92" s="124">
        <v>0</v>
      </c>
      <c r="BE92" s="124">
        <v>0</v>
      </c>
      <c r="BF92" s="124">
        <v>21.7642632258333</v>
      </c>
      <c r="BG92" s="124">
        <v>0</v>
      </c>
      <c r="BH92" s="124">
        <v>0</v>
      </c>
      <c r="BI92" s="124">
        <v>0</v>
      </c>
      <c r="BJ92" s="124">
        <v>0</v>
      </c>
      <c r="BK92" s="37">
        <v>1.21510191527083</v>
      </c>
      <c r="BL92" s="124">
        <v>0</v>
      </c>
      <c r="BM92" s="124">
        <v>0</v>
      </c>
      <c r="BN92" s="124">
        <v>0</v>
      </c>
      <c r="BO92" s="124">
        <v>0</v>
      </c>
      <c r="BP92" s="124">
        <v>7.8872816378125004</v>
      </c>
      <c r="BQ92" s="124">
        <v>0</v>
      </c>
      <c r="BR92" s="124">
        <v>0</v>
      </c>
      <c r="BS92" s="124">
        <v>0</v>
      </c>
      <c r="BT92" s="124">
        <v>0</v>
      </c>
      <c r="BU92" s="37">
        <v>0.56063074776041699</v>
      </c>
      <c r="BV92" s="124">
        <v>0</v>
      </c>
      <c r="BW92" s="124">
        <v>0</v>
      </c>
      <c r="BX92" s="124">
        <v>0</v>
      </c>
      <c r="BY92" s="124">
        <v>0</v>
      </c>
      <c r="BZ92" s="124">
        <v>3.2765101527812499</v>
      </c>
      <c r="CA92" s="124">
        <v>0</v>
      </c>
      <c r="CB92" s="124">
        <v>0</v>
      </c>
      <c r="CC92" s="124">
        <v>0</v>
      </c>
      <c r="CD92" s="124">
        <v>0</v>
      </c>
      <c r="CE92" s="22">
        <v>0.98</v>
      </c>
      <c r="CF92" s="5">
        <v>0</v>
      </c>
      <c r="CG92" s="5">
        <v>0</v>
      </c>
      <c r="CH92" s="5">
        <v>0</v>
      </c>
      <c r="CI92" s="5">
        <v>0</v>
      </c>
      <c r="CM92" s="38">
        <v>0</v>
      </c>
      <c r="CN92" s="21">
        <v>0</v>
      </c>
      <c r="CO92" s="21">
        <v>1</v>
      </c>
      <c r="CP92" s="21">
        <v>0</v>
      </c>
      <c r="CQ92" s="21">
        <v>0</v>
      </c>
      <c r="CR92" s="39">
        <v>1</v>
      </c>
      <c r="CS92" s="18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I92" s="142"/>
      <c r="ES92" s="66" t="s">
        <v>162</v>
      </c>
      <c r="ET92" s="69">
        <v>0</v>
      </c>
      <c r="EU92" s="69">
        <v>0</v>
      </c>
      <c r="EV92" s="69">
        <v>0</v>
      </c>
      <c r="EW92" s="69">
        <v>0</v>
      </c>
      <c r="EX92" s="69">
        <v>0</v>
      </c>
      <c r="EY92" s="69">
        <v>0</v>
      </c>
      <c r="EZ92" s="69">
        <v>0</v>
      </c>
      <c r="FA92" s="69">
        <v>0</v>
      </c>
      <c r="FB92" s="69">
        <v>0</v>
      </c>
      <c r="FC92" s="69">
        <v>0</v>
      </c>
      <c r="FD92" s="69">
        <v>0</v>
      </c>
      <c r="FE92" s="69">
        <v>0</v>
      </c>
      <c r="FF92" s="69">
        <v>0</v>
      </c>
      <c r="FG92" s="69">
        <v>0</v>
      </c>
      <c r="FH92" s="69">
        <v>0</v>
      </c>
      <c r="FI92" s="69">
        <v>0</v>
      </c>
      <c r="FJ92" s="69">
        <v>0</v>
      </c>
      <c r="FK92" s="69">
        <v>0</v>
      </c>
      <c r="FL92" s="69">
        <v>0</v>
      </c>
      <c r="FM92" s="69">
        <v>0</v>
      </c>
      <c r="FN92" s="69">
        <v>0</v>
      </c>
      <c r="FO92" s="69">
        <v>0</v>
      </c>
      <c r="FP92" s="69">
        <v>0</v>
      </c>
      <c r="FQ92" s="69">
        <v>0</v>
      </c>
      <c r="FR92" s="69">
        <v>0</v>
      </c>
      <c r="FS92" s="69">
        <v>0</v>
      </c>
      <c r="FT92" s="69">
        <v>0</v>
      </c>
      <c r="FU92" s="114"/>
      <c r="FV92" s="66" t="s">
        <v>162</v>
      </c>
      <c r="FW92" s="69">
        <v>0</v>
      </c>
      <c r="FX92" s="69">
        <v>0</v>
      </c>
      <c r="FY92" s="69">
        <v>0</v>
      </c>
      <c r="FZ92" s="69">
        <v>0</v>
      </c>
      <c r="GA92" s="69">
        <v>0</v>
      </c>
      <c r="GB92" s="69">
        <v>0</v>
      </c>
      <c r="GC92" s="69">
        <v>0</v>
      </c>
      <c r="GD92" s="69">
        <v>0</v>
      </c>
      <c r="GE92" s="69">
        <v>0</v>
      </c>
      <c r="GF92" s="69">
        <v>0</v>
      </c>
      <c r="GG92" s="69">
        <v>0</v>
      </c>
      <c r="GH92" s="69">
        <v>0</v>
      </c>
      <c r="GI92" s="69">
        <v>0</v>
      </c>
      <c r="GJ92" s="69">
        <v>0</v>
      </c>
      <c r="GK92" s="69">
        <v>0</v>
      </c>
      <c r="GL92" s="69">
        <v>0</v>
      </c>
      <c r="GM92" s="69">
        <v>0</v>
      </c>
      <c r="GN92" s="69">
        <v>0</v>
      </c>
      <c r="GO92" s="69">
        <v>0</v>
      </c>
      <c r="GP92" s="69">
        <v>0</v>
      </c>
      <c r="GQ92" s="69">
        <v>0</v>
      </c>
      <c r="GR92" s="69">
        <v>0</v>
      </c>
      <c r="GS92" s="69">
        <v>0</v>
      </c>
      <c r="GT92" s="69">
        <v>0</v>
      </c>
      <c r="GU92" s="69">
        <v>0</v>
      </c>
      <c r="GV92" s="69">
        <v>0</v>
      </c>
      <c r="GW92" s="69">
        <v>0</v>
      </c>
      <c r="GY92" s="66" t="s">
        <v>162</v>
      </c>
      <c r="GZ92" s="69">
        <v>0</v>
      </c>
      <c r="HA92" s="69">
        <v>0</v>
      </c>
      <c r="HB92" s="69">
        <v>0</v>
      </c>
      <c r="HC92" s="69">
        <v>0</v>
      </c>
      <c r="HD92" s="69">
        <v>0</v>
      </c>
      <c r="HE92" s="69">
        <v>0</v>
      </c>
      <c r="HF92" s="69">
        <v>0</v>
      </c>
      <c r="HG92" s="69">
        <v>0</v>
      </c>
      <c r="HH92" s="69">
        <v>0</v>
      </c>
      <c r="HI92" s="69">
        <v>0</v>
      </c>
      <c r="HJ92" s="69">
        <v>0</v>
      </c>
      <c r="HK92" s="69">
        <v>0</v>
      </c>
      <c r="HL92" s="69">
        <v>0</v>
      </c>
      <c r="HM92" s="72">
        <v>0</v>
      </c>
      <c r="HN92" s="75"/>
      <c r="HO92" s="73"/>
      <c r="HP92" s="66" t="s">
        <v>162</v>
      </c>
      <c r="HQ92" s="76">
        <v>0</v>
      </c>
      <c r="HR92" s="73"/>
      <c r="HS92" s="73"/>
      <c r="HT92" s="73"/>
      <c r="HU92" s="73"/>
      <c r="HV92" s="73"/>
      <c r="HW92" s="73"/>
      <c r="HX92" s="73"/>
      <c r="HY92" s="73"/>
      <c r="HZ92" s="73"/>
      <c r="JR92" s="37">
        <v>0</v>
      </c>
      <c r="JS92" s="37">
        <v>0</v>
      </c>
      <c r="JT92" s="37">
        <v>0</v>
      </c>
      <c r="JU92" s="37">
        <v>0</v>
      </c>
      <c r="JV92" s="37"/>
      <c r="JW92" s="37">
        <v>0.45</v>
      </c>
      <c r="JX92" s="37">
        <v>0.45</v>
      </c>
      <c r="JY92" s="37"/>
    </row>
    <row r="93" spans="1:285" x14ac:dyDescent="0.25">
      <c r="A93">
        <v>1978</v>
      </c>
      <c r="B93" s="37">
        <v>220336645.1875</v>
      </c>
      <c r="C93" s="37">
        <v>0</v>
      </c>
      <c r="D93" s="37">
        <v>0</v>
      </c>
      <c r="E93" s="37">
        <v>626.05567841976904</v>
      </c>
      <c r="F93" s="37">
        <v>626.05567841976904</v>
      </c>
      <c r="G93" s="37">
        <v>626.05567841976904</v>
      </c>
      <c r="H93" s="20">
        <v>1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37">
        <v>0.86244114125000004</v>
      </c>
      <c r="S93" s="37">
        <v>0</v>
      </c>
      <c r="T93" s="37">
        <v>0</v>
      </c>
      <c r="U93" s="37">
        <v>0</v>
      </c>
      <c r="V93" s="37">
        <v>0</v>
      </c>
      <c r="W93" s="37">
        <v>0.36825661518750002</v>
      </c>
      <c r="X93" s="37">
        <v>0</v>
      </c>
      <c r="Y93" s="37">
        <v>0</v>
      </c>
      <c r="Z93" s="37">
        <v>0</v>
      </c>
      <c r="AA93" s="37">
        <v>0</v>
      </c>
      <c r="AB93" s="37">
        <v>10.272489256249999</v>
      </c>
      <c r="AC93" s="37">
        <v>0</v>
      </c>
      <c r="AD93" s="37">
        <v>0</v>
      </c>
      <c r="AE93" s="37">
        <v>0</v>
      </c>
      <c r="AF93" s="37">
        <v>0</v>
      </c>
      <c r="AG93" s="124">
        <v>12.666435665</v>
      </c>
      <c r="AH93" s="124">
        <v>0</v>
      </c>
      <c r="AI93" s="124">
        <v>0</v>
      </c>
      <c r="AJ93" s="124">
        <v>0</v>
      </c>
      <c r="AK93" s="124">
        <v>0</v>
      </c>
      <c r="AL93" s="37">
        <v>10.272489256249999</v>
      </c>
      <c r="AM93" s="37">
        <v>0</v>
      </c>
      <c r="AN93" s="37">
        <v>0</v>
      </c>
      <c r="AO93" s="37">
        <v>0</v>
      </c>
      <c r="AP93" s="37">
        <v>0</v>
      </c>
      <c r="AQ93" s="124">
        <v>0.1250093105625</v>
      </c>
      <c r="AR93" s="124">
        <v>0</v>
      </c>
      <c r="AS93" s="124">
        <v>0</v>
      </c>
      <c r="AT93" s="124">
        <v>0</v>
      </c>
      <c r="AU93" s="124">
        <v>0</v>
      </c>
      <c r="AV93" s="37">
        <v>1.8231848789375</v>
      </c>
      <c r="AW93" s="37">
        <v>0</v>
      </c>
      <c r="AX93" s="37">
        <v>0</v>
      </c>
      <c r="AY93" s="37">
        <v>0</v>
      </c>
      <c r="AZ93" s="37">
        <v>0</v>
      </c>
      <c r="BA93" s="37">
        <v>14.07556323875</v>
      </c>
      <c r="BB93" s="124">
        <v>0</v>
      </c>
      <c r="BC93" s="124">
        <v>0</v>
      </c>
      <c r="BD93" s="124">
        <v>0</v>
      </c>
      <c r="BE93" s="124">
        <v>0</v>
      </c>
      <c r="BF93" s="124">
        <v>22.046915994999999</v>
      </c>
      <c r="BG93" s="124">
        <v>0</v>
      </c>
      <c r="BH93" s="124">
        <v>0</v>
      </c>
      <c r="BI93" s="124">
        <v>0</v>
      </c>
      <c r="BJ93" s="124">
        <v>0</v>
      </c>
      <c r="BK93" s="37">
        <v>1.2308824596250001</v>
      </c>
      <c r="BL93" s="124">
        <v>0</v>
      </c>
      <c r="BM93" s="124">
        <v>0</v>
      </c>
      <c r="BN93" s="124">
        <v>0</v>
      </c>
      <c r="BO93" s="124">
        <v>0</v>
      </c>
      <c r="BP93" s="124">
        <v>7.9897138668750003</v>
      </c>
      <c r="BQ93" s="124">
        <v>0</v>
      </c>
      <c r="BR93" s="124">
        <v>0</v>
      </c>
      <c r="BS93" s="124">
        <v>0</v>
      </c>
      <c r="BT93" s="124">
        <v>0</v>
      </c>
      <c r="BU93" s="37">
        <v>0.56791166656250003</v>
      </c>
      <c r="BV93" s="124">
        <v>0</v>
      </c>
      <c r="BW93" s="124">
        <v>0</v>
      </c>
      <c r="BX93" s="124">
        <v>0</v>
      </c>
      <c r="BY93" s="124">
        <v>0</v>
      </c>
      <c r="BZ93" s="124">
        <v>3.3190622326875001</v>
      </c>
      <c r="CA93" s="124">
        <v>0</v>
      </c>
      <c r="CB93" s="124">
        <v>0</v>
      </c>
      <c r="CC93" s="124">
        <v>0</v>
      </c>
      <c r="CD93" s="124">
        <v>0</v>
      </c>
      <c r="CE93" s="22">
        <v>0.98</v>
      </c>
      <c r="CF93" s="5">
        <v>0</v>
      </c>
      <c r="CG93" s="5">
        <v>0</v>
      </c>
      <c r="CH93" s="5">
        <v>0</v>
      </c>
      <c r="CI93" s="5">
        <v>0</v>
      </c>
      <c r="CM93" s="38">
        <v>0</v>
      </c>
      <c r="CN93" s="21">
        <v>0</v>
      </c>
      <c r="CO93" s="21">
        <v>1</v>
      </c>
      <c r="CP93" s="21">
        <v>0</v>
      </c>
      <c r="CQ93" s="21">
        <v>0</v>
      </c>
      <c r="CR93" s="39">
        <v>1</v>
      </c>
      <c r="CS93" s="18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I93" s="142"/>
      <c r="ES93" s="66" t="s">
        <v>163</v>
      </c>
      <c r="ET93" s="69">
        <v>0</v>
      </c>
      <c r="EU93" s="69">
        <v>0</v>
      </c>
      <c r="EV93" s="69">
        <v>0</v>
      </c>
      <c r="EW93" s="69">
        <v>0</v>
      </c>
      <c r="EX93" s="69">
        <v>0</v>
      </c>
      <c r="EY93" s="69">
        <v>0</v>
      </c>
      <c r="EZ93" s="69">
        <v>0</v>
      </c>
      <c r="FA93" s="69">
        <v>0</v>
      </c>
      <c r="FB93" s="69">
        <v>0</v>
      </c>
      <c r="FC93" s="69">
        <v>0</v>
      </c>
      <c r="FD93" s="69">
        <v>0</v>
      </c>
      <c r="FE93" s="69">
        <v>0</v>
      </c>
      <c r="FF93" s="69">
        <v>0</v>
      </c>
      <c r="FG93" s="69">
        <v>0</v>
      </c>
      <c r="FH93" s="69">
        <v>0</v>
      </c>
      <c r="FI93" s="69">
        <v>0</v>
      </c>
      <c r="FJ93" s="69">
        <v>0</v>
      </c>
      <c r="FK93" s="69">
        <v>0</v>
      </c>
      <c r="FL93" s="69">
        <v>0</v>
      </c>
      <c r="FM93" s="69">
        <v>0</v>
      </c>
      <c r="FN93" s="69">
        <v>0</v>
      </c>
      <c r="FO93" s="69">
        <v>0</v>
      </c>
      <c r="FP93" s="69">
        <v>0</v>
      </c>
      <c r="FQ93" s="69">
        <v>0</v>
      </c>
      <c r="FR93" s="69">
        <v>0</v>
      </c>
      <c r="FS93" s="69">
        <v>0</v>
      </c>
      <c r="FT93" s="69">
        <v>0</v>
      </c>
      <c r="FU93" s="114"/>
      <c r="FV93" s="66" t="s">
        <v>163</v>
      </c>
      <c r="FW93" s="69">
        <v>0</v>
      </c>
      <c r="FX93" s="69">
        <v>0</v>
      </c>
      <c r="FY93" s="69">
        <v>0</v>
      </c>
      <c r="FZ93" s="69">
        <v>0</v>
      </c>
      <c r="GA93" s="69">
        <v>0</v>
      </c>
      <c r="GB93" s="69">
        <v>0</v>
      </c>
      <c r="GC93" s="69">
        <v>0</v>
      </c>
      <c r="GD93" s="69">
        <v>0</v>
      </c>
      <c r="GE93" s="69">
        <v>0</v>
      </c>
      <c r="GF93" s="69">
        <v>0</v>
      </c>
      <c r="GG93" s="69">
        <v>0</v>
      </c>
      <c r="GH93" s="69">
        <v>0</v>
      </c>
      <c r="GI93" s="69">
        <v>0</v>
      </c>
      <c r="GJ93" s="69">
        <v>0</v>
      </c>
      <c r="GK93" s="69">
        <v>0</v>
      </c>
      <c r="GL93" s="69">
        <v>0</v>
      </c>
      <c r="GM93" s="69">
        <v>0</v>
      </c>
      <c r="GN93" s="69">
        <v>0</v>
      </c>
      <c r="GO93" s="69">
        <v>0</v>
      </c>
      <c r="GP93" s="69">
        <v>0</v>
      </c>
      <c r="GQ93" s="69">
        <v>0</v>
      </c>
      <c r="GR93" s="69">
        <v>0</v>
      </c>
      <c r="GS93" s="69">
        <v>0</v>
      </c>
      <c r="GT93" s="69">
        <v>0</v>
      </c>
      <c r="GU93" s="69">
        <v>0</v>
      </c>
      <c r="GV93" s="69">
        <v>0</v>
      </c>
      <c r="GW93" s="69">
        <v>0</v>
      </c>
      <c r="GY93" s="66" t="s">
        <v>163</v>
      </c>
      <c r="GZ93" s="69">
        <v>0</v>
      </c>
      <c r="HA93" s="69">
        <v>0</v>
      </c>
      <c r="HB93" s="69">
        <v>0</v>
      </c>
      <c r="HC93" s="69">
        <v>0</v>
      </c>
      <c r="HD93" s="69">
        <v>0</v>
      </c>
      <c r="HE93" s="69">
        <v>0</v>
      </c>
      <c r="HF93" s="69">
        <v>0</v>
      </c>
      <c r="HG93" s="69">
        <v>0</v>
      </c>
      <c r="HH93" s="69">
        <v>0</v>
      </c>
      <c r="HI93" s="69">
        <v>0</v>
      </c>
      <c r="HJ93" s="69">
        <v>0</v>
      </c>
      <c r="HK93" s="69">
        <v>0</v>
      </c>
      <c r="HL93" s="69">
        <v>0</v>
      </c>
      <c r="HM93" s="72">
        <v>0</v>
      </c>
      <c r="HN93" s="75"/>
      <c r="HO93" s="73"/>
      <c r="HP93" s="66" t="s">
        <v>163</v>
      </c>
      <c r="HQ93" s="76">
        <v>0</v>
      </c>
      <c r="HR93" s="73"/>
      <c r="HS93" s="73"/>
      <c r="HT93" s="73"/>
      <c r="HU93" s="73"/>
      <c r="HV93" s="73"/>
      <c r="HW93" s="73"/>
      <c r="HX93" s="73"/>
      <c r="HY93" s="73"/>
      <c r="HZ93" s="73"/>
      <c r="JR93" s="37">
        <v>0</v>
      </c>
      <c r="JS93" s="37">
        <v>0</v>
      </c>
      <c r="JT93" s="37">
        <v>0</v>
      </c>
      <c r="JU93" s="37">
        <v>0</v>
      </c>
      <c r="JV93" s="37"/>
      <c r="JW93" s="37">
        <v>0.45</v>
      </c>
      <c r="JX93" s="37">
        <v>0.45</v>
      </c>
      <c r="JY93" s="37"/>
    </row>
    <row r="94" spans="1:285" x14ac:dyDescent="0.25">
      <c r="A94">
        <v>1979</v>
      </c>
      <c r="B94" s="37">
        <v>223064036.875</v>
      </c>
      <c r="C94" s="37">
        <v>0</v>
      </c>
      <c r="D94" s="37">
        <v>0</v>
      </c>
      <c r="E94" s="37">
        <v>634.80259401351202</v>
      </c>
      <c r="F94" s="37">
        <v>634.80259401351202</v>
      </c>
      <c r="G94" s="37">
        <v>634.80259401351202</v>
      </c>
      <c r="H94" s="20">
        <v>1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37">
        <v>0.87349807895833298</v>
      </c>
      <c r="S94" s="37">
        <v>0</v>
      </c>
      <c r="T94" s="37">
        <v>0</v>
      </c>
      <c r="U94" s="37">
        <v>0</v>
      </c>
      <c r="V94" s="37">
        <v>0</v>
      </c>
      <c r="W94" s="37">
        <v>0.37297785384374998</v>
      </c>
      <c r="X94" s="37">
        <v>0</v>
      </c>
      <c r="Y94" s="37">
        <v>0</v>
      </c>
      <c r="Z94" s="37">
        <v>0</v>
      </c>
      <c r="AA94" s="37">
        <v>0</v>
      </c>
      <c r="AB94" s="37">
        <v>10.4041878364583</v>
      </c>
      <c r="AC94" s="37">
        <v>0</v>
      </c>
      <c r="AD94" s="37">
        <v>0</v>
      </c>
      <c r="AE94" s="37">
        <v>0</v>
      </c>
      <c r="AF94" s="37">
        <v>0</v>
      </c>
      <c r="AG94" s="124">
        <v>12.8288258658333</v>
      </c>
      <c r="AH94" s="124">
        <v>0</v>
      </c>
      <c r="AI94" s="124">
        <v>0</v>
      </c>
      <c r="AJ94" s="124">
        <v>0</v>
      </c>
      <c r="AK94" s="124">
        <v>0</v>
      </c>
      <c r="AL94" s="37">
        <v>10.4041878364583</v>
      </c>
      <c r="AM94" s="37">
        <v>0</v>
      </c>
      <c r="AN94" s="37">
        <v>0</v>
      </c>
      <c r="AO94" s="37">
        <v>0</v>
      </c>
      <c r="AP94" s="37">
        <v>0</v>
      </c>
      <c r="AQ94" s="124">
        <v>0.12661199403125001</v>
      </c>
      <c r="AR94" s="124">
        <v>0</v>
      </c>
      <c r="AS94" s="124">
        <v>0</v>
      </c>
      <c r="AT94" s="124">
        <v>0</v>
      </c>
      <c r="AU94" s="124">
        <v>0</v>
      </c>
      <c r="AV94" s="37">
        <v>1.84655904405208</v>
      </c>
      <c r="AW94" s="37">
        <v>0</v>
      </c>
      <c r="AX94" s="37">
        <v>0</v>
      </c>
      <c r="AY94" s="37">
        <v>0</v>
      </c>
      <c r="AZ94" s="37">
        <v>0</v>
      </c>
      <c r="BA94" s="37">
        <v>14.2560191777083</v>
      </c>
      <c r="BB94" s="124">
        <v>0</v>
      </c>
      <c r="BC94" s="124">
        <v>0</v>
      </c>
      <c r="BD94" s="124">
        <v>0</v>
      </c>
      <c r="BE94" s="124">
        <v>0</v>
      </c>
      <c r="BF94" s="124">
        <v>22.329568764166702</v>
      </c>
      <c r="BG94" s="124">
        <v>0</v>
      </c>
      <c r="BH94" s="124">
        <v>0</v>
      </c>
      <c r="BI94" s="124">
        <v>0</v>
      </c>
      <c r="BJ94" s="124">
        <v>0</v>
      </c>
      <c r="BK94" s="37">
        <v>1.24666300397917</v>
      </c>
      <c r="BL94" s="124">
        <v>0</v>
      </c>
      <c r="BM94" s="124">
        <v>0</v>
      </c>
      <c r="BN94" s="124">
        <v>0</v>
      </c>
      <c r="BO94" s="124">
        <v>0</v>
      </c>
      <c r="BP94" s="124">
        <v>8.0921460959374993</v>
      </c>
      <c r="BQ94" s="124">
        <v>0</v>
      </c>
      <c r="BR94" s="124">
        <v>0</v>
      </c>
      <c r="BS94" s="124">
        <v>0</v>
      </c>
      <c r="BT94" s="124">
        <v>0</v>
      </c>
      <c r="BU94" s="37">
        <v>0.57519258536458295</v>
      </c>
      <c r="BV94" s="124">
        <v>0</v>
      </c>
      <c r="BW94" s="124">
        <v>0</v>
      </c>
      <c r="BX94" s="124">
        <v>0</v>
      </c>
      <c r="BY94" s="124">
        <v>0</v>
      </c>
      <c r="BZ94" s="124">
        <v>3.3616143125937499</v>
      </c>
      <c r="CA94" s="124">
        <v>0</v>
      </c>
      <c r="CB94" s="124">
        <v>0</v>
      </c>
      <c r="CC94" s="124">
        <v>0</v>
      </c>
      <c r="CD94" s="124">
        <v>0</v>
      </c>
      <c r="CE94" s="22">
        <v>0.98</v>
      </c>
      <c r="CF94" s="5">
        <v>0</v>
      </c>
      <c r="CG94" s="5">
        <v>0</v>
      </c>
      <c r="CH94" s="5">
        <v>0</v>
      </c>
      <c r="CI94" s="5">
        <v>0</v>
      </c>
      <c r="CM94" s="38">
        <v>0</v>
      </c>
      <c r="CN94" s="21">
        <v>0</v>
      </c>
      <c r="CO94" s="21">
        <v>1</v>
      </c>
      <c r="CP94" s="21">
        <v>0</v>
      </c>
      <c r="CQ94" s="21">
        <v>0</v>
      </c>
      <c r="CR94" s="39">
        <v>1</v>
      </c>
      <c r="CS94" s="18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I94" s="142"/>
      <c r="ES94" s="66" t="s">
        <v>164</v>
      </c>
      <c r="ET94" s="69">
        <v>0</v>
      </c>
      <c r="EU94" s="69">
        <v>0</v>
      </c>
      <c r="EV94" s="69">
        <v>0</v>
      </c>
      <c r="EW94" s="69">
        <v>0</v>
      </c>
      <c r="EX94" s="69">
        <v>0</v>
      </c>
      <c r="EY94" s="69">
        <v>0</v>
      </c>
      <c r="EZ94" s="69">
        <v>0</v>
      </c>
      <c r="FA94" s="69">
        <v>0</v>
      </c>
      <c r="FB94" s="69">
        <v>0</v>
      </c>
      <c r="FC94" s="69">
        <v>0</v>
      </c>
      <c r="FD94" s="69">
        <v>0</v>
      </c>
      <c r="FE94" s="69">
        <v>0</v>
      </c>
      <c r="FF94" s="69">
        <v>0</v>
      </c>
      <c r="FG94" s="69">
        <v>0</v>
      </c>
      <c r="FH94" s="69">
        <v>0</v>
      </c>
      <c r="FI94" s="69">
        <v>0</v>
      </c>
      <c r="FJ94" s="69">
        <v>0</v>
      </c>
      <c r="FK94" s="69">
        <v>0</v>
      </c>
      <c r="FL94" s="69">
        <v>0</v>
      </c>
      <c r="FM94" s="69">
        <v>0</v>
      </c>
      <c r="FN94" s="69">
        <v>0</v>
      </c>
      <c r="FO94" s="69">
        <v>0</v>
      </c>
      <c r="FP94" s="69">
        <v>0</v>
      </c>
      <c r="FQ94" s="69">
        <v>0</v>
      </c>
      <c r="FR94" s="69">
        <v>0</v>
      </c>
      <c r="FS94" s="69">
        <v>0</v>
      </c>
      <c r="FT94" s="69">
        <v>0</v>
      </c>
      <c r="FU94" s="114"/>
      <c r="FV94" s="66" t="s">
        <v>164</v>
      </c>
      <c r="FW94" s="69">
        <v>0</v>
      </c>
      <c r="FX94" s="69">
        <v>0</v>
      </c>
      <c r="FY94" s="69">
        <v>0</v>
      </c>
      <c r="FZ94" s="69">
        <v>0</v>
      </c>
      <c r="GA94" s="69">
        <v>0</v>
      </c>
      <c r="GB94" s="69">
        <v>0</v>
      </c>
      <c r="GC94" s="69">
        <v>0</v>
      </c>
      <c r="GD94" s="69">
        <v>0</v>
      </c>
      <c r="GE94" s="69">
        <v>0</v>
      </c>
      <c r="GF94" s="69">
        <v>0</v>
      </c>
      <c r="GG94" s="69">
        <v>0</v>
      </c>
      <c r="GH94" s="69">
        <v>0</v>
      </c>
      <c r="GI94" s="69">
        <v>0</v>
      </c>
      <c r="GJ94" s="69">
        <v>0</v>
      </c>
      <c r="GK94" s="69">
        <v>0</v>
      </c>
      <c r="GL94" s="69">
        <v>0</v>
      </c>
      <c r="GM94" s="69">
        <v>0</v>
      </c>
      <c r="GN94" s="69">
        <v>0</v>
      </c>
      <c r="GO94" s="69">
        <v>0</v>
      </c>
      <c r="GP94" s="69">
        <v>0</v>
      </c>
      <c r="GQ94" s="69">
        <v>0</v>
      </c>
      <c r="GR94" s="69">
        <v>0</v>
      </c>
      <c r="GS94" s="69">
        <v>0</v>
      </c>
      <c r="GT94" s="69">
        <v>0</v>
      </c>
      <c r="GU94" s="69">
        <v>0</v>
      </c>
      <c r="GV94" s="69">
        <v>0</v>
      </c>
      <c r="GW94" s="69">
        <v>0</v>
      </c>
      <c r="GY94" s="66" t="s">
        <v>164</v>
      </c>
      <c r="GZ94" s="69">
        <v>0</v>
      </c>
      <c r="HA94" s="69">
        <v>0</v>
      </c>
      <c r="HB94" s="69">
        <v>0</v>
      </c>
      <c r="HC94" s="69">
        <v>0</v>
      </c>
      <c r="HD94" s="69">
        <v>0</v>
      </c>
      <c r="HE94" s="69">
        <v>0</v>
      </c>
      <c r="HF94" s="69">
        <v>0</v>
      </c>
      <c r="HG94" s="69">
        <v>0</v>
      </c>
      <c r="HH94" s="69">
        <v>0</v>
      </c>
      <c r="HI94" s="69">
        <v>0</v>
      </c>
      <c r="HJ94" s="69">
        <v>0</v>
      </c>
      <c r="HK94" s="69">
        <v>0</v>
      </c>
      <c r="HL94" s="69">
        <v>0</v>
      </c>
      <c r="HM94" s="72">
        <v>0</v>
      </c>
      <c r="HN94" s="75"/>
      <c r="HO94" s="73"/>
      <c r="HP94" s="66" t="s">
        <v>164</v>
      </c>
      <c r="HQ94" s="76">
        <v>0</v>
      </c>
      <c r="HR94" s="73"/>
      <c r="HS94" s="73"/>
      <c r="HT94" s="73"/>
      <c r="HU94" s="73"/>
      <c r="HV94" s="73"/>
      <c r="HW94" s="73"/>
      <c r="HX94" s="73"/>
      <c r="HY94" s="73"/>
      <c r="HZ94" s="73"/>
      <c r="JR94" s="37">
        <v>0</v>
      </c>
      <c r="JS94" s="37">
        <v>0</v>
      </c>
      <c r="JT94" s="37">
        <v>0</v>
      </c>
      <c r="JU94" s="37">
        <v>0</v>
      </c>
      <c r="JV94" s="37"/>
      <c r="JW94" s="37">
        <v>0.45</v>
      </c>
      <c r="JX94" s="37">
        <v>0.45</v>
      </c>
      <c r="JY94" s="37"/>
    </row>
    <row r="95" spans="1:285" x14ac:dyDescent="0.25">
      <c r="A95">
        <v>1980</v>
      </c>
      <c r="B95" s="37">
        <v>225809400.0625</v>
      </c>
      <c r="C95" s="37">
        <v>0</v>
      </c>
      <c r="D95" s="37">
        <v>0</v>
      </c>
      <c r="E95" s="37">
        <v>643.44438599795103</v>
      </c>
      <c r="F95" s="37">
        <v>643.44438599795103</v>
      </c>
      <c r="G95" s="37">
        <v>643.44438599795103</v>
      </c>
      <c r="H95" s="20">
        <v>1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37">
        <v>0.88455501666666703</v>
      </c>
      <c r="S95" s="37">
        <v>0</v>
      </c>
      <c r="T95" s="37">
        <v>0</v>
      </c>
      <c r="U95" s="37">
        <v>0</v>
      </c>
      <c r="V95" s="37">
        <v>0</v>
      </c>
      <c r="W95" s="37">
        <v>0.3776990925</v>
      </c>
      <c r="X95" s="37">
        <v>0</v>
      </c>
      <c r="Y95" s="37">
        <v>0</v>
      </c>
      <c r="Z95" s="37">
        <v>0</v>
      </c>
      <c r="AA95" s="37">
        <v>0</v>
      </c>
      <c r="AB95" s="37">
        <v>10.535886416666701</v>
      </c>
      <c r="AC95" s="37">
        <v>0</v>
      </c>
      <c r="AD95" s="37">
        <v>0</v>
      </c>
      <c r="AE95" s="37">
        <v>0</v>
      </c>
      <c r="AF95" s="37">
        <v>0</v>
      </c>
      <c r="AG95" s="124">
        <v>12.9912160666667</v>
      </c>
      <c r="AH95" s="124">
        <v>0</v>
      </c>
      <c r="AI95" s="124">
        <v>0</v>
      </c>
      <c r="AJ95" s="124">
        <v>0</v>
      </c>
      <c r="AK95" s="124">
        <v>0</v>
      </c>
      <c r="AL95" s="37">
        <v>10.535886416666701</v>
      </c>
      <c r="AM95" s="37">
        <v>0</v>
      </c>
      <c r="AN95" s="37">
        <v>0</v>
      </c>
      <c r="AO95" s="37">
        <v>0</v>
      </c>
      <c r="AP95" s="37">
        <v>0</v>
      </c>
      <c r="AQ95" s="124">
        <v>0.12821467750000001</v>
      </c>
      <c r="AR95" s="124">
        <v>0</v>
      </c>
      <c r="AS95" s="124">
        <v>0</v>
      </c>
      <c r="AT95" s="124">
        <v>0</v>
      </c>
      <c r="AU95" s="124">
        <v>0</v>
      </c>
      <c r="AV95" s="37">
        <v>1.8699332091666701</v>
      </c>
      <c r="AW95" s="37">
        <v>0</v>
      </c>
      <c r="AX95" s="37">
        <v>0</v>
      </c>
      <c r="AY95" s="37">
        <v>0</v>
      </c>
      <c r="AZ95" s="37">
        <v>0</v>
      </c>
      <c r="BA95" s="37">
        <v>14.436475116666699</v>
      </c>
      <c r="BB95" s="124">
        <v>0</v>
      </c>
      <c r="BC95" s="124">
        <v>0</v>
      </c>
      <c r="BD95" s="124">
        <v>0</v>
      </c>
      <c r="BE95" s="124">
        <v>0</v>
      </c>
      <c r="BF95" s="124">
        <v>22.612221533333301</v>
      </c>
      <c r="BG95" s="124">
        <v>0</v>
      </c>
      <c r="BH95" s="124">
        <v>0</v>
      </c>
      <c r="BI95" s="124">
        <v>0</v>
      </c>
      <c r="BJ95" s="124">
        <v>0</v>
      </c>
      <c r="BK95" s="37">
        <v>1.2624435483333301</v>
      </c>
      <c r="BL95" s="124">
        <v>0</v>
      </c>
      <c r="BM95" s="124">
        <v>0</v>
      </c>
      <c r="BN95" s="124">
        <v>0</v>
      </c>
      <c r="BO95" s="124">
        <v>0</v>
      </c>
      <c r="BP95" s="124">
        <v>8.1945783250000002</v>
      </c>
      <c r="BQ95" s="124">
        <v>0</v>
      </c>
      <c r="BR95" s="124">
        <v>0</v>
      </c>
      <c r="BS95" s="124">
        <v>0</v>
      </c>
      <c r="BT95" s="124">
        <v>0</v>
      </c>
      <c r="BU95" s="37">
        <v>0.58247350416666699</v>
      </c>
      <c r="BV95" s="124">
        <v>0</v>
      </c>
      <c r="BW95" s="124">
        <v>0</v>
      </c>
      <c r="BX95" s="124">
        <v>0</v>
      </c>
      <c r="BY95" s="124">
        <v>0</v>
      </c>
      <c r="BZ95" s="124">
        <v>3.4041663925000001</v>
      </c>
      <c r="CA95" s="124">
        <v>0</v>
      </c>
      <c r="CB95" s="124">
        <v>0</v>
      </c>
      <c r="CC95" s="124">
        <v>0</v>
      </c>
      <c r="CD95" s="124">
        <v>0</v>
      </c>
      <c r="CE95" s="22">
        <v>0.98</v>
      </c>
      <c r="CF95" s="5">
        <v>0</v>
      </c>
      <c r="CG95" s="5">
        <v>0</v>
      </c>
      <c r="CH95" s="5">
        <v>0</v>
      </c>
      <c r="CI95" s="5">
        <v>0</v>
      </c>
      <c r="CM95" s="38">
        <v>0</v>
      </c>
      <c r="CN95" s="21">
        <v>0</v>
      </c>
      <c r="CO95" s="21">
        <v>1</v>
      </c>
      <c r="CP95" s="21">
        <v>0</v>
      </c>
      <c r="CQ95" s="21">
        <v>0</v>
      </c>
      <c r="CR95" s="39">
        <v>1</v>
      </c>
      <c r="CS95" s="18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I95" s="143" t="s">
        <v>27</v>
      </c>
      <c r="ES95" s="66" t="s">
        <v>165</v>
      </c>
      <c r="ET95" s="69">
        <v>0</v>
      </c>
      <c r="EU95" s="69">
        <v>0</v>
      </c>
      <c r="EV95" s="69">
        <v>0</v>
      </c>
      <c r="EW95" s="69">
        <v>0</v>
      </c>
      <c r="EX95" s="69">
        <v>0</v>
      </c>
      <c r="EY95" s="69">
        <v>0</v>
      </c>
      <c r="EZ95" s="69">
        <v>0</v>
      </c>
      <c r="FA95" s="69">
        <v>0</v>
      </c>
      <c r="FB95" s="69">
        <v>0</v>
      </c>
      <c r="FC95" s="69">
        <v>0</v>
      </c>
      <c r="FD95" s="69">
        <v>0</v>
      </c>
      <c r="FE95" s="69">
        <v>0</v>
      </c>
      <c r="FF95" s="69">
        <v>0</v>
      </c>
      <c r="FG95" s="69">
        <v>0</v>
      </c>
      <c r="FH95" s="69">
        <v>0</v>
      </c>
      <c r="FI95" s="69">
        <v>0</v>
      </c>
      <c r="FJ95" s="69">
        <v>0</v>
      </c>
      <c r="FK95" s="69">
        <v>0</v>
      </c>
      <c r="FL95" s="69">
        <v>0</v>
      </c>
      <c r="FM95" s="69">
        <v>0</v>
      </c>
      <c r="FN95" s="69">
        <v>0</v>
      </c>
      <c r="FO95" s="69">
        <v>0</v>
      </c>
      <c r="FP95" s="69">
        <v>0</v>
      </c>
      <c r="FQ95" s="69">
        <v>0</v>
      </c>
      <c r="FR95" s="69">
        <v>0</v>
      </c>
      <c r="FS95" s="69">
        <v>0</v>
      </c>
      <c r="FT95" s="69">
        <v>0</v>
      </c>
      <c r="FU95" s="114"/>
      <c r="FV95" s="66" t="s">
        <v>165</v>
      </c>
      <c r="FW95" s="69">
        <v>0</v>
      </c>
      <c r="FX95" s="69">
        <v>0</v>
      </c>
      <c r="FY95" s="69">
        <v>0</v>
      </c>
      <c r="FZ95" s="69">
        <v>0</v>
      </c>
      <c r="GA95" s="69">
        <v>0</v>
      </c>
      <c r="GB95" s="69">
        <v>0</v>
      </c>
      <c r="GC95" s="69">
        <v>0</v>
      </c>
      <c r="GD95" s="69">
        <v>0</v>
      </c>
      <c r="GE95" s="69">
        <v>0</v>
      </c>
      <c r="GF95" s="69">
        <v>0</v>
      </c>
      <c r="GG95" s="69">
        <v>0</v>
      </c>
      <c r="GH95" s="69">
        <v>0</v>
      </c>
      <c r="GI95" s="69">
        <v>0</v>
      </c>
      <c r="GJ95" s="69">
        <v>0</v>
      </c>
      <c r="GK95" s="69">
        <v>0</v>
      </c>
      <c r="GL95" s="69">
        <v>0</v>
      </c>
      <c r="GM95" s="69">
        <v>0</v>
      </c>
      <c r="GN95" s="69">
        <v>0</v>
      </c>
      <c r="GO95" s="69">
        <v>0</v>
      </c>
      <c r="GP95" s="69">
        <v>0</v>
      </c>
      <c r="GQ95" s="69">
        <v>0</v>
      </c>
      <c r="GR95" s="69">
        <v>0</v>
      </c>
      <c r="GS95" s="69">
        <v>0</v>
      </c>
      <c r="GT95" s="69">
        <v>0</v>
      </c>
      <c r="GU95" s="69">
        <v>0</v>
      </c>
      <c r="GV95" s="69">
        <v>0</v>
      </c>
      <c r="GW95" s="69">
        <v>0</v>
      </c>
      <c r="GY95" s="66" t="s">
        <v>165</v>
      </c>
      <c r="GZ95" s="69">
        <v>0</v>
      </c>
      <c r="HA95" s="69">
        <v>0</v>
      </c>
      <c r="HB95" s="69">
        <v>0</v>
      </c>
      <c r="HC95" s="69">
        <v>0</v>
      </c>
      <c r="HD95" s="69">
        <v>0</v>
      </c>
      <c r="HE95" s="69">
        <v>0</v>
      </c>
      <c r="HF95" s="69">
        <v>0</v>
      </c>
      <c r="HG95" s="69">
        <v>0</v>
      </c>
      <c r="HH95" s="69">
        <v>0</v>
      </c>
      <c r="HI95" s="69">
        <v>0</v>
      </c>
      <c r="HJ95" s="69">
        <v>0</v>
      </c>
      <c r="HK95" s="69">
        <v>0</v>
      </c>
      <c r="HL95" s="69">
        <v>0</v>
      </c>
      <c r="HM95" s="72">
        <v>0</v>
      </c>
      <c r="HN95" s="75"/>
      <c r="HO95" s="73"/>
      <c r="HP95" s="66" t="s">
        <v>165</v>
      </c>
      <c r="HQ95" s="76">
        <v>0</v>
      </c>
      <c r="HR95" s="73"/>
      <c r="HS95" s="73"/>
      <c r="HT95" s="73"/>
      <c r="HU95" s="73"/>
      <c r="HV95" s="73"/>
      <c r="HW95" s="73"/>
      <c r="HX95" s="73"/>
      <c r="HY95" s="73"/>
      <c r="HZ95" s="73"/>
      <c r="JR95" s="37">
        <v>0</v>
      </c>
      <c r="JS95" s="37">
        <v>0</v>
      </c>
      <c r="JT95" s="37">
        <v>0</v>
      </c>
      <c r="JU95" s="37">
        <v>0</v>
      </c>
      <c r="JV95" s="37"/>
      <c r="JW95" s="37">
        <v>0.45</v>
      </c>
      <c r="JX95" s="37">
        <v>0.45</v>
      </c>
      <c r="JY95" s="37"/>
    </row>
    <row r="96" spans="1:285" x14ac:dyDescent="0.25">
      <c r="A96">
        <v>1981</v>
      </c>
      <c r="B96" s="37">
        <v>228571695.25</v>
      </c>
      <c r="C96" s="37">
        <v>0</v>
      </c>
      <c r="D96" s="37">
        <v>0</v>
      </c>
      <c r="E96" s="37">
        <v>651.97840755432799</v>
      </c>
      <c r="F96" s="37">
        <v>651.97840755432799</v>
      </c>
      <c r="G96" s="37">
        <v>651.97840755432799</v>
      </c>
      <c r="H96" s="20">
        <v>1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37">
        <v>0.89561195437499996</v>
      </c>
      <c r="S96" s="37">
        <v>0</v>
      </c>
      <c r="T96" s="37">
        <v>0</v>
      </c>
      <c r="U96" s="37">
        <v>0</v>
      </c>
      <c r="V96" s="37">
        <v>0</v>
      </c>
      <c r="W96" s="37">
        <v>0.38242033115625002</v>
      </c>
      <c r="X96" s="37">
        <v>0</v>
      </c>
      <c r="Y96" s="37">
        <v>0</v>
      </c>
      <c r="Z96" s="37">
        <v>0</v>
      </c>
      <c r="AA96" s="37">
        <v>0</v>
      </c>
      <c r="AB96" s="37">
        <v>10.667584996875</v>
      </c>
      <c r="AC96" s="37">
        <v>0</v>
      </c>
      <c r="AD96" s="37">
        <v>0</v>
      </c>
      <c r="AE96" s="37">
        <v>0</v>
      </c>
      <c r="AF96" s="37">
        <v>0</v>
      </c>
      <c r="AG96" s="124">
        <v>13.153606267500001</v>
      </c>
      <c r="AH96" s="124">
        <v>0</v>
      </c>
      <c r="AI96" s="124">
        <v>0</v>
      </c>
      <c r="AJ96" s="124">
        <v>0</v>
      </c>
      <c r="AK96" s="124">
        <v>0</v>
      </c>
      <c r="AL96" s="37">
        <v>10.667584996875</v>
      </c>
      <c r="AM96" s="37">
        <v>0</v>
      </c>
      <c r="AN96" s="37">
        <v>0</v>
      </c>
      <c r="AO96" s="37">
        <v>0</v>
      </c>
      <c r="AP96" s="37">
        <v>0</v>
      </c>
      <c r="AQ96" s="124">
        <v>0.12981736096874999</v>
      </c>
      <c r="AR96" s="124">
        <v>0</v>
      </c>
      <c r="AS96" s="124">
        <v>0</v>
      </c>
      <c r="AT96" s="124">
        <v>0</v>
      </c>
      <c r="AU96" s="124">
        <v>0</v>
      </c>
      <c r="AV96" s="37">
        <v>1.8933073742812501</v>
      </c>
      <c r="AW96" s="37">
        <v>0</v>
      </c>
      <c r="AX96" s="37">
        <v>0</v>
      </c>
      <c r="AY96" s="37">
        <v>0</v>
      </c>
      <c r="AZ96" s="37">
        <v>0</v>
      </c>
      <c r="BA96" s="37">
        <v>14.616931055625001</v>
      </c>
      <c r="BB96" s="124">
        <v>0</v>
      </c>
      <c r="BC96" s="124">
        <v>0</v>
      </c>
      <c r="BD96" s="124">
        <v>0</v>
      </c>
      <c r="BE96" s="124">
        <v>0</v>
      </c>
      <c r="BF96" s="124">
        <v>22.8948743025</v>
      </c>
      <c r="BG96" s="124">
        <v>0</v>
      </c>
      <c r="BH96" s="124">
        <v>0</v>
      </c>
      <c r="BI96" s="124">
        <v>0</v>
      </c>
      <c r="BJ96" s="124">
        <v>0</v>
      </c>
      <c r="BK96" s="37">
        <v>1.2782240926874999</v>
      </c>
      <c r="BL96" s="124">
        <v>0</v>
      </c>
      <c r="BM96" s="124">
        <v>0</v>
      </c>
      <c r="BN96" s="124">
        <v>0</v>
      </c>
      <c r="BO96" s="124">
        <v>0</v>
      </c>
      <c r="BP96" s="124">
        <v>8.2970105540624992</v>
      </c>
      <c r="BQ96" s="124">
        <v>0</v>
      </c>
      <c r="BR96" s="124">
        <v>0</v>
      </c>
      <c r="BS96" s="124">
        <v>0</v>
      </c>
      <c r="BT96" s="124">
        <v>0</v>
      </c>
      <c r="BU96" s="37">
        <v>0.58975442296875003</v>
      </c>
      <c r="BV96" s="124">
        <v>0</v>
      </c>
      <c r="BW96" s="124">
        <v>0</v>
      </c>
      <c r="BX96" s="124">
        <v>0</v>
      </c>
      <c r="BY96" s="124">
        <v>0</v>
      </c>
      <c r="BZ96" s="124">
        <v>3.4467184724062498</v>
      </c>
      <c r="CA96" s="124">
        <v>0</v>
      </c>
      <c r="CB96" s="124">
        <v>0</v>
      </c>
      <c r="CC96" s="124">
        <v>0</v>
      </c>
      <c r="CD96" s="124">
        <v>0</v>
      </c>
      <c r="CE96" s="22">
        <v>0.98</v>
      </c>
      <c r="CF96" s="5">
        <v>0</v>
      </c>
      <c r="CG96" s="5">
        <v>0</v>
      </c>
      <c r="CH96" s="5">
        <v>0</v>
      </c>
      <c r="CI96" s="5">
        <v>0</v>
      </c>
      <c r="CM96" s="38">
        <v>0</v>
      </c>
      <c r="CN96" s="21">
        <v>0</v>
      </c>
      <c r="CO96" s="21">
        <v>1</v>
      </c>
      <c r="CP96" s="21">
        <v>0</v>
      </c>
      <c r="CQ96" s="21">
        <v>0</v>
      </c>
      <c r="CR96" s="39">
        <v>1</v>
      </c>
      <c r="CS96" s="18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I96" s="143"/>
      <c r="ES96" s="66" t="s">
        <v>166</v>
      </c>
      <c r="ET96" s="69">
        <v>0</v>
      </c>
      <c r="EU96" s="69">
        <v>0</v>
      </c>
      <c r="EV96" s="69">
        <v>0</v>
      </c>
      <c r="EW96" s="69">
        <v>0</v>
      </c>
      <c r="EX96" s="69">
        <v>0</v>
      </c>
      <c r="EY96" s="69">
        <v>0</v>
      </c>
      <c r="EZ96" s="69">
        <v>0</v>
      </c>
      <c r="FA96" s="69">
        <v>0</v>
      </c>
      <c r="FB96" s="69">
        <v>0</v>
      </c>
      <c r="FC96" s="69">
        <v>0</v>
      </c>
      <c r="FD96" s="69">
        <v>0</v>
      </c>
      <c r="FE96" s="69">
        <v>0</v>
      </c>
      <c r="FF96" s="69">
        <v>0</v>
      </c>
      <c r="FG96" s="69">
        <v>0</v>
      </c>
      <c r="FH96" s="69">
        <v>0</v>
      </c>
      <c r="FI96" s="69">
        <v>0</v>
      </c>
      <c r="FJ96" s="69">
        <v>0</v>
      </c>
      <c r="FK96" s="69">
        <v>0</v>
      </c>
      <c r="FL96" s="69">
        <v>0</v>
      </c>
      <c r="FM96" s="69">
        <v>0</v>
      </c>
      <c r="FN96" s="69">
        <v>0</v>
      </c>
      <c r="FO96" s="69">
        <v>0</v>
      </c>
      <c r="FP96" s="69">
        <v>0</v>
      </c>
      <c r="FQ96" s="69">
        <v>0</v>
      </c>
      <c r="FR96" s="69">
        <v>0</v>
      </c>
      <c r="FS96" s="69">
        <v>0</v>
      </c>
      <c r="FT96" s="69">
        <v>0</v>
      </c>
      <c r="FU96" s="114"/>
      <c r="FV96" s="66" t="s">
        <v>166</v>
      </c>
      <c r="FW96" s="69">
        <v>0</v>
      </c>
      <c r="FX96" s="69">
        <v>0</v>
      </c>
      <c r="FY96" s="69">
        <v>0</v>
      </c>
      <c r="FZ96" s="69">
        <v>0</v>
      </c>
      <c r="GA96" s="69">
        <v>0</v>
      </c>
      <c r="GB96" s="69">
        <v>0</v>
      </c>
      <c r="GC96" s="69">
        <v>0</v>
      </c>
      <c r="GD96" s="69">
        <v>0</v>
      </c>
      <c r="GE96" s="69">
        <v>0</v>
      </c>
      <c r="GF96" s="69">
        <v>0</v>
      </c>
      <c r="GG96" s="69">
        <v>0</v>
      </c>
      <c r="GH96" s="69">
        <v>0</v>
      </c>
      <c r="GI96" s="69">
        <v>0</v>
      </c>
      <c r="GJ96" s="69">
        <v>0</v>
      </c>
      <c r="GK96" s="69">
        <v>0</v>
      </c>
      <c r="GL96" s="69">
        <v>0</v>
      </c>
      <c r="GM96" s="69">
        <v>0</v>
      </c>
      <c r="GN96" s="69">
        <v>0</v>
      </c>
      <c r="GO96" s="69">
        <v>0</v>
      </c>
      <c r="GP96" s="69">
        <v>0</v>
      </c>
      <c r="GQ96" s="69">
        <v>0</v>
      </c>
      <c r="GR96" s="69">
        <v>0</v>
      </c>
      <c r="GS96" s="69">
        <v>0</v>
      </c>
      <c r="GT96" s="69">
        <v>0</v>
      </c>
      <c r="GU96" s="69">
        <v>0</v>
      </c>
      <c r="GV96" s="69">
        <v>0</v>
      </c>
      <c r="GW96" s="69">
        <v>0</v>
      </c>
      <c r="GY96" s="66" t="s">
        <v>166</v>
      </c>
      <c r="GZ96" s="69">
        <v>0</v>
      </c>
      <c r="HA96" s="69">
        <v>0</v>
      </c>
      <c r="HB96" s="69">
        <v>0</v>
      </c>
      <c r="HC96" s="69">
        <v>0</v>
      </c>
      <c r="HD96" s="69">
        <v>0</v>
      </c>
      <c r="HE96" s="69">
        <v>0</v>
      </c>
      <c r="HF96" s="69">
        <v>0</v>
      </c>
      <c r="HG96" s="69">
        <v>0</v>
      </c>
      <c r="HH96" s="69">
        <v>0</v>
      </c>
      <c r="HI96" s="69">
        <v>0</v>
      </c>
      <c r="HJ96" s="69">
        <v>0</v>
      </c>
      <c r="HK96" s="69">
        <v>0</v>
      </c>
      <c r="HL96" s="69">
        <v>0</v>
      </c>
      <c r="HM96" s="72">
        <v>0</v>
      </c>
      <c r="HN96" s="75"/>
      <c r="HO96" s="73"/>
      <c r="HP96" s="66" t="s">
        <v>166</v>
      </c>
      <c r="HQ96" s="76">
        <v>0</v>
      </c>
      <c r="HR96" s="73"/>
      <c r="HS96" s="73"/>
      <c r="HT96" s="73"/>
      <c r="HU96" s="73"/>
      <c r="HV96" s="73"/>
      <c r="HW96" s="73"/>
      <c r="HX96" s="73"/>
      <c r="HY96" s="73"/>
      <c r="HZ96" s="73"/>
      <c r="JR96" s="37">
        <v>0</v>
      </c>
      <c r="JS96" s="37">
        <v>0</v>
      </c>
      <c r="JT96" s="37">
        <v>0</v>
      </c>
      <c r="JU96" s="37">
        <v>0</v>
      </c>
      <c r="JV96" s="37"/>
      <c r="JW96" s="37">
        <v>0.45</v>
      </c>
      <c r="JX96" s="37">
        <v>0.45</v>
      </c>
      <c r="JY96" s="37"/>
    </row>
    <row r="97" spans="1:285" x14ac:dyDescent="0.25">
      <c r="A97">
        <v>1982</v>
      </c>
      <c r="B97" s="37">
        <v>231349855.4375</v>
      </c>
      <c r="C97" s="37">
        <v>0</v>
      </c>
      <c r="D97" s="37">
        <v>0</v>
      </c>
      <c r="E97" s="37">
        <v>660.40210558474098</v>
      </c>
      <c r="F97" s="37">
        <v>660.40210558474098</v>
      </c>
      <c r="G97" s="37">
        <v>660.40210558474098</v>
      </c>
      <c r="H97" s="20">
        <v>1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37">
        <v>0.90666889208333301</v>
      </c>
      <c r="S97" s="37">
        <v>0</v>
      </c>
      <c r="T97" s="37">
        <v>0</v>
      </c>
      <c r="U97" s="37">
        <v>0</v>
      </c>
      <c r="V97" s="37">
        <v>0</v>
      </c>
      <c r="W97" s="37">
        <v>0.38714156981249997</v>
      </c>
      <c r="X97" s="37">
        <v>0</v>
      </c>
      <c r="Y97" s="37">
        <v>0</v>
      </c>
      <c r="Z97" s="37">
        <v>0</v>
      </c>
      <c r="AA97" s="37">
        <v>0</v>
      </c>
      <c r="AB97" s="37">
        <v>10.799283577083299</v>
      </c>
      <c r="AC97" s="37">
        <v>0</v>
      </c>
      <c r="AD97" s="37">
        <v>0</v>
      </c>
      <c r="AE97" s="37">
        <v>0</v>
      </c>
      <c r="AF97" s="37">
        <v>0</v>
      </c>
      <c r="AG97" s="124">
        <v>13.315996468333299</v>
      </c>
      <c r="AH97" s="124">
        <v>0</v>
      </c>
      <c r="AI97" s="124">
        <v>0</v>
      </c>
      <c r="AJ97" s="124">
        <v>0</v>
      </c>
      <c r="AK97" s="124">
        <v>0</v>
      </c>
      <c r="AL97" s="37">
        <v>10.799283577083299</v>
      </c>
      <c r="AM97" s="37">
        <v>0</v>
      </c>
      <c r="AN97" s="37">
        <v>0</v>
      </c>
      <c r="AO97" s="37">
        <v>0</v>
      </c>
      <c r="AP97" s="37">
        <v>0</v>
      </c>
      <c r="AQ97" s="124">
        <v>0.13142004443749999</v>
      </c>
      <c r="AR97" s="124">
        <v>0</v>
      </c>
      <c r="AS97" s="124">
        <v>0</v>
      </c>
      <c r="AT97" s="124">
        <v>0</v>
      </c>
      <c r="AU97" s="124">
        <v>0</v>
      </c>
      <c r="AV97" s="37">
        <v>1.9166815393958301</v>
      </c>
      <c r="AW97" s="37">
        <v>0</v>
      </c>
      <c r="AX97" s="37">
        <v>0</v>
      </c>
      <c r="AY97" s="37">
        <v>0</v>
      </c>
      <c r="AZ97" s="37">
        <v>0</v>
      </c>
      <c r="BA97" s="37">
        <v>14.797386994583301</v>
      </c>
      <c r="BB97" s="124">
        <v>0</v>
      </c>
      <c r="BC97" s="124">
        <v>0</v>
      </c>
      <c r="BD97" s="124">
        <v>0</v>
      </c>
      <c r="BE97" s="124">
        <v>0</v>
      </c>
      <c r="BF97" s="124">
        <v>23.177527071666699</v>
      </c>
      <c r="BG97" s="124">
        <v>0</v>
      </c>
      <c r="BH97" s="124">
        <v>0</v>
      </c>
      <c r="BI97" s="124">
        <v>0</v>
      </c>
      <c r="BJ97" s="124">
        <v>0</v>
      </c>
      <c r="BK97" s="37">
        <v>1.29400463704167</v>
      </c>
      <c r="BL97" s="124">
        <v>0</v>
      </c>
      <c r="BM97" s="124">
        <v>0</v>
      </c>
      <c r="BN97" s="124">
        <v>0</v>
      </c>
      <c r="BO97" s="124">
        <v>0</v>
      </c>
      <c r="BP97" s="124">
        <v>8.399442783125</v>
      </c>
      <c r="BQ97" s="124">
        <v>0</v>
      </c>
      <c r="BR97" s="124">
        <v>0</v>
      </c>
      <c r="BS97" s="124">
        <v>0</v>
      </c>
      <c r="BT97" s="124">
        <v>0</v>
      </c>
      <c r="BU97" s="37">
        <v>0.59703534177083295</v>
      </c>
      <c r="BV97" s="124">
        <v>0</v>
      </c>
      <c r="BW97" s="124">
        <v>0</v>
      </c>
      <c r="BX97" s="124">
        <v>0</v>
      </c>
      <c r="BY97" s="124">
        <v>0</v>
      </c>
      <c r="BZ97" s="124">
        <v>3.4892705523125001</v>
      </c>
      <c r="CA97" s="124">
        <v>0</v>
      </c>
      <c r="CB97" s="124">
        <v>0</v>
      </c>
      <c r="CC97" s="124">
        <v>0</v>
      </c>
      <c r="CD97" s="124">
        <v>0</v>
      </c>
      <c r="CE97" s="22">
        <v>0.98</v>
      </c>
      <c r="CF97" s="5">
        <v>0</v>
      </c>
      <c r="CG97" s="5">
        <v>0</v>
      </c>
      <c r="CH97" s="5">
        <v>0</v>
      </c>
      <c r="CI97" s="5">
        <v>0</v>
      </c>
      <c r="CM97" s="38">
        <v>0</v>
      </c>
      <c r="CN97" s="21">
        <v>0</v>
      </c>
      <c r="CO97" s="21">
        <v>1</v>
      </c>
      <c r="CP97" s="21">
        <v>0</v>
      </c>
      <c r="CQ97" s="21">
        <v>0</v>
      </c>
      <c r="CR97" s="39">
        <v>1</v>
      </c>
      <c r="CS97" s="18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I97" s="143"/>
      <c r="ES97" s="66" t="s">
        <v>167</v>
      </c>
      <c r="ET97" s="69">
        <v>0</v>
      </c>
      <c r="EU97" s="69">
        <v>0</v>
      </c>
      <c r="EV97" s="69">
        <v>0</v>
      </c>
      <c r="EW97" s="69">
        <v>0</v>
      </c>
      <c r="EX97" s="69">
        <v>0</v>
      </c>
      <c r="EY97" s="69">
        <v>0</v>
      </c>
      <c r="EZ97" s="69">
        <v>0</v>
      </c>
      <c r="FA97" s="69">
        <v>0</v>
      </c>
      <c r="FB97" s="69">
        <v>0</v>
      </c>
      <c r="FC97" s="69">
        <v>0</v>
      </c>
      <c r="FD97" s="69">
        <v>0</v>
      </c>
      <c r="FE97" s="69">
        <v>0</v>
      </c>
      <c r="FF97" s="69">
        <v>0</v>
      </c>
      <c r="FG97" s="69">
        <v>0</v>
      </c>
      <c r="FH97" s="69">
        <v>0</v>
      </c>
      <c r="FI97" s="69">
        <v>0</v>
      </c>
      <c r="FJ97" s="69">
        <v>0</v>
      </c>
      <c r="FK97" s="69">
        <v>0</v>
      </c>
      <c r="FL97" s="69">
        <v>0</v>
      </c>
      <c r="FM97" s="69">
        <v>0</v>
      </c>
      <c r="FN97" s="69">
        <v>0</v>
      </c>
      <c r="FO97" s="69">
        <v>0</v>
      </c>
      <c r="FP97" s="69">
        <v>0</v>
      </c>
      <c r="FQ97" s="69">
        <v>0</v>
      </c>
      <c r="FR97" s="69">
        <v>0</v>
      </c>
      <c r="FS97" s="69">
        <v>0</v>
      </c>
      <c r="FT97" s="69">
        <v>0</v>
      </c>
      <c r="FU97" s="114"/>
      <c r="FV97" s="66" t="s">
        <v>167</v>
      </c>
      <c r="FW97" s="69">
        <v>0</v>
      </c>
      <c r="FX97" s="69">
        <v>0</v>
      </c>
      <c r="FY97" s="69">
        <v>0</v>
      </c>
      <c r="FZ97" s="69">
        <v>0</v>
      </c>
      <c r="GA97" s="69">
        <v>0</v>
      </c>
      <c r="GB97" s="69">
        <v>0</v>
      </c>
      <c r="GC97" s="69">
        <v>0</v>
      </c>
      <c r="GD97" s="69">
        <v>0</v>
      </c>
      <c r="GE97" s="69">
        <v>0</v>
      </c>
      <c r="GF97" s="69">
        <v>0</v>
      </c>
      <c r="GG97" s="69">
        <v>0</v>
      </c>
      <c r="GH97" s="69">
        <v>0</v>
      </c>
      <c r="GI97" s="69">
        <v>0</v>
      </c>
      <c r="GJ97" s="69">
        <v>0</v>
      </c>
      <c r="GK97" s="69">
        <v>0</v>
      </c>
      <c r="GL97" s="69">
        <v>0</v>
      </c>
      <c r="GM97" s="69">
        <v>0</v>
      </c>
      <c r="GN97" s="69">
        <v>0</v>
      </c>
      <c r="GO97" s="69">
        <v>0</v>
      </c>
      <c r="GP97" s="69">
        <v>0</v>
      </c>
      <c r="GQ97" s="69">
        <v>0</v>
      </c>
      <c r="GR97" s="69">
        <v>0</v>
      </c>
      <c r="GS97" s="69">
        <v>0</v>
      </c>
      <c r="GT97" s="69">
        <v>0</v>
      </c>
      <c r="GU97" s="69">
        <v>0</v>
      </c>
      <c r="GV97" s="69">
        <v>0</v>
      </c>
      <c r="GW97" s="69">
        <v>0</v>
      </c>
      <c r="GY97" s="66" t="s">
        <v>167</v>
      </c>
      <c r="GZ97" s="69">
        <v>0</v>
      </c>
      <c r="HA97" s="69">
        <v>0</v>
      </c>
      <c r="HB97" s="69">
        <v>0</v>
      </c>
      <c r="HC97" s="69">
        <v>0</v>
      </c>
      <c r="HD97" s="69">
        <v>0</v>
      </c>
      <c r="HE97" s="69">
        <v>0</v>
      </c>
      <c r="HF97" s="69">
        <v>0</v>
      </c>
      <c r="HG97" s="69">
        <v>0</v>
      </c>
      <c r="HH97" s="69">
        <v>0</v>
      </c>
      <c r="HI97" s="69">
        <v>0</v>
      </c>
      <c r="HJ97" s="69">
        <v>0</v>
      </c>
      <c r="HK97" s="69">
        <v>0</v>
      </c>
      <c r="HL97" s="69">
        <v>0</v>
      </c>
      <c r="HM97" s="72">
        <v>0</v>
      </c>
      <c r="HN97" s="75"/>
      <c r="HO97" s="73"/>
      <c r="HP97" s="66" t="s">
        <v>167</v>
      </c>
      <c r="HQ97" s="76">
        <v>0</v>
      </c>
      <c r="HR97" s="73"/>
      <c r="HS97" s="73"/>
      <c r="HT97" s="73"/>
      <c r="HU97" s="73"/>
      <c r="HV97" s="73"/>
      <c r="HW97" s="73"/>
      <c r="HX97" s="73"/>
      <c r="HY97" s="73"/>
      <c r="HZ97" s="73"/>
      <c r="JR97" s="37">
        <v>0</v>
      </c>
      <c r="JS97" s="37">
        <v>0</v>
      </c>
      <c r="JT97" s="37">
        <v>0</v>
      </c>
      <c r="JU97" s="37">
        <v>0</v>
      </c>
      <c r="JV97" s="37"/>
      <c r="JW97" s="37">
        <v>0.45</v>
      </c>
      <c r="JX97" s="37">
        <v>0.45</v>
      </c>
      <c r="JY97" s="37"/>
    </row>
    <row r="98" spans="1:285" x14ac:dyDescent="0.25">
      <c r="A98">
        <v>1983</v>
      </c>
      <c r="B98" s="37">
        <v>234142791</v>
      </c>
      <c r="C98" s="37">
        <v>0</v>
      </c>
      <c r="D98" s="37">
        <v>0</v>
      </c>
      <c r="E98" s="37">
        <v>668.71302088350103</v>
      </c>
      <c r="F98" s="37">
        <v>668.71302088350103</v>
      </c>
      <c r="G98" s="37">
        <v>668.71302088350103</v>
      </c>
      <c r="H98" s="20">
        <v>1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37">
        <v>0.91772582979166695</v>
      </c>
      <c r="S98" s="37">
        <v>0</v>
      </c>
      <c r="T98" s="37">
        <v>0</v>
      </c>
      <c r="U98" s="37">
        <v>0</v>
      </c>
      <c r="V98" s="37">
        <v>0</v>
      </c>
      <c r="W98" s="37">
        <v>0.39186280846874999</v>
      </c>
      <c r="X98" s="37">
        <v>0</v>
      </c>
      <c r="Y98" s="37">
        <v>0</v>
      </c>
      <c r="Z98" s="37">
        <v>0</v>
      </c>
      <c r="AA98" s="37">
        <v>0</v>
      </c>
      <c r="AB98" s="37">
        <v>10.9309821572917</v>
      </c>
      <c r="AC98" s="37">
        <v>0</v>
      </c>
      <c r="AD98" s="37">
        <v>0</v>
      </c>
      <c r="AE98" s="37">
        <v>0</v>
      </c>
      <c r="AF98" s="37">
        <v>0</v>
      </c>
      <c r="AG98" s="124">
        <v>13.478386669166699</v>
      </c>
      <c r="AH98" s="124">
        <v>0</v>
      </c>
      <c r="AI98" s="124">
        <v>0</v>
      </c>
      <c r="AJ98" s="124">
        <v>0</v>
      </c>
      <c r="AK98" s="124">
        <v>0</v>
      </c>
      <c r="AL98" s="37">
        <v>10.9309821572917</v>
      </c>
      <c r="AM98" s="37">
        <v>0</v>
      </c>
      <c r="AN98" s="37">
        <v>0</v>
      </c>
      <c r="AO98" s="37">
        <v>0</v>
      </c>
      <c r="AP98" s="37">
        <v>0</v>
      </c>
      <c r="AQ98" s="124">
        <v>0.13302272790625</v>
      </c>
      <c r="AR98" s="124">
        <v>0</v>
      </c>
      <c r="AS98" s="124">
        <v>0</v>
      </c>
      <c r="AT98" s="124">
        <v>0</v>
      </c>
      <c r="AU98" s="124">
        <v>0</v>
      </c>
      <c r="AV98" s="37">
        <v>1.9400557045104201</v>
      </c>
      <c r="AW98" s="37">
        <v>0</v>
      </c>
      <c r="AX98" s="37">
        <v>0</v>
      </c>
      <c r="AY98" s="37">
        <v>0</v>
      </c>
      <c r="AZ98" s="37">
        <v>0</v>
      </c>
      <c r="BA98" s="37">
        <v>14.9778429335417</v>
      </c>
      <c r="BB98" s="124">
        <v>0</v>
      </c>
      <c r="BC98" s="124">
        <v>0</v>
      </c>
      <c r="BD98" s="124">
        <v>0</v>
      </c>
      <c r="BE98" s="124">
        <v>0</v>
      </c>
      <c r="BF98" s="124">
        <v>23.460179840833302</v>
      </c>
      <c r="BG98" s="124">
        <v>0</v>
      </c>
      <c r="BH98" s="124">
        <v>0</v>
      </c>
      <c r="BI98" s="124">
        <v>0</v>
      </c>
      <c r="BJ98" s="124">
        <v>0</v>
      </c>
      <c r="BK98" s="37">
        <v>1.3097851813958299</v>
      </c>
      <c r="BL98" s="124">
        <v>0</v>
      </c>
      <c r="BM98" s="124">
        <v>0</v>
      </c>
      <c r="BN98" s="124">
        <v>0</v>
      </c>
      <c r="BO98" s="124">
        <v>0</v>
      </c>
      <c r="BP98" s="124">
        <v>8.5018750121875009</v>
      </c>
      <c r="BQ98" s="124">
        <v>0</v>
      </c>
      <c r="BR98" s="124">
        <v>0</v>
      </c>
      <c r="BS98" s="124">
        <v>0</v>
      </c>
      <c r="BT98" s="124">
        <v>0</v>
      </c>
      <c r="BU98" s="37">
        <v>0.60431626057291699</v>
      </c>
      <c r="BV98" s="124">
        <v>0</v>
      </c>
      <c r="BW98" s="124">
        <v>0</v>
      </c>
      <c r="BX98" s="124">
        <v>0</v>
      </c>
      <c r="BY98" s="124">
        <v>0</v>
      </c>
      <c r="BZ98" s="124">
        <v>3.5318226322187498</v>
      </c>
      <c r="CA98" s="124">
        <v>0</v>
      </c>
      <c r="CB98" s="124">
        <v>0</v>
      </c>
      <c r="CC98" s="124">
        <v>0</v>
      </c>
      <c r="CD98" s="124">
        <v>0</v>
      </c>
      <c r="CE98" s="22">
        <v>0.98</v>
      </c>
      <c r="CF98" s="5">
        <v>0</v>
      </c>
      <c r="CG98" s="5">
        <v>0</v>
      </c>
      <c r="CH98" s="5">
        <v>0</v>
      </c>
      <c r="CI98" s="5">
        <v>0</v>
      </c>
      <c r="CM98" s="38">
        <v>0</v>
      </c>
      <c r="CN98" s="21">
        <v>0</v>
      </c>
      <c r="CO98" s="21">
        <v>1</v>
      </c>
      <c r="CP98" s="21">
        <v>0</v>
      </c>
      <c r="CQ98" s="21">
        <v>0</v>
      </c>
      <c r="CR98" s="39">
        <v>1</v>
      </c>
      <c r="CS98" s="18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I98" s="143"/>
      <c r="ES98" s="66" t="s">
        <v>168</v>
      </c>
      <c r="ET98" s="69">
        <v>0</v>
      </c>
      <c r="EU98" s="69">
        <v>0</v>
      </c>
      <c r="EV98" s="69">
        <v>0</v>
      </c>
      <c r="EW98" s="69">
        <v>0</v>
      </c>
      <c r="EX98" s="69">
        <v>0</v>
      </c>
      <c r="EY98" s="69">
        <v>0</v>
      </c>
      <c r="EZ98" s="69">
        <v>0</v>
      </c>
      <c r="FA98" s="69">
        <v>0</v>
      </c>
      <c r="FB98" s="69">
        <v>0</v>
      </c>
      <c r="FC98" s="69">
        <v>0</v>
      </c>
      <c r="FD98" s="69">
        <v>0</v>
      </c>
      <c r="FE98" s="69">
        <v>0</v>
      </c>
      <c r="FF98" s="69">
        <v>0</v>
      </c>
      <c r="FG98" s="69">
        <v>0</v>
      </c>
      <c r="FH98" s="69">
        <v>0</v>
      </c>
      <c r="FI98" s="69">
        <v>0</v>
      </c>
      <c r="FJ98" s="69">
        <v>0</v>
      </c>
      <c r="FK98" s="69">
        <v>0</v>
      </c>
      <c r="FL98" s="69">
        <v>0</v>
      </c>
      <c r="FM98" s="69">
        <v>0</v>
      </c>
      <c r="FN98" s="69">
        <v>0</v>
      </c>
      <c r="FO98" s="69">
        <v>0</v>
      </c>
      <c r="FP98" s="69">
        <v>0</v>
      </c>
      <c r="FQ98" s="69">
        <v>0</v>
      </c>
      <c r="FR98" s="69">
        <v>0</v>
      </c>
      <c r="FS98" s="69">
        <v>0</v>
      </c>
      <c r="FT98" s="69">
        <v>0</v>
      </c>
      <c r="FU98" s="114"/>
      <c r="FV98" s="66" t="s">
        <v>168</v>
      </c>
      <c r="FW98" s="69">
        <v>0</v>
      </c>
      <c r="FX98" s="69">
        <v>0</v>
      </c>
      <c r="FY98" s="69">
        <v>0</v>
      </c>
      <c r="FZ98" s="69">
        <v>0</v>
      </c>
      <c r="GA98" s="69">
        <v>0</v>
      </c>
      <c r="GB98" s="69">
        <v>0</v>
      </c>
      <c r="GC98" s="69">
        <v>0</v>
      </c>
      <c r="GD98" s="69">
        <v>0</v>
      </c>
      <c r="GE98" s="69">
        <v>0</v>
      </c>
      <c r="GF98" s="69">
        <v>0</v>
      </c>
      <c r="GG98" s="69">
        <v>0</v>
      </c>
      <c r="GH98" s="69">
        <v>0</v>
      </c>
      <c r="GI98" s="69">
        <v>0</v>
      </c>
      <c r="GJ98" s="69">
        <v>0</v>
      </c>
      <c r="GK98" s="69">
        <v>0</v>
      </c>
      <c r="GL98" s="69">
        <v>0</v>
      </c>
      <c r="GM98" s="69">
        <v>0</v>
      </c>
      <c r="GN98" s="69">
        <v>0</v>
      </c>
      <c r="GO98" s="69">
        <v>0</v>
      </c>
      <c r="GP98" s="69">
        <v>0</v>
      </c>
      <c r="GQ98" s="69">
        <v>0</v>
      </c>
      <c r="GR98" s="69">
        <v>0</v>
      </c>
      <c r="GS98" s="69">
        <v>0</v>
      </c>
      <c r="GT98" s="69">
        <v>0</v>
      </c>
      <c r="GU98" s="69">
        <v>0</v>
      </c>
      <c r="GV98" s="69">
        <v>0</v>
      </c>
      <c r="GW98" s="69">
        <v>0</v>
      </c>
      <c r="GY98" s="66" t="s">
        <v>168</v>
      </c>
      <c r="GZ98" s="69">
        <v>0</v>
      </c>
      <c r="HA98" s="69">
        <v>0</v>
      </c>
      <c r="HB98" s="69">
        <v>0</v>
      </c>
      <c r="HC98" s="69">
        <v>0</v>
      </c>
      <c r="HD98" s="69">
        <v>0</v>
      </c>
      <c r="HE98" s="69">
        <v>0</v>
      </c>
      <c r="HF98" s="69">
        <v>0</v>
      </c>
      <c r="HG98" s="69">
        <v>0</v>
      </c>
      <c r="HH98" s="69">
        <v>0</v>
      </c>
      <c r="HI98" s="69">
        <v>0</v>
      </c>
      <c r="HJ98" s="69">
        <v>0</v>
      </c>
      <c r="HK98" s="69">
        <v>0</v>
      </c>
      <c r="HL98" s="69">
        <v>0</v>
      </c>
      <c r="HM98" s="72">
        <v>0</v>
      </c>
      <c r="HN98" s="75"/>
      <c r="HO98" s="73"/>
      <c r="HP98" s="66" t="s">
        <v>168</v>
      </c>
      <c r="HQ98" s="76">
        <v>0</v>
      </c>
      <c r="HR98" s="73"/>
      <c r="HS98" s="73"/>
      <c r="HT98" s="73"/>
      <c r="HU98" s="73"/>
      <c r="HV98" s="73"/>
      <c r="HW98" s="73"/>
      <c r="HX98" s="73"/>
      <c r="HY98" s="73"/>
      <c r="HZ98" s="73"/>
      <c r="JR98" s="37">
        <v>0</v>
      </c>
      <c r="JS98" s="37">
        <v>0</v>
      </c>
      <c r="JT98" s="37">
        <v>0</v>
      </c>
      <c r="JU98" s="37">
        <v>0</v>
      </c>
      <c r="JV98" s="37"/>
      <c r="JW98" s="37">
        <v>0.45</v>
      </c>
      <c r="JX98" s="37">
        <v>0.45</v>
      </c>
      <c r="JY98" s="37"/>
    </row>
    <row r="99" spans="1:285" x14ac:dyDescent="0.25">
      <c r="A99">
        <v>1984</v>
      </c>
      <c r="B99" s="37">
        <v>236949388.375</v>
      </c>
      <c r="C99" s="37">
        <v>0</v>
      </c>
      <c r="D99" s="37">
        <v>0</v>
      </c>
      <c r="E99" s="37">
        <v>676.90878816693998</v>
      </c>
      <c r="F99" s="37">
        <v>676.90878816693998</v>
      </c>
      <c r="G99" s="37">
        <v>676.90878816693998</v>
      </c>
      <c r="H99" s="20">
        <v>1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37">
        <v>0.92878276749999999</v>
      </c>
      <c r="S99" s="37">
        <v>0</v>
      </c>
      <c r="T99" s="37">
        <v>0</v>
      </c>
      <c r="U99" s="37">
        <v>0</v>
      </c>
      <c r="V99" s="37">
        <v>0</v>
      </c>
      <c r="W99" s="37">
        <v>0.39658404712500001</v>
      </c>
      <c r="X99" s="37">
        <v>0</v>
      </c>
      <c r="Y99" s="37">
        <v>0</v>
      </c>
      <c r="Z99" s="37">
        <v>0</v>
      </c>
      <c r="AA99" s="37">
        <v>0</v>
      </c>
      <c r="AB99" s="37">
        <v>11.062680737499999</v>
      </c>
      <c r="AC99" s="37">
        <v>0</v>
      </c>
      <c r="AD99" s="37">
        <v>0</v>
      </c>
      <c r="AE99" s="37">
        <v>0</v>
      </c>
      <c r="AF99" s="37">
        <v>0</v>
      </c>
      <c r="AG99" s="124">
        <v>13.64077687</v>
      </c>
      <c r="AH99" s="124">
        <v>0</v>
      </c>
      <c r="AI99" s="124">
        <v>0</v>
      </c>
      <c r="AJ99" s="124">
        <v>0</v>
      </c>
      <c r="AK99" s="124">
        <v>0</v>
      </c>
      <c r="AL99" s="37">
        <v>11.062680737499999</v>
      </c>
      <c r="AM99" s="37">
        <v>0</v>
      </c>
      <c r="AN99" s="37">
        <v>0</v>
      </c>
      <c r="AO99" s="37">
        <v>0</v>
      </c>
      <c r="AP99" s="37">
        <v>0</v>
      </c>
      <c r="AQ99" s="124">
        <v>0.134625411375</v>
      </c>
      <c r="AR99" s="124">
        <v>0</v>
      </c>
      <c r="AS99" s="124">
        <v>0</v>
      </c>
      <c r="AT99" s="124">
        <v>0</v>
      </c>
      <c r="AU99" s="124">
        <v>0</v>
      </c>
      <c r="AV99" s="37">
        <v>1.9634298696250001</v>
      </c>
      <c r="AW99" s="37">
        <v>0</v>
      </c>
      <c r="AX99" s="37">
        <v>0</v>
      </c>
      <c r="AY99" s="37">
        <v>0</v>
      </c>
      <c r="AZ99" s="37">
        <v>0</v>
      </c>
      <c r="BA99" s="37">
        <v>15.1582988725</v>
      </c>
      <c r="BB99" s="124">
        <v>0</v>
      </c>
      <c r="BC99" s="124">
        <v>0</v>
      </c>
      <c r="BD99" s="124">
        <v>0</v>
      </c>
      <c r="BE99" s="124">
        <v>0</v>
      </c>
      <c r="BF99" s="124">
        <v>23.742832610000001</v>
      </c>
      <c r="BG99" s="124">
        <v>0</v>
      </c>
      <c r="BH99" s="124">
        <v>0</v>
      </c>
      <c r="BI99" s="124">
        <v>0</v>
      </c>
      <c r="BJ99" s="124">
        <v>0</v>
      </c>
      <c r="BK99" s="37">
        <v>1.32556572575</v>
      </c>
      <c r="BL99" s="124">
        <v>0</v>
      </c>
      <c r="BM99" s="124">
        <v>0</v>
      </c>
      <c r="BN99" s="124">
        <v>0</v>
      </c>
      <c r="BO99" s="124">
        <v>0</v>
      </c>
      <c r="BP99" s="124">
        <v>8.6043072412499999</v>
      </c>
      <c r="BQ99" s="124">
        <v>0</v>
      </c>
      <c r="BR99" s="124">
        <v>0</v>
      </c>
      <c r="BS99" s="124">
        <v>0</v>
      </c>
      <c r="BT99" s="124">
        <v>0</v>
      </c>
      <c r="BU99" s="37">
        <v>0.61159717937500002</v>
      </c>
      <c r="BV99" s="124">
        <v>0</v>
      </c>
      <c r="BW99" s="124">
        <v>0</v>
      </c>
      <c r="BX99" s="124">
        <v>0</v>
      </c>
      <c r="BY99" s="124">
        <v>0</v>
      </c>
      <c r="BZ99" s="124">
        <v>3.574374712125</v>
      </c>
      <c r="CA99" s="124">
        <v>0</v>
      </c>
      <c r="CB99" s="124">
        <v>0</v>
      </c>
      <c r="CC99" s="124">
        <v>0</v>
      </c>
      <c r="CD99" s="124">
        <v>0</v>
      </c>
      <c r="CE99" s="22">
        <v>0.98</v>
      </c>
      <c r="CF99" s="5">
        <v>0</v>
      </c>
      <c r="CG99" s="5">
        <v>0</v>
      </c>
      <c r="CH99" s="5">
        <v>0</v>
      </c>
      <c r="CI99" s="5">
        <v>0</v>
      </c>
      <c r="CM99" s="38">
        <v>0</v>
      </c>
      <c r="CN99" s="21">
        <v>0</v>
      </c>
      <c r="CO99" s="21">
        <v>1</v>
      </c>
      <c r="CP99" s="21">
        <v>0</v>
      </c>
      <c r="CQ99" s="21">
        <v>0</v>
      </c>
      <c r="CR99" s="39">
        <v>1</v>
      </c>
      <c r="CS99" s="18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I99" s="143"/>
      <c r="ES99" s="66" t="s">
        <v>169</v>
      </c>
      <c r="ET99" s="69">
        <v>0</v>
      </c>
      <c r="EU99" s="69">
        <v>0</v>
      </c>
      <c r="EV99" s="69">
        <v>0</v>
      </c>
      <c r="EW99" s="69">
        <v>0</v>
      </c>
      <c r="EX99" s="69">
        <v>0</v>
      </c>
      <c r="EY99" s="69">
        <v>0</v>
      </c>
      <c r="EZ99" s="69">
        <v>0</v>
      </c>
      <c r="FA99" s="69">
        <v>0</v>
      </c>
      <c r="FB99" s="69">
        <v>0</v>
      </c>
      <c r="FC99" s="69">
        <v>0</v>
      </c>
      <c r="FD99" s="69">
        <v>0</v>
      </c>
      <c r="FE99" s="69">
        <v>0</v>
      </c>
      <c r="FF99" s="69">
        <v>0</v>
      </c>
      <c r="FG99" s="69">
        <v>0</v>
      </c>
      <c r="FH99" s="69">
        <v>0</v>
      </c>
      <c r="FI99" s="69">
        <v>0</v>
      </c>
      <c r="FJ99" s="69">
        <v>0</v>
      </c>
      <c r="FK99" s="69">
        <v>0</v>
      </c>
      <c r="FL99" s="69">
        <v>0</v>
      </c>
      <c r="FM99" s="69">
        <v>0</v>
      </c>
      <c r="FN99" s="69">
        <v>0</v>
      </c>
      <c r="FO99" s="69">
        <v>0</v>
      </c>
      <c r="FP99" s="69">
        <v>0</v>
      </c>
      <c r="FQ99" s="69">
        <v>0</v>
      </c>
      <c r="FR99" s="69">
        <v>0</v>
      </c>
      <c r="FS99" s="69">
        <v>0</v>
      </c>
      <c r="FT99" s="69">
        <v>0</v>
      </c>
      <c r="FU99" s="114"/>
      <c r="FV99" s="66" t="s">
        <v>169</v>
      </c>
      <c r="FW99" s="69">
        <v>0</v>
      </c>
      <c r="FX99" s="69">
        <v>0</v>
      </c>
      <c r="FY99" s="69">
        <v>0</v>
      </c>
      <c r="FZ99" s="69">
        <v>0</v>
      </c>
      <c r="GA99" s="69">
        <v>0</v>
      </c>
      <c r="GB99" s="69">
        <v>0</v>
      </c>
      <c r="GC99" s="69">
        <v>0</v>
      </c>
      <c r="GD99" s="69">
        <v>0</v>
      </c>
      <c r="GE99" s="69">
        <v>0</v>
      </c>
      <c r="GF99" s="69">
        <v>0</v>
      </c>
      <c r="GG99" s="69">
        <v>0</v>
      </c>
      <c r="GH99" s="69">
        <v>0</v>
      </c>
      <c r="GI99" s="69">
        <v>0</v>
      </c>
      <c r="GJ99" s="69">
        <v>0</v>
      </c>
      <c r="GK99" s="69">
        <v>0</v>
      </c>
      <c r="GL99" s="69">
        <v>0</v>
      </c>
      <c r="GM99" s="69">
        <v>0</v>
      </c>
      <c r="GN99" s="69">
        <v>0</v>
      </c>
      <c r="GO99" s="69">
        <v>0</v>
      </c>
      <c r="GP99" s="69">
        <v>0</v>
      </c>
      <c r="GQ99" s="69">
        <v>0</v>
      </c>
      <c r="GR99" s="69">
        <v>0</v>
      </c>
      <c r="GS99" s="69">
        <v>0</v>
      </c>
      <c r="GT99" s="69">
        <v>0</v>
      </c>
      <c r="GU99" s="69">
        <v>0</v>
      </c>
      <c r="GV99" s="69">
        <v>0</v>
      </c>
      <c r="GW99" s="69">
        <v>0</v>
      </c>
      <c r="GY99" s="66" t="s">
        <v>169</v>
      </c>
      <c r="GZ99" s="69">
        <v>0</v>
      </c>
      <c r="HA99" s="69">
        <v>0</v>
      </c>
      <c r="HB99" s="69">
        <v>0</v>
      </c>
      <c r="HC99" s="69">
        <v>0</v>
      </c>
      <c r="HD99" s="69">
        <v>0</v>
      </c>
      <c r="HE99" s="69">
        <v>0</v>
      </c>
      <c r="HF99" s="69">
        <v>0</v>
      </c>
      <c r="HG99" s="69">
        <v>0</v>
      </c>
      <c r="HH99" s="69">
        <v>0</v>
      </c>
      <c r="HI99" s="69">
        <v>0</v>
      </c>
      <c r="HJ99" s="69">
        <v>0</v>
      </c>
      <c r="HK99" s="69">
        <v>0</v>
      </c>
      <c r="HL99" s="69">
        <v>0</v>
      </c>
      <c r="HM99" s="72">
        <v>0</v>
      </c>
      <c r="HN99" s="75"/>
      <c r="HO99" s="73"/>
      <c r="HP99" s="66" t="s">
        <v>169</v>
      </c>
      <c r="HQ99" s="76">
        <v>0</v>
      </c>
      <c r="HR99" s="73"/>
      <c r="HS99" s="73"/>
      <c r="HT99" s="73"/>
      <c r="HU99" s="73"/>
      <c r="HV99" s="73"/>
      <c r="HW99" s="73"/>
      <c r="HX99" s="73"/>
      <c r="HY99" s="73"/>
      <c r="HZ99" s="73"/>
      <c r="JR99" s="37">
        <v>0</v>
      </c>
      <c r="JS99" s="37">
        <v>0</v>
      </c>
      <c r="JT99" s="37">
        <v>0</v>
      </c>
      <c r="JU99" s="37">
        <v>0</v>
      </c>
      <c r="JV99" s="37"/>
      <c r="JW99" s="37">
        <v>0.45</v>
      </c>
      <c r="JX99" s="37">
        <v>0.45</v>
      </c>
      <c r="JY99" s="37"/>
    </row>
    <row r="100" spans="1:285" x14ac:dyDescent="0.25">
      <c r="A100">
        <v>1985</v>
      </c>
      <c r="B100" s="37">
        <v>239768511.6875</v>
      </c>
      <c r="C100" s="37">
        <v>0</v>
      </c>
      <c r="D100" s="37">
        <v>0</v>
      </c>
      <c r="E100" s="37">
        <v>684.98713584244297</v>
      </c>
      <c r="F100" s="37">
        <v>684.98713584244297</v>
      </c>
      <c r="G100" s="37">
        <v>684.98713584244297</v>
      </c>
      <c r="H100" s="20">
        <v>1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37">
        <v>0.93983970520833304</v>
      </c>
      <c r="S100" s="37">
        <v>0</v>
      </c>
      <c r="T100" s="37">
        <v>0</v>
      </c>
      <c r="U100" s="37">
        <v>0</v>
      </c>
      <c r="V100" s="37">
        <v>0</v>
      </c>
      <c r="W100" s="37">
        <v>0.40130528578125002</v>
      </c>
      <c r="X100" s="37">
        <v>0</v>
      </c>
      <c r="Y100" s="37">
        <v>0</v>
      </c>
      <c r="Z100" s="37">
        <v>0</v>
      </c>
      <c r="AA100" s="37">
        <v>0</v>
      </c>
      <c r="AB100" s="37">
        <v>11.1943793177083</v>
      </c>
      <c r="AC100" s="37">
        <v>0</v>
      </c>
      <c r="AD100" s="37">
        <v>0</v>
      </c>
      <c r="AE100" s="37">
        <v>0</v>
      </c>
      <c r="AF100" s="37">
        <v>0</v>
      </c>
      <c r="AG100" s="124">
        <v>13.8031670708333</v>
      </c>
      <c r="AH100" s="124">
        <v>0</v>
      </c>
      <c r="AI100" s="124">
        <v>0</v>
      </c>
      <c r="AJ100" s="124">
        <v>0</v>
      </c>
      <c r="AK100" s="124">
        <v>0</v>
      </c>
      <c r="AL100" s="37">
        <v>11.1943793177083</v>
      </c>
      <c r="AM100" s="37">
        <v>0</v>
      </c>
      <c r="AN100" s="37">
        <v>0</v>
      </c>
      <c r="AO100" s="37">
        <v>0</v>
      </c>
      <c r="AP100" s="37">
        <v>0</v>
      </c>
      <c r="AQ100" s="124">
        <v>0.13622809484375001</v>
      </c>
      <c r="AR100" s="124">
        <v>0</v>
      </c>
      <c r="AS100" s="124">
        <v>0</v>
      </c>
      <c r="AT100" s="124">
        <v>0</v>
      </c>
      <c r="AU100" s="124">
        <v>0</v>
      </c>
      <c r="AV100" s="37">
        <v>1.9868040347395799</v>
      </c>
      <c r="AW100" s="37">
        <v>0</v>
      </c>
      <c r="AX100" s="37">
        <v>0</v>
      </c>
      <c r="AY100" s="37">
        <v>0</v>
      </c>
      <c r="AZ100" s="37">
        <v>0</v>
      </c>
      <c r="BA100" s="37">
        <v>15.338754811458299</v>
      </c>
      <c r="BB100" s="124">
        <v>0</v>
      </c>
      <c r="BC100" s="124">
        <v>0</v>
      </c>
      <c r="BD100" s="124">
        <v>0</v>
      </c>
      <c r="BE100" s="124">
        <v>0</v>
      </c>
      <c r="BF100" s="124">
        <v>24.0254853791667</v>
      </c>
      <c r="BG100" s="124">
        <v>0</v>
      </c>
      <c r="BH100" s="124">
        <v>0</v>
      </c>
      <c r="BI100" s="124">
        <v>0</v>
      </c>
      <c r="BJ100" s="124">
        <v>0</v>
      </c>
      <c r="BK100" s="37">
        <v>1.3413462701041701</v>
      </c>
      <c r="BL100" s="124">
        <v>0</v>
      </c>
      <c r="BM100" s="124">
        <v>0</v>
      </c>
      <c r="BN100" s="124">
        <v>0</v>
      </c>
      <c r="BO100" s="124">
        <v>0</v>
      </c>
      <c r="BP100" s="124">
        <v>8.7067394703125007</v>
      </c>
      <c r="BQ100" s="124">
        <v>0</v>
      </c>
      <c r="BR100" s="124">
        <v>0</v>
      </c>
      <c r="BS100" s="124">
        <v>0</v>
      </c>
      <c r="BT100" s="124">
        <v>0</v>
      </c>
      <c r="BU100" s="37">
        <v>0.61887809817708295</v>
      </c>
      <c r="BV100" s="124">
        <v>0</v>
      </c>
      <c r="BW100" s="124">
        <v>0</v>
      </c>
      <c r="BX100" s="124">
        <v>0</v>
      </c>
      <c r="BY100" s="124">
        <v>0</v>
      </c>
      <c r="BZ100" s="124">
        <v>3.6169267920312498</v>
      </c>
      <c r="CA100" s="124">
        <v>0</v>
      </c>
      <c r="CB100" s="124">
        <v>0</v>
      </c>
      <c r="CC100" s="124">
        <v>0</v>
      </c>
      <c r="CD100" s="124">
        <v>0</v>
      </c>
      <c r="CE100" s="22">
        <v>0.98</v>
      </c>
      <c r="CF100" s="5">
        <v>0</v>
      </c>
      <c r="CG100" s="5">
        <v>0</v>
      </c>
      <c r="CH100" s="5">
        <v>0</v>
      </c>
      <c r="CI100" s="5">
        <v>0</v>
      </c>
      <c r="CM100" s="38">
        <v>0</v>
      </c>
      <c r="CN100" s="21">
        <v>0</v>
      </c>
      <c r="CO100" s="21">
        <v>1</v>
      </c>
      <c r="CP100" s="21">
        <v>0</v>
      </c>
      <c r="CQ100" s="21">
        <v>0</v>
      </c>
      <c r="CR100" s="39">
        <v>1</v>
      </c>
      <c r="CS100" s="18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ES100" s="66" t="s">
        <v>170</v>
      </c>
      <c r="ET100" s="69">
        <v>0</v>
      </c>
      <c r="EU100" s="69">
        <v>0</v>
      </c>
      <c r="EV100" s="69">
        <v>0</v>
      </c>
      <c r="EW100" s="69">
        <v>0</v>
      </c>
      <c r="EX100" s="69">
        <v>0</v>
      </c>
      <c r="EY100" s="69">
        <v>0</v>
      </c>
      <c r="EZ100" s="69">
        <v>0</v>
      </c>
      <c r="FA100" s="69">
        <v>0</v>
      </c>
      <c r="FB100" s="69">
        <v>0</v>
      </c>
      <c r="FC100" s="69">
        <v>0</v>
      </c>
      <c r="FD100" s="69">
        <v>0</v>
      </c>
      <c r="FE100" s="69">
        <v>0</v>
      </c>
      <c r="FF100" s="69">
        <v>0</v>
      </c>
      <c r="FG100" s="69">
        <v>0</v>
      </c>
      <c r="FH100" s="69">
        <v>0</v>
      </c>
      <c r="FI100" s="69">
        <v>0</v>
      </c>
      <c r="FJ100" s="69">
        <v>0</v>
      </c>
      <c r="FK100" s="69">
        <v>0</v>
      </c>
      <c r="FL100" s="69">
        <v>0</v>
      </c>
      <c r="FM100" s="69">
        <v>0</v>
      </c>
      <c r="FN100" s="69">
        <v>0</v>
      </c>
      <c r="FO100" s="69">
        <v>0</v>
      </c>
      <c r="FP100" s="69">
        <v>0</v>
      </c>
      <c r="FQ100" s="69">
        <v>0</v>
      </c>
      <c r="FR100" s="69">
        <v>0</v>
      </c>
      <c r="FS100" s="69">
        <v>0</v>
      </c>
      <c r="FT100" s="69">
        <v>0</v>
      </c>
      <c r="FU100" s="114"/>
      <c r="FV100" s="66" t="s">
        <v>170</v>
      </c>
      <c r="FW100" s="69">
        <v>0</v>
      </c>
      <c r="FX100" s="69">
        <v>0</v>
      </c>
      <c r="FY100" s="69">
        <v>0</v>
      </c>
      <c r="FZ100" s="69">
        <v>0</v>
      </c>
      <c r="GA100" s="69">
        <v>0</v>
      </c>
      <c r="GB100" s="69">
        <v>0</v>
      </c>
      <c r="GC100" s="69">
        <v>0</v>
      </c>
      <c r="GD100" s="69">
        <v>0</v>
      </c>
      <c r="GE100" s="69">
        <v>0</v>
      </c>
      <c r="GF100" s="69">
        <v>0</v>
      </c>
      <c r="GG100" s="69">
        <v>0</v>
      </c>
      <c r="GH100" s="69">
        <v>0</v>
      </c>
      <c r="GI100" s="69">
        <v>0</v>
      </c>
      <c r="GJ100" s="69">
        <v>0</v>
      </c>
      <c r="GK100" s="69">
        <v>0</v>
      </c>
      <c r="GL100" s="69">
        <v>0</v>
      </c>
      <c r="GM100" s="69">
        <v>0</v>
      </c>
      <c r="GN100" s="69">
        <v>0</v>
      </c>
      <c r="GO100" s="69">
        <v>0</v>
      </c>
      <c r="GP100" s="69">
        <v>0</v>
      </c>
      <c r="GQ100" s="69">
        <v>0</v>
      </c>
      <c r="GR100" s="69">
        <v>0</v>
      </c>
      <c r="GS100" s="69">
        <v>0</v>
      </c>
      <c r="GT100" s="69">
        <v>0</v>
      </c>
      <c r="GU100" s="69">
        <v>0</v>
      </c>
      <c r="GV100" s="69">
        <v>0</v>
      </c>
      <c r="GW100" s="69">
        <v>0</v>
      </c>
      <c r="GY100" s="66" t="s">
        <v>170</v>
      </c>
      <c r="GZ100" s="69">
        <v>0</v>
      </c>
      <c r="HA100" s="69">
        <v>0</v>
      </c>
      <c r="HB100" s="69">
        <v>0</v>
      </c>
      <c r="HC100" s="69">
        <v>0</v>
      </c>
      <c r="HD100" s="69">
        <v>0</v>
      </c>
      <c r="HE100" s="69">
        <v>0</v>
      </c>
      <c r="HF100" s="69">
        <v>0</v>
      </c>
      <c r="HG100" s="69">
        <v>0</v>
      </c>
      <c r="HH100" s="69">
        <v>0</v>
      </c>
      <c r="HI100" s="69">
        <v>0</v>
      </c>
      <c r="HJ100" s="69">
        <v>0</v>
      </c>
      <c r="HK100" s="69">
        <v>0</v>
      </c>
      <c r="HL100" s="69">
        <v>0</v>
      </c>
      <c r="HM100" s="69">
        <v>0</v>
      </c>
      <c r="HN100" s="75"/>
      <c r="HO100" s="73"/>
      <c r="HP100" s="66" t="s">
        <v>170</v>
      </c>
      <c r="HQ100" s="76">
        <v>0</v>
      </c>
      <c r="HR100" s="73"/>
      <c r="HS100" s="73"/>
      <c r="HT100" s="73"/>
      <c r="HU100" s="73"/>
      <c r="HV100" s="73"/>
      <c r="HW100" s="73"/>
      <c r="HX100" s="73"/>
      <c r="HY100" s="73"/>
      <c r="HZ100" s="73"/>
      <c r="JR100" s="37">
        <v>0</v>
      </c>
      <c r="JS100" s="37">
        <v>0</v>
      </c>
      <c r="JT100" s="37">
        <v>0</v>
      </c>
      <c r="JU100" s="37">
        <v>0</v>
      </c>
      <c r="JV100" s="37"/>
      <c r="JW100" s="37">
        <v>0.45</v>
      </c>
      <c r="JX100" s="37">
        <v>0.45</v>
      </c>
      <c r="JY100" s="37"/>
    </row>
    <row r="101" spans="1:285" x14ac:dyDescent="0.25">
      <c r="A101">
        <v>1986</v>
      </c>
      <c r="B101" s="37">
        <v>242599004</v>
      </c>
      <c r="C101" s="37">
        <v>0</v>
      </c>
      <c r="D101" s="37">
        <v>0</v>
      </c>
      <c r="E101" s="37">
        <v>692.94588627666201</v>
      </c>
      <c r="F101" s="37">
        <v>692.94588627666201</v>
      </c>
      <c r="G101" s="37">
        <v>692.94588627666201</v>
      </c>
      <c r="H101" s="20">
        <v>1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37">
        <v>0.95089664291666698</v>
      </c>
      <c r="S101" s="37">
        <v>0</v>
      </c>
      <c r="T101" s="37">
        <v>0</v>
      </c>
      <c r="U101" s="37">
        <v>0</v>
      </c>
      <c r="V101" s="37">
        <v>0</v>
      </c>
      <c r="W101" s="37">
        <v>0.40602652443749998</v>
      </c>
      <c r="X101" s="37">
        <v>0</v>
      </c>
      <c r="Y101" s="37">
        <v>0</v>
      </c>
      <c r="Z101" s="37">
        <v>0</v>
      </c>
      <c r="AA101" s="37">
        <v>0</v>
      </c>
      <c r="AB101" s="37">
        <v>11.326077897916701</v>
      </c>
      <c r="AC101" s="37">
        <v>0</v>
      </c>
      <c r="AD101" s="37">
        <v>0</v>
      </c>
      <c r="AE101" s="37">
        <v>0</v>
      </c>
      <c r="AF101" s="37">
        <v>0</v>
      </c>
      <c r="AG101" s="124">
        <v>13.9655572716667</v>
      </c>
      <c r="AH101" s="124">
        <v>0</v>
      </c>
      <c r="AI101" s="124">
        <v>0</v>
      </c>
      <c r="AJ101" s="124">
        <v>0</v>
      </c>
      <c r="AK101" s="124">
        <v>0</v>
      </c>
      <c r="AL101" s="37">
        <v>11.326077897916701</v>
      </c>
      <c r="AM101" s="37">
        <v>0</v>
      </c>
      <c r="AN101" s="37">
        <v>0</v>
      </c>
      <c r="AO101" s="37">
        <v>0</v>
      </c>
      <c r="AP101" s="37">
        <v>0</v>
      </c>
      <c r="AQ101" s="124">
        <v>0.13783077831250001</v>
      </c>
      <c r="AR101" s="124">
        <v>0</v>
      </c>
      <c r="AS101" s="124">
        <v>0</v>
      </c>
      <c r="AT101" s="124">
        <v>0</v>
      </c>
      <c r="AU101" s="124">
        <v>0</v>
      </c>
      <c r="AV101" s="37">
        <v>2.0101781998541699</v>
      </c>
      <c r="AW101" s="37">
        <v>0</v>
      </c>
      <c r="AX101" s="37">
        <v>0</v>
      </c>
      <c r="AY101" s="37">
        <v>0</v>
      </c>
      <c r="AZ101" s="37">
        <v>0</v>
      </c>
      <c r="BA101" s="37">
        <v>15.519210750416701</v>
      </c>
      <c r="BB101" s="124">
        <v>0</v>
      </c>
      <c r="BC101" s="124">
        <v>0</v>
      </c>
      <c r="BD101" s="124">
        <v>0</v>
      </c>
      <c r="BE101" s="124">
        <v>0</v>
      </c>
      <c r="BF101" s="124">
        <v>24.308138148333299</v>
      </c>
      <c r="BG101" s="124">
        <v>0</v>
      </c>
      <c r="BH101" s="124">
        <v>0</v>
      </c>
      <c r="BI101" s="124">
        <v>0</v>
      </c>
      <c r="BJ101" s="124">
        <v>0</v>
      </c>
      <c r="BK101" s="37">
        <v>1.3571268144583299</v>
      </c>
      <c r="BL101" s="124">
        <v>0</v>
      </c>
      <c r="BM101" s="124">
        <v>0</v>
      </c>
      <c r="BN101" s="124">
        <v>0</v>
      </c>
      <c r="BO101" s="124">
        <v>0</v>
      </c>
      <c r="BP101" s="124">
        <v>8.8091716993749998</v>
      </c>
      <c r="BQ101" s="124">
        <v>0</v>
      </c>
      <c r="BR101" s="124">
        <v>0</v>
      </c>
      <c r="BS101" s="124">
        <v>0</v>
      </c>
      <c r="BT101" s="124">
        <v>0</v>
      </c>
      <c r="BU101" s="37">
        <v>0.62615901697916698</v>
      </c>
      <c r="BV101" s="124">
        <v>0</v>
      </c>
      <c r="BW101" s="124">
        <v>0</v>
      </c>
      <c r="BX101" s="124">
        <v>0</v>
      </c>
      <c r="BY101" s="124">
        <v>0</v>
      </c>
      <c r="BZ101" s="124">
        <v>3.6594788719375</v>
      </c>
      <c r="CA101" s="124">
        <v>0</v>
      </c>
      <c r="CB101" s="124">
        <v>0</v>
      </c>
      <c r="CC101" s="124">
        <v>0</v>
      </c>
      <c r="CD101" s="124">
        <v>0</v>
      </c>
      <c r="CE101" s="22">
        <v>0.98</v>
      </c>
      <c r="CF101" s="5">
        <v>0</v>
      </c>
      <c r="CG101" s="5">
        <v>0</v>
      </c>
      <c r="CH101" s="5">
        <v>0</v>
      </c>
      <c r="CI101" s="5">
        <v>0</v>
      </c>
      <c r="CM101" s="38">
        <v>0</v>
      </c>
      <c r="CN101" s="21">
        <v>0</v>
      </c>
      <c r="CO101" s="21">
        <v>1</v>
      </c>
      <c r="CP101" s="21">
        <v>0</v>
      </c>
      <c r="CQ101" s="21">
        <v>0</v>
      </c>
      <c r="CR101" s="39">
        <v>1</v>
      </c>
      <c r="CS101" s="18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ES101" s="66" t="s">
        <v>171</v>
      </c>
      <c r="ET101" s="69">
        <v>0</v>
      </c>
      <c r="EU101" s="69">
        <v>0</v>
      </c>
      <c r="EV101" s="69">
        <v>0</v>
      </c>
      <c r="EW101" s="69">
        <v>0</v>
      </c>
      <c r="EX101" s="69">
        <v>0</v>
      </c>
      <c r="EY101" s="69">
        <v>0</v>
      </c>
      <c r="EZ101" s="69">
        <v>0</v>
      </c>
      <c r="FA101" s="69">
        <v>0</v>
      </c>
      <c r="FB101" s="69">
        <v>0</v>
      </c>
      <c r="FC101" s="69">
        <v>0</v>
      </c>
      <c r="FD101" s="69">
        <v>0</v>
      </c>
      <c r="FE101" s="69">
        <v>0</v>
      </c>
      <c r="FF101" s="69">
        <v>0</v>
      </c>
      <c r="FG101" s="69">
        <v>0</v>
      </c>
      <c r="FH101" s="69">
        <v>0</v>
      </c>
      <c r="FI101" s="69">
        <v>0</v>
      </c>
      <c r="FJ101" s="69">
        <v>0</v>
      </c>
      <c r="FK101" s="69">
        <v>0</v>
      </c>
      <c r="FL101" s="69">
        <v>0</v>
      </c>
      <c r="FM101" s="69">
        <v>0</v>
      </c>
      <c r="FN101" s="69">
        <v>0</v>
      </c>
      <c r="FO101" s="69">
        <v>0</v>
      </c>
      <c r="FP101" s="69">
        <v>0</v>
      </c>
      <c r="FQ101" s="69">
        <v>0</v>
      </c>
      <c r="FR101" s="69">
        <v>0</v>
      </c>
      <c r="FS101" s="69">
        <v>0</v>
      </c>
      <c r="FT101" s="69">
        <v>0</v>
      </c>
      <c r="FU101" s="114"/>
      <c r="FV101" s="66" t="s">
        <v>171</v>
      </c>
      <c r="FW101" s="69">
        <v>0</v>
      </c>
      <c r="FX101" s="69">
        <v>0</v>
      </c>
      <c r="FY101" s="69">
        <v>0</v>
      </c>
      <c r="FZ101" s="69">
        <v>0</v>
      </c>
      <c r="GA101" s="69">
        <v>0</v>
      </c>
      <c r="GB101" s="69">
        <v>0</v>
      </c>
      <c r="GC101" s="69">
        <v>0</v>
      </c>
      <c r="GD101" s="69">
        <v>0</v>
      </c>
      <c r="GE101" s="69">
        <v>0</v>
      </c>
      <c r="GF101" s="69">
        <v>0</v>
      </c>
      <c r="GG101" s="69">
        <v>0</v>
      </c>
      <c r="GH101" s="69">
        <v>0</v>
      </c>
      <c r="GI101" s="69">
        <v>0</v>
      </c>
      <c r="GJ101" s="69">
        <v>0</v>
      </c>
      <c r="GK101" s="69">
        <v>0</v>
      </c>
      <c r="GL101" s="69">
        <v>0</v>
      </c>
      <c r="GM101" s="69">
        <v>0</v>
      </c>
      <c r="GN101" s="69">
        <v>0</v>
      </c>
      <c r="GO101" s="69">
        <v>0</v>
      </c>
      <c r="GP101" s="69">
        <v>0</v>
      </c>
      <c r="GQ101" s="69">
        <v>0</v>
      </c>
      <c r="GR101" s="69">
        <v>0</v>
      </c>
      <c r="GS101" s="69">
        <v>0</v>
      </c>
      <c r="GT101" s="69">
        <v>0</v>
      </c>
      <c r="GU101" s="69">
        <v>0</v>
      </c>
      <c r="GV101" s="69">
        <v>0</v>
      </c>
      <c r="GW101" s="69">
        <v>0</v>
      </c>
      <c r="GY101" s="66" t="s">
        <v>171</v>
      </c>
      <c r="GZ101" s="69">
        <v>0</v>
      </c>
      <c r="HA101" s="69">
        <v>0</v>
      </c>
      <c r="HB101" s="69">
        <v>0</v>
      </c>
      <c r="HC101" s="69">
        <v>0</v>
      </c>
      <c r="HD101" s="69">
        <v>0</v>
      </c>
      <c r="HE101" s="69">
        <v>0</v>
      </c>
      <c r="HF101" s="69">
        <v>0</v>
      </c>
      <c r="HG101" s="69">
        <v>0</v>
      </c>
      <c r="HH101" s="69">
        <v>0</v>
      </c>
      <c r="HI101" s="69">
        <v>0</v>
      </c>
      <c r="HJ101" s="69">
        <v>0</v>
      </c>
      <c r="HK101" s="69">
        <v>0</v>
      </c>
      <c r="HL101" s="69">
        <v>0</v>
      </c>
      <c r="HM101" s="72">
        <v>0</v>
      </c>
      <c r="HN101" s="75"/>
      <c r="HO101" s="73"/>
      <c r="HP101" s="66" t="s">
        <v>171</v>
      </c>
      <c r="HQ101" s="76">
        <v>0</v>
      </c>
      <c r="HR101" s="73"/>
      <c r="HS101" s="73"/>
      <c r="HT101" s="73"/>
      <c r="HU101" s="73"/>
      <c r="HV101" s="73"/>
      <c r="HW101" s="73"/>
      <c r="HX101" s="73"/>
      <c r="HY101" s="73"/>
      <c r="HZ101" s="73"/>
      <c r="JR101" s="37">
        <v>0</v>
      </c>
      <c r="JS101" s="37">
        <v>0</v>
      </c>
      <c r="JT101" s="37">
        <v>0</v>
      </c>
      <c r="JU101" s="37">
        <v>0</v>
      </c>
      <c r="JV101" s="37"/>
      <c r="JW101" s="37">
        <v>0.45</v>
      </c>
      <c r="JX101" s="37">
        <v>0.45</v>
      </c>
      <c r="JY101" s="37"/>
    </row>
    <row r="102" spans="1:285" x14ac:dyDescent="0.25">
      <c r="A102">
        <v>1987</v>
      </c>
      <c r="B102" s="37">
        <v>245439689.125</v>
      </c>
      <c r="C102" s="37">
        <v>0</v>
      </c>
      <c r="D102" s="37">
        <v>0</v>
      </c>
      <c r="E102" s="37">
        <v>700.78295557946001</v>
      </c>
      <c r="F102" s="37">
        <v>700.78295557946001</v>
      </c>
      <c r="G102" s="37">
        <v>700.78295557946001</v>
      </c>
      <c r="H102" s="20">
        <v>1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37">
        <v>0.96195358062500003</v>
      </c>
      <c r="S102" s="37">
        <v>0</v>
      </c>
      <c r="T102" s="37">
        <v>0</v>
      </c>
      <c r="U102" s="37">
        <v>0</v>
      </c>
      <c r="V102" s="37">
        <v>0</v>
      </c>
      <c r="W102" s="37">
        <v>0.41074776309375</v>
      </c>
      <c r="X102" s="37">
        <v>0</v>
      </c>
      <c r="Y102" s="37">
        <v>0</v>
      </c>
      <c r="Z102" s="37">
        <v>0</v>
      </c>
      <c r="AA102" s="37">
        <v>0</v>
      </c>
      <c r="AB102" s="37">
        <v>11.457776478125</v>
      </c>
      <c r="AC102" s="37">
        <v>0</v>
      </c>
      <c r="AD102" s="37">
        <v>0</v>
      </c>
      <c r="AE102" s="37">
        <v>0</v>
      </c>
      <c r="AF102" s="37">
        <v>0</v>
      </c>
      <c r="AG102" s="124">
        <v>14.127947472500001</v>
      </c>
      <c r="AH102" s="124">
        <v>0</v>
      </c>
      <c r="AI102" s="124">
        <v>0</v>
      </c>
      <c r="AJ102" s="124">
        <v>0</v>
      </c>
      <c r="AK102" s="124">
        <v>0</v>
      </c>
      <c r="AL102" s="37">
        <v>11.457776478125</v>
      </c>
      <c r="AM102" s="37">
        <v>0</v>
      </c>
      <c r="AN102" s="37">
        <v>0</v>
      </c>
      <c r="AO102" s="37">
        <v>0</v>
      </c>
      <c r="AP102" s="37">
        <v>0</v>
      </c>
      <c r="AQ102" s="124">
        <v>0.13943346178124999</v>
      </c>
      <c r="AR102" s="124">
        <v>0</v>
      </c>
      <c r="AS102" s="124">
        <v>0</v>
      </c>
      <c r="AT102" s="124">
        <v>0</v>
      </c>
      <c r="AU102" s="124">
        <v>0</v>
      </c>
      <c r="AV102" s="37">
        <v>2.0335523649687501</v>
      </c>
      <c r="AW102" s="37">
        <v>0</v>
      </c>
      <c r="AX102" s="37">
        <v>0</v>
      </c>
      <c r="AY102" s="37">
        <v>0</v>
      </c>
      <c r="AZ102" s="37">
        <v>0</v>
      </c>
      <c r="BA102" s="37">
        <v>15.699666689375</v>
      </c>
      <c r="BB102" s="124">
        <v>0</v>
      </c>
      <c r="BC102" s="124">
        <v>0</v>
      </c>
      <c r="BD102" s="124">
        <v>0</v>
      </c>
      <c r="BE102" s="124">
        <v>0</v>
      </c>
      <c r="BF102" s="124">
        <v>24.590790917500001</v>
      </c>
      <c r="BG102" s="124">
        <v>0</v>
      </c>
      <c r="BH102" s="124">
        <v>0</v>
      </c>
      <c r="BI102" s="124">
        <v>0</v>
      </c>
      <c r="BJ102" s="124">
        <v>0</v>
      </c>
      <c r="BK102" s="37">
        <v>1.3729073588125</v>
      </c>
      <c r="BL102" s="124">
        <v>0</v>
      </c>
      <c r="BM102" s="124">
        <v>0</v>
      </c>
      <c r="BN102" s="124">
        <v>0</v>
      </c>
      <c r="BO102" s="124">
        <v>0</v>
      </c>
      <c r="BP102" s="124">
        <v>8.9116039284375006</v>
      </c>
      <c r="BQ102" s="124">
        <v>0</v>
      </c>
      <c r="BR102" s="124">
        <v>0</v>
      </c>
      <c r="BS102" s="124">
        <v>0</v>
      </c>
      <c r="BT102" s="124">
        <v>0</v>
      </c>
      <c r="BU102" s="37">
        <v>0.63343993578125002</v>
      </c>
      <c r="BV102" s="124">
        <v>0</v>
      </c>
      <c r="BW102" s="124">
        <v>0</v>
      </c>
      <c r="BX102" s="124">
        <v>0</v>
      </c>
      <c r="BY102" s="124">
        <v>0</v>
      </c>
      <c r="BZ102" s="124">
        <v>3.7020309518437502</v>
      </c>
      <c r="CA102" s="124">
        <v>0</v>
      </c>
      <c r="CB102" s="124">
        <v>0</v>
      </c>
      <c r="CC102" s="124">
        <v>0</v>
      </c>
      <c r="CD102" s="124">
        <v>0</v>
      </c>
      <c r="CE102" s="22">
        <v>0.98</v>
      </c>
      <c r="CF102" s="5">
        <v>0</v>
      </c>
      <c r="CG102" s="5">
        <v>0</v>
      </c>
      <c r="CH102" s="5">
        <v>0</v>
      </c>
      <c r="CI102" s="5">
        <v>0</v>
      </c>
      <c r="CM102" s="38">
        <v>0</v>
      </c>
      <c r="CN102" s="21">
        <v>0</v>
      </c>
      <c r="CO102" s="21">
        <v>1</v>
      </c>
      <c r="CP102" s="21">
        <v>0</v>
      </c>
      <c r="CQ102" s="21">
        <v>0</v>
      </c>
      <c r="CR102" s="39">
        <v>1</v>
      </c>
      <c r="CS102" s="18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ES102" s="66" t="s">
        <v>172</v>
      </c>
      <c r="ET102" s="69">
        <v>0</v>
      </c>
      <c r="EU102" s="69">
        <v>0</v>
      </c>
      <c r="EV102" s="69">
        <v>0</v>
      </c>
      <c r="EW102" s="69">
        <v>0</v>
      </c>
      <c r="EX102" s="69">
        <v>0</v>
      </c>
      <c r="EY102" s="69">
        <v>0</v>
      </c>
      <c r="EZ102" s="69">
        <v>0</v>
      </c>
      <c r="FA102" s="69">
        <v>0</v>
      </c>
      <c r="FB102" s="69">
        <v>0</v>
      </c>
      <c r="FC102" s="69">
        <v>0</v>
      </c>
      <c r="FD102" s="69">
        <v>0</v>
      </c>
      <c r="FE102" s="69">
        <v>0</v>
      </c>
      <c r="FF102" s="69">
        <v>0</v>
      </c>
      <c r="FG102" s="69">
        <v>0</v>
      </c>
      <c r="FH102" s="69">
        <v>0</v>
      </c>
      <c r="FI102" s="69">
        <v>0</v>
      </c>
      <c r="FJ102" s="69">
        <v>0</v>
      </c>
      <c r="FK102" s="69">
        <v>0</v>
      </c>
      <c r="FL102" s="69">
        <v>0</v>
      </c>
      <c r="FM102" s="69">
        <v>0</v>
      </c>
      <c r="FN102" s="69">
        <v>0</v>
      </c>
      <c r="FO102" s="69">
        <v>0</v>
      </c>
      <c r="FP102" s="69">
        <v>0</v>
      </c>
      <c r="FQ102" s="69">
        <v>0</v>
      </c>
      <c r="FR102" s="69">
        <v>0</v>
      </c>
      <c r="FS102" s="69">
        <v>0</v>
      </c>
      <c r="FT102" s="69">
        <v>0</v>
      </c>
      <c r="FU102" s="114"/>
      <c r="FV102" s="66" t="s">
        <v>172</v>
      </c>
      <c r="FW102" s="69">
        <v>0</v>
      </c>
      <c r="FX102" s="69">
        <v>0</v>
      </c>
      <c r="FY102" s="69">
        <v>0</v>
      </c>
      <c r="FZ102" s="69">
        <v>0</v>
      </c>
      <c r="GA102" s="69">
        <v>0</v>
      </c>
      <c r="GB102" s="69">
        <v>0</v>
      </c>
      <c r="GC102" s="69">
        <v>0</v>
      </c>
      <c r="GD102" s="69">
        <v>0</v>
      </c>
      <c r="GE102" s="69">
        <v>0</v>
      </c>
      <c r="GF102" s="69">
        <v>0</v>
      </c>
      <c r="GG102" s="69">
        <v>0</v>
      </c>
      <c r="GH102" s="69">
        <v>0</v>
      </c>
      <c r="GI102" s="69">
        <v>0</v>
      </c>
      <c r="GJ102" s="69">
        <v>0</v>
      </c>
      <c r="GK102" s="69">
        <v>0</v>
      </c>
      <c r="GL102" s="69">
        <v>0</v>
      </c>
      <c r="GM102" s="69">
        <v>0</v>
      </c>
      <c r="GN102" s="69">
        <v>0</v>
      </c>
      <c r="GO102" s="69">
        <v>0</v>
      </c>
      <c r="GP102" s="69">
        <v>0</v>
      </c>
      <c r="GQ102" s="69">
        <v>0</v>
      </c>
      <c r="GR102" s="69">
        <v>0</v>
      </c>
      <c r="GS102" s="69">
        <v>0</v>
      </c>
      <c r="GT102" s="69">
        <v>0</v>
      </c>
      <c r="GU102" s="69">
        <v>0</v>
      </c>
      <c r="GV102" s="69">
        <v>0</v>
      </c>
      <c r="GW102" s="69">
        <v>0</v>
      </c>
      <c r="GY102" s="66" t="s">
        <v>172</v>
      </c>
      <c r="GZ102" s="69">
        <v>0</v>
      </c>
      <c r="HA102" s="69">
        <v>0</v>
      </c>
      <c r="HB102" s="69">
        <v>0</v>
      </c>
      <c r="HC102" s="69">
        <v>0</v>
      </c>
      <c r="HD102" s="69">
        <v>0</v>
      </c>
      <c r="HE102" s="69">
        <v>0</v>
      </c>
      <c r="HF102" s="69">
        <v>0</v>
      </c>
      <c r="HG102" s="69">
        <v>0</v>
      </c>
      <c r="HH102" s="69">
        <v>0</v>
      </c>
      <c r="HI102" s="69">
        <v>0</v>
      </c>
      <c r="HJ102" s="69">
        <v>0</v>
      </c>
      <c r="HK102" s="69">
        <v>0</v>
      </c>
      <c r="HL102" s="69">
        <v>0</v>
      </c>
      <c r="HM102" s="72">
        <v>0</v>
      </c>
      <c r="HN102" s="75"/>
      <c r="HO102" s="73"/>
      <c r="HP102" s="66" t="s">
        <v>172</v>
      </c>
      <c r="HQ102" s="76">
        <v>0</v>
      </c>
      <c r="HR102" s="73"/>
      <c r="HS102" s="73"/>
      <c r="HT102" s="73"/>
      <c r="HU102" s="73"/>
      <c r="HV102" s="73"/>
      <c r="HW102" s="73"/>
      <c r="HX102" s="73"/>
      <c r="HY102" s="73"/>
      <c r="HZ102" s="73"/>
      <c r="JR102" s="37">
        <v>0</v>
      </c>
      <c r="JS102" s="37">
        <v>0</v>
      </c>
      <c r="JT102" s="37">
        <v>0</v>
      </c>
      <c r="JU102" s="37">
        <v>0</v>
      </c>
      <c r="JV102" s="37"/>
      <c r="JW102" s="37">
        <v>0.45</v>
      </c>
      <c r="JX102" s="37">
        <v>0.45</v>
      </c>
      <c r="JY102" s="37"/>
    </row>
    <row r="103" spans="1:285" x14ac:dyDescent="0.25">
      <c r="A103">
        <v>1988</v>
      </c>
      <c r="B103" s="37">
        <v>248289371.25</v>
      </c>
      <c r="C103" s="37">
        <v>0</v>
      </c>
      <c r="D103" s="37">
        <v>0</v>
      </c>
      <c r="E103" s="37">
        <v>708.49635387957096</v>
      </c>
      <c r="F103" s="37">
        <v>708.49635387957096</v>
      </c>
      <c r="G103" s="37">
        <v>708.49635387957096</v>
      </c>
      <c r="H103" s="20">
        <v>1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37">
        <v>0.97301051833333296</v>
      </c>
      <c r="S103" s="37">
        <v>0</v>
      </c>
      <c r="T103" s="37">
        <v>0</v>
      </c>
      <c r="U103" s="37">
        <v>0</v>
      </c>
      <c r="V103" s="37">
        <v>0</v>
      </c>
      <c r="W103" s="37">
        <v>0.41546900175000001</v>
      </c>
      <c r="X103" s="37">
        <v>0</v>
      </c>
      <c r="Y103" s="37">
        <v>0</v>
      </c>
      <c r="Z103" s="37">
        <v>0</v>
      </c>
      <c r="AA103" s="37">
        <v>0</v>
      </c>
      <c r="AB103" s="37">
        <v>11.589475058333299</v>
      </c>
      <c r="AC103" s="37">
        <v>0</v>
      </c>
      <c r="AD103" s="37">
        <v>0</v>
      </c>
      <c r="AE103" s="37">
        <v>0</v>
      </c>
      <c r="AF103" s="37">
        <v>0</v>
      </c>
      <c r="AG103" s="124">
        <v>14.290337673333299</v>
      </c>
      <c r="AH103" s="124">
        <v>0</v>
      </c>
      <c r="AI103" s="124">
        <v>0</v>
      </c>
      <c r="AJ103" s="124">
        <v>0</v>
      </c>
      <c r="AK103" s="124">
        <v>0</v>
      </c>
      <c r="AL103" s="37">
        <v>11.589475058333299</v>
      </c>
      <c r="AM103" s="37">
        <v>0</v>
      </c>
      <c r="AN103" s="37">
        <v>0</v>
      </c>
      <c r="AO103" s="37">
        <v>0</v>
      </c>
      <c r="AP103" s="37">
        <v>0</v>
      </c>
      <c r="AQ103" s="124">
        <v>0.14103614524999999</v>
      </c>
      <c r="AR103" s="124">
        <v>0</v>
      </c>
      <c r="AS103" s="124">
        <v>0</v>
      </c>
      <c r="AT103" s="124">
        <v>0</v>
      </c>
      <c r="AU103" s="124">
        <v>0</v>
      </c>
      <c r="AV103" s="37">
        <v>2.0569265300833299</v>
      </c>
      <c r="AW103" s="37">
        <v>0</v>
      </c>
      <c r="AX103" s="37">
        <v>0</v>
      </c>
      <c r="AY103" s="37">
        <v>0</v>
      </c>
      <c r="AZ103" s="37">
        <v>0</v>
      </c>
      <c r="BA103" s="37">
        <v>15.8801226283333</v>
      </c>
      <c r="BB103" s="124">
        <v>0</v>
      </c>
      <c r="BC103" s="124">
        <v>0</v>
      </c>
      <c r="BD103" s="124">
        <v>0</v>
      </c>
      <c r="BE103" s="124">
        <v>0</v>
      </c>
      <c r="BF103" s="124">
        <v>24.8734436866667</v>
      </c>
      <c r="BG103" s="124">
        <v>0</v>
      </c>
      <c r="BH103" s="124">
        <v>0</v>
      </c>
      <c r="BI103" s="124">
        <v>0</v>
      </c>
      <c r="BJ103" s="124">
        <v>0</v>
      </c>
      <c r="BK103" s="37">
        <v>1.3886879031666699</v>
      </c>
      <c r="BL103" s="124">
        <v>0</v>
      </c>
      <c r="BM103" s="124">
        <v>0</v>
      </c>
      <c r="BN103" s="124">
        <v>0</v>
      </c>
      <c r="BO103" s="124">
        <v>0</v>
      </c>
      <c r="BP103" s="124">
        <v>9.0140361574999996</v>
      </c>
      <c r="BQ103" s="124">
        <v>0</v>
      </c>
      <c r="BR103" s="124">
        <v>0</v>
      </c>
      <c r="BS103" s="124">
        <v>0</v>
      </c>
      <c r="BT103" s="124">
        <v>0</v>
      </c>
      <c r="BU103" s="37">
        <v>0.64072085458333305</v>
      </c>
      <c r="BV103" s="124">
        <v>0</v>
      </c>
      <c r="BW103" s="124">
        <v>0</v>
      </c>
      <c r="BX103" s="124">
        <v>0</v>
      </c>
      <c r="BY103" s="124">
        <v>0</v>
      </c>
      <c r="BZ103" s="124">
        <v>3.74458303175</v>
      </c>
      <c r="CA103" s="124">
        <v>0</v>
      </c>
      <c r="CB103" s="124">
        <v>0</v>
      </c>
      <c r="CC103" s="124">
        <v>0</v>
      </c>
      <c r="CD103" s="124">
        <v>0</v>
      </c>
      <c r="CE103" s="22">
        <v>0.98</v>
      </c>
      <c r="CF103" s="5">
        <v>0</v>
      </c>
      <c r="CG103" s="5">
        <v>0</v>
      </c>
      <c r="CH103" s="5">
        <v>0</v>
      </c>
      <c r="CI103" s="5">
        <v>0</v>
      </c>
      <c r="CM103" s="38">
        <v>0</v>
      </c>
      <c r="CN103" s="21">
        <v>0</v>
      </c>
      <c r="CO103" s="21">
        <v>1</v>
      </c>
      <c r="CP103" s="21">
        <v>0</v>
      </c>
      <c r="CQ103" s="21">
        <v>0</v>
      </c>
      <c r="CR103" s="39">
        <v>1</v>
      </c>
      <c r="CS103" s="18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ES103" s="66" t="s">
        <v>173</v>
      </c>
      <c r="ET103" s="69">
        <v>0</v>
      </c>
      <c r="EU103" s="69">
        <v>0</v>
      </c>
      <c r="EV103" s="69">
        <v>0</v>
      </c>
      <c r="EW103" s="69">
        <v>0</v>
      </c>
      <c r="EX103" s="69">
        <v>0</v>
      </c>
      <c r="EY103" s="69">
        <v>0</v>
      </c>
      <c r="EZ103" s="69">
        <v>0</v>
      </c>
      <c r="FA103" s="69">
        <v>0</v>
      </c>
      <c r="FB103" s="69">
        <v>0</v>
      </c>
      <c r="FC103" s="69">
        <v>0</v>
      </c>
      <c r="FD103" s="69">
        <v>0</v>
      </c>
      <c r="FE103" s="69">
        <v>0</v>
      </c>
      <c r="FF103" s="69">
        <v>0</v>
      </c>
      <c r="FG103" s="69">
        <v>0</v>
      </c>
      <c r="FH103" s="69">
        <v>0</v>
      </c>
      <c r="FI103" s="69">
        <v>0</v>
      </c>
      <c r="FJ103" s="69">
        <v>0</v>
      </c>
      <c r="FK103" s="69">
        <v>0</v>
      </c>
      <c r="FL103" s="69">
        <v>0</v>
      </c>
      <c r="FM103" s="69">
        <v>0</v>
      </c>
      <c r="FN103" s="69">
        <v>0</v>
      </c>
      <c r="FO103" s="69">
        <v>0</v>
      </c>
      <c r="FP103" s="69">
        <v>0</v>
      </c>
      <c r="FQ103" s="69">
        <v>0</v>
      </c>
      <c r="FR103" s="69">
        <v>0</v>
      </c>
      <c r="FS103" s="69">
        <v>0</v>
      </c>
      <c r="FT103" s="69">
        <v>0</v>
      </c>
      <c r="FU103" s="114"/>
      <c r="FV103" s="66" t="s">
        <v>173</v>
      </c>
      <c r="FW103" s="69">
        <v>0</v>
      </c>
      <c r="FX103" s="69">
        <v>0</v>
      </c>
      <c r="FY103" s="69">
        <v>0</v>
      </c>
      <c r="FZ103" s="69">
        <v>0</v>
      </c>
      <c r="GA103" s="69">
        <v>0</v>
      </c>
      <c r="GB103" s="69">
        <v>0</v>
      </c>
      <c r="GC103" s="69">
        <v>0</v>
      </c>
      <c r="GD103" s="69">
        <v>0</v>
      </c>
      <c r="GE103" s="69">
        <v>0</v>
      </c>
      <c r="GF103" s="69">
        <v>0</v>
      </c>
      <c r="GG103" s="69">
        <v>0</v>
      </c>
      <c r="GH103" s="69">
        <v>0</v>
      </c>
      <c r="GI103" s="69">
        <v>0</v>
      </c>
      <c r="GJ103" s="69">
        <v>0</v>
      </c>
      <c r="GK103" s="69">
        <v>0</v>
      </c>
      <c r="GL103" s="69">
        <v>0</v>
      </c>
      <c r="GM103" s="69">
        <v>0</v>
      </c>
      <c r="GN103" s="69">
        <v>0</v>
      </c>
      <c r="GO103" s="69">
        <v>0</v>
      </c>
      <c r="GP103" s="69">
        <v>0</v>
      </c>
      <c r="GQ103" s="69">
        <v>0</v>
      </c>
      <c r="GR103" s="69">
        <v>0</v>
      </c>
      <c r="GS103" s="69">
        <v>0</v>
      </c>
      <c r="GT103" s="69">
        <v>0</v>
      </c>
      <c r="GU103" s="69">
        <v>0</v>
      </c>
      <c r="GV103" s="69">
        <v>0</v>
      </c>
      <c r="GW103" s="69">
        <v>0</v>
      </c>
      <c r="GY103" s="66" t="s">
        <v>173</v>
      </c>
      <c r="GZ103" s="69">
        <v>0</v>
      </c>
      <c r="HA103" s="69">
        <v>0</v>
      </c>
      <c r="HB103" s="69">
        <v>0</v>
      </c>
      <c r="HC103" s="69">
        <v>0</v>
      </c>
      <c r="HD103" s="69">
        <v>0</v>
      </c>
      <c r="HE103" s="69">
        <v>0</v>
      </c>
      <c r="HF103" s="69">
        <v>0</v>
      </c>
      <c r="HG103" s="69">
        <v>0</v>
      </c>
      <c r="HH103" s="69">
        <v>0</v>
      </c>
      <c r="HI103" s="69">
        <v>0</v>
      </c>
      <c r="HJ103" s="69">
        <v>0</v>
      </c>
      <c r="HK103" s="69">
        <v>0</v>
      </c>
      <c r="HL103" s="69">
        <v>0</v>
      </c>
      <c r="HM103" s="72">
        <v>0</v>
      </c>
      <c r="HN103" s="75"/>
      <c r="HO103" s="73"/>
      <c r="HP103" s="66" t="s">
        <v>173</v>
      </c>
      <c r="HQ103" s="76">
        <v>0</v>
      </c>
      <c r="HR103" s="73"/>
      <c r="HS103" s="73"/>
      <c r="HT103" s="73"/>
      <c r="HU103" s="73"/>
      <c r="HV103" s="73"/>
      <c r="HW103" s="73"/>
      <c r="HX103" s="73"/>
      <c r="HY103" s="73"/>
      <c r="HZ103" s="73"/>
      <c r="JR103" s="37">
        <v>0</v>
      </c>
      <c r="JS103" s="37">
        <v>0</v>
      </c>
      <c r="JT103" s="37">
        <v>0</v>
      </c>
      <c r="JU103" s="37">
        <v>0</v>
      </c>
      <c r="JV103" s="37"/>
      <c r="JW103" s="37">
        <v>0.45</v>
      </c>
      <c r="JX103" s="37">
        <v>0.45</v>
      </c>
      <c r="JY103" s="37"/>
    </row>
    <row r="104" spans="1:285" x14ac:dyDescent="0.25">
      <c r="A104">
        <v>1989</v>
      </c>
      <c r="B104" s="37">
        <v>251146837.75</v>
      </c>
      <c r="C104" s="37">
        <v>0</v>
      </c>
      <c r="D104" s="37">
        <v>0</v>
      </c>
      <c r="E104" s="37">
        <v>716.08418496698096</v>
      </c>
      <c r="F104" s="37">
        <v>716.08418496698096</v>
      </c>
      <c r="G104" s="37">
        <v>716.08418496698096</v>
      </c>
      <c r="H104" s="20">
        <v>1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37">
        <v>0.98406745604166701</v>
      </c>
      <c r="S104" s="37">
        <v>0</v>
      </c>
      <c r="T104" s="37">
        <v>0</v>
      </c>
      <c r="U104" s="37">
        <v>0</v>
      </c>
      <c r="V104" s="37">
        <v>0</v>
      </c>
      <c r="W104" s="37">
        <v>0.42019024040625003</v>
      </c>
      <c r="X104" s="37">
        <v>0</v>
      </c>
      <c r="Y104" s="37">
        <v>0</v>
      </c>
      <c r="Z104" s="37">
        <v>0</v>
      </c>
      <c r="AA104" s="37">
        <v>0</v>
      </c>
      <c r="AB104" s="37">
        <v>11.7211736385417</v>
      </c>
      <c r="AC104" s="37">
        <v>0</v>
      </c>
      <c r="AD104" s="37">
        <v>0</v>
      </c>
      <c r="AE104" s="37">
        <v>0</v>
      </c>
      <c r="AF104" s="37">
        <v>0</v>
      </c>
      <c r="AG104" s="124">
        <v>14.452727874166699</v>
      </c>
      <c r="AH104" s="124">
        <v>0</v>
      </c>
      <c r="AI104" s="124">
        <v>0</v>
      </c>
      <c r="AJ104" s="124">
        <v>0</v>
      </c>
      <c r="AK104" s="124">
        <v>0</v>
      </c>
      <c r="AL104" s="37">
        <v>11.7211736385417</v>
      </c>
      <c r="AM104" s="37">
        <v>0</v>
      </c>
      <c r="AN104" s="37">
        <v>0</v>
      </c>
      <c r="AO104" s="37">
        <v>0</v>
      </c>
      <c r="AP104" s="37">
        <v>0</v>
      </c>
      <c r="AQ104" s="124">
        <v>0.14263882871875</v>
      </c>
      <c r="AR104" s="124">
        <v>0</v>
      </c>
      <c r="AS104" s="124">
        <v>0</v>
      </c>
      <c r="AT104" s="124">
        <v>0</v>
      </c>
      <c r="AU104" s="124">
        <v>0</v>
      </c>
      <c r="AV104" s="37">
        <v>2.0803006951979199</v>
      </c>
      <c r="AW104" s="37">
        <v>0</v>
      </c>
      <c r="AX104" s="37">
        <v>0</v>
      </c>
      <c r="AY104" s="37">
        <v>0</v>
      </c>
      <c r="AZ104" s="37">
        <v>0</v>
      </c>
      <c r="BA104" s="37">
        <v>16.060578567291699</v>
      </c>
      <c r="BB104" s="124">
        <v>0</v>
      </c>
      <c r="BC104" s="124">
        <v>0</v>
      </c>
      <c r="BD104" s="124">
        <v>0</v>
      </c>
      <c r="BE104" s="124">
        <v>0</v>
      </c>
      <c r="BF104" s="124">
        <v>25.1560964558333</v>
      </c>
      <c r="BG104" s="124">
        <v>0</v>
      </c>
      <c r="BH104" s="124">
        <v>0</v>
      </c>
      <c r="BI104" s="124">
        <v>0</v>
      </c>
      <c r="BJ104" s="124">
        <v>0</v>
      </c>
      <c r="BK104" s="37">
        <v>1.40446844752083</v>
      </c>
      <c r="BL104" s="124">
        <v>0</v>
      </c>
      <c r="BM104" s="124">
        <v>0</v>
      </c>
      <c r="BN104" s="124">
        <v>0</v>
      </c>
      <c r="BO104" s="124">
        <v>0</v>
      </c>
      <c r="BP104" s="124">
        <v>9.1164683865625005</v>
      </c>
      <c r="BQ104" s="124">
        <v>0</v>
      </c>
      <c r="BR104" s="124">
        <v>0</v>
      </c>
      <c r="BS104" s="124">
        <v>0</v>
      </c>
      <c r="BT104" s="124">
        <v>0</v>
      </c>
      <c r="BU104" s="37">
        <v>0.64800177338541698</v>
      </c>
      <c r="BV104" s="124">
        <v>0</v>
      </c>
      <c r="BW104" s="124">
        <v>0</v>
      </c>
      <c r="BX104" s="124">
        <v>0</v>
      </c>
      <c r="BY104" s="124">
        <v>0</v>
      </c>
      <c r="BZ104" s="124">
        <v>3.7871351116562502</v>
      </c>
      <c r="CA104" s="124">
        <v>0</v>
      </c>
      <c r="CB104" s="124">
        <v>0</v>
      </c>
      <c r="CC104" s="124">
        <v>0</v>
      </c>
      <c r="CD104" s="124">
        <v>0</v>
      </c>
      <c r="CE104" s="22">
        <v>0.98</v>
      </c>
      <c r="CF104" s="5">
        <v>0</v>
      </c>
      <c r="CG104" s="5">
        <v>0</v>
      </c>
      <c r="CH104" s="5">
        <v>0</v>
      </c>
      <c r="CI104" s="5">
        <v>0</v>
      </c>
      <c r="CM104" s="38">
        <v>0</v>
      </c>
      <c r="CN104" s="21">
        <v>0</v>
      </c>
      <c r="CO104" s="21">
        <v>1</v>
      </c>
      <c r="CP104" s="21">
        <v>0</v>
      </c>
      <c r="CQ104" s="21">
        <v>0</v>
      </c>
      <c r="CR104" s="39">
        <v>1</v>
      </c>
      <c r="CS104" s="18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ES104" s="66" t="s">
        <v>174</v>
      </c>
      <c r="ET104" s="69">
        <v>0</v>
      </c>
      <c r="EU104" s="69">
        <v>0</v>
      </c>
      <c r="EV104" s="69">
        <v>0</v>
      </c>
      <c r="EW104" s="69">
        <v>0</v>
      </c>
      <c r="EX104" s="69">
        <v>0</v>
      </c>
      <c r="EY104" s="69">
        <v>0</v>
      </c>
      <c r="EZ104" s="69">
        <v>0</v>
      </c>
      <c r="FA104" s="69">
        <v>0</v>
      </c>
      <c r="FB104" s="69">
        <v>0</v>
      </c>
      <c r="FC104" s="69">
        <v>0</v>
      </c>
      <c r="FD104" s="69">
        <v>0</v>
      </c>
      <c r="FE104" s="69">
        <v>0</v>
      </c>
      <c r="FF104" s="69">
        <v>0</v>
      </c>
      <c r="FG104" s="69">
        <v>0</v>
      </c>
      <c r="FH104" s="69">
        <v>0</v>
      </c>
      <c r="FI104" s="69">
        <v>0</v>
      </c>
      <c r="FJ104" s="69">
        <v>0</v>
      </c>
      <c r="FK104" s="69">
        <v>0</v>
      </c>
      <c r="FL104" s="69">
        <v>0</v>
      </c>
      <c r="FM104" s="69">
        <v>0</v>
      </c>
      <c r="FN104" s="69">
        <v>0</v>
      </c>
      <c r="FO104" s="69">
        <v>0</v>
      </c>
      <c r="FP104" s="69">
        <v>0</v>
      </c>
      <c r="FQ104" s="69">
        <v>0</v>
      </c>
      <c r="FR104" s="69">
        <v>0</v>
      </c>
      <c r="FS104" s="69">
        <v>0</v>
      </c>
      <c r="FT104" s="69">
        <v>0</v>
      </c>
      <c r="FU104" s="114"/>
      <c r="FV104" s="66" t="s">
        <v>174</v>
      </c>
      <c r="FW104" s="69">
        <v>0</v>
      </c>
      <c r="FX104" s="69">
        <v>0</v>
      </c>
      <c r="FY104" s="69">
        <v>0</v>
      </c>
      <c r="FZ104" s="69">
        <v>0</v>
      </c>
      <c r="GA104" s="69">
        <v>0</v>
      </c>
      <c r="GB104" s="69">
        <v>0</v>
      </c>
      <c r="GC104" s="69">
        <v>0</v>
      </c>
      <c r="GD104" s="69">
        <v>0</v>
      </c>
      <c r="GE104" s="69">
        <v>0</v>
      </c>
      <c r="GF104" s="69">
        <v>0</v>
      </c>
      <c r="GG104" s="69">
        <v>0</v>
      </c>
      <c r="GH104" s="69">
        <v>0</v>
      </c>
      <c r="GI104" s="69">
        <v>0</v>
      </c>
      <c r="GJ104" s="69">
        <v>0</v>
      </c>
      <c r="GK104" s="69">
        <v>0</v>
      </c>
      <c r="GL104" s="69">
        <v>0</v>
      </c>
      <c r="GM104" s="69">
        <v>0</v>
      </c>
      <c r="GN104" s="69">
        <v>0</v>
      </c>
      <c r="GO104" s="69">
        <v>0</v>
      </c>
      <c r="GP104" s="69">
        <v>0</v>
      </c>
      <c r="GQ104" s="69">
        <v>0</v>
      </c>
      <c r="GR104" s="69">
        <v>0</v>
      </c>
      <c r="GS104" s="69">
        <v>0</v>
      </c>
      <c r="GT104" s="69">
        <v>0</v>
      </c>
      <c r="GU104" s="69">
        <v>0</v>
      </c>
      <c r="GV104" s="69">
        <v>0</v>
      </c>
      <c r="GW104" s="69">
        <v>0</v>
      </c>
      <c r="GY104" s="66" t="s">
        <v>174</v>
      </c>
      <c r="GZ104" s="69">
        <v>0</v>
      </c>
      <c r="HA104" s="69">
        <v>0</v>
      </c>
      <c r="HB104" s="69">
        <v>0</v>
      </c>
      <c r="HC104" s="69">
        <v>0</v>
      </c>
      <c r="HD104" s="69">
        <v>0</v>
      </c>
      <c r="HE104" s="69">
        <v>0</v>
      </c>
      <c r="HF104" s="69">
        <v>0</v>
      </c>
      <c r="HG104" s="69">
        <v>0</v>
      </c>
      <c r="HH104" s="69">
        <v>0</v>
      </c>
      <c r="HI104" s="69">
        <v>0</v>
      </c>
      <c r="HJ104" s="69">
        <v>0</v>
      </c>
      <c r="HK104" s="69">
        <v>0</v>
      </c>
      <c r="HL104" s="69">
        <v>0</v>
      </c>
      <c r="HM104" s="72">
        <v>0</v>
      </c>
      <c r="HN104" s="75"/>
      <c r="HO104" s="73"/>
      <c r="HP104" s="66" t="s">
        <v>174</v>
      </c>
      <c r="HQ104" s="76">
        <v>0</v>
      </c>
      <c r="HR104" s="73"/>
      <c r="HS104" s="73"/>
      <c r="HT104" s="73"/>
      <c r="HU104" s="73"/>
      <c r="HV104" s="73"/>
      <c r="HW104" s="73"/>
      <c r="HX104" s="73"/>
      <c r="HY104" s="73"/>
      <c r="HZ104" s="73"/>
      <c r="JR104" s="37">
        <v>0</v>
      </c>
      <c r="JS104" s="37">
        <v>0</v>
      </c>
      <c r="JT104" s="37">
        <v>0</v>
      </c>
      <c r="JU104" s="37">
        <v>0</v>
      </c>
      <c r="JV104" s="37"/>
      <c r="JW104" s="37">
        <v>0.45</v>
      </c>
      <c r="JX104" s="37">
        <v>0.45</v>
      </c>
      <c r="JY104" s="37"/>
    </row>
    <row r="105" spans="1:285" x14ac:dyDescent="0.25">
      <c r="A105">
        <v>1990</v>
      </c>
      <c r="B105" s="37">
        <v>254010859.625</v>
      </c>
      <c r="C105" s="37">
        <v>0</v>
      </c>
      <c r="D105" s="37">
        <v>0</v>
      </c>
      <c r="E105" s="37">
        <v>723.54464649409101</v>
      </c>
      <c r="F105" s="37">
        <v>723.54464649409101</v>
      </c>
      <c r="G105" s="37">
        <v>723.54464649409101</v>
      </c>
      <c r="H105" s="20">
        <v>1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37">
        <v>0.99512439374999995</v>
      </c>
      <c r="S105" s="37">
        <v>0</v>
      </c>
      <c r="T105" s="37">
        <v>0</v>
      </c>
      <c r="U105" s="37">
        <v>0</v>
      </c>
      <c r="V105" s="37">
        <v>0</v>
      </c>
      <c r="W105" s="37">
        <v>0.42491147906249999</v>
      </c>
      <c r="X105" s="37">
        <v>0</v>
      </c>
      <c r="Y105" s="37">
        <v>0</v>
      </c>
      <c r="Z105" s="37">
        <v>0</v>
      </c>
      <c r="AA105" s="37">
        <v>0</v>
      </c>
      <c r="AB105" s="37">
        <v>11.852872218750001</v>
      </c>
      <c r="AC105" s="37">
        <v>0</v>
      </c>
      <c r="AD105" s="37">
        <v>0</v>
      </c>
      <c r="AE105" s="37">
        <v>0</v>
      </c>
      <c r="AF105" s="37">
        <v>0</v>
      </c>
      <c r="AG105" s="124">
        <v>14.615118075</v>
      </c>
      <c r="AH105" s="124">
        <v>0</v>
      </c>
      <c r="AI105" s="124">
        <v>0</v>
      </c>
      <c r="AJ105" s="124">
        <v>0</v>
      </c>
      <c r="AK105" s="124">
        <v>0</v>
      </c>
      <c r="AL105" s="37">
        <v>11.852872218750001</v>
      </c>
      <c r="AM105" s="37">
        <v>0</v>
      </c>
      <c r="AN105" s="37">
        <v>0</v>
      </c>
      <c r="AO105" s="37">
        <v>0</v>
      </c>
      <c r="AP105" s="37">
        <v>0</v>
      </c>
      <c r="AQ105" s="124">
        <v>0.1442415121875</v>
      </c>
      <c r="AR105" s="124">
        <v>0</v>
      </c>
      <c r="AS105" s="124">
        <v>0</v>
      </c>
      <c r="AT105" s="124">
        <v>0</v>
      </c>
      <c r="AU105" s="124">
        <v>0</v>
      </c>
      <c r="AV105" s="37">
        <v>2.1036748603125002</v>
      </c>
      <c r="AW105" s="37">
        <v>0</v>
      </c>
      <c r="AX105" s="37">
        <v>0</v>
      </c>
      <c r="AY105" s="37">
        <v>0</v>
      </c>
      <c r="AZ105" s="37">
        <v>0</v>
      </c>
      <c r="BA105" s="37">
        <v>16.241034506249999</v>
      </c>
      <c r="BB105" s="124">
        <v>0</v>
      </c>
      <c r="BC105" s="124">
        <v>0</v>
      </c>
      <c r="BD105" s="124">
        <v>0</v>
      </c>
      <c r="BE105" s="124">
        <v>0</v>
      </c>
      <c r="BF105" s="124">
        <v>25.438749224999999</v>
      </c>
      <c r="BG105" s="124">
        <v>0</v>
      </c>
      <c r="BH105" s="124">
        <v>0</v>
      </c>
      <c r="BI105" s="124">
        <v>0</v>
      </c>
      <c r="BJ105" s="124">
        <v>0</v>
      </c>
      <c r="BK105" s="37">
        <v>1.4202489918750001</v>
      </c>
      <c r="BL105" s="124">
        <v>0</v>
      </c>
      <c r="BM105" s="124">
        <v>0</v>
      </c>
      <c r="BN105" s="124">
        <v>0</v>
      </c>
      <c r="BO105" s="124">
        <v>0</v>
      </c>
      <c r="BP105" s="124">
        <v>9.2189006156249995</v>
      </c>
      <c r="BQ105" s="124">
        <v>0</v>
      </c>
      <c r="BR105" s="124">
        <v>0</v>
      </c>
      <c r="BS105" s="124">
        <v>0</v>
      </c>
      <c r="BT105" s="124">
        <v>0</v>
      </c>
      <c r="BU105" s="37">
        <v>0.65528269218750002</v>
      </c>
      <c r="BV105" s="124">
        <v>0</v>
      </c>
      <c r="BW105" s="124">
        <v>0</v>
      </c>
      <c r="BX105" s="124">
        <v>0</v>
      </c>
      <c r="BY105" s="124">
        <v>0</v>
      </c>
      <c r="BZ105" s="124">
        <v>3.8296871915624999</v>
      </c>
      <c r="CA105" s="124">
        <v>0</v>
      </c>
      <c r="CB105" s="124">
        <v>0</v>
      </c>
      <c r="CC105" s="124">
        <v>0</v>
      </c>
      <c r="CD105" s="124">
        <v>0</v>
      </c>
      <c r="CE105" s="22">
        <v>0.98</v>
      </c>
      <c r="CF105" s="5">
        <v>0</v>
      </c>
      <c r="CG105" s="5">
        <v>0</v>
      </c>
      <c r="CH105" s="5">
        <v>0</v>
      </c>
      <c r="CI105" s="5">
        <v>0</v>
      </c>
      <c r="CM105" s="38">
        <v>0</v>
      </c>
      <c r="CN105" s="21">
        <v>0</v>
      </c>
      <c r="CO105" s="21">
        <v>1</v>
      </c>
      <c r="CP105" s="21">
        <v>0</v>
      </c>
      <c r="CQ105" s="21">
        <v>0</v>
      </c>
      <c r="CR105" s="39">
        <v>1</v>
      </c>
      <c r="CS105" s="18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ES105" s="66" t="s">
        <v>175</v>
      </c>
      <c r="ET105" s="69">
        <v>0</v>
      </c>
      <c r="EU105" s="69">
        <v>0</v>
      </c>
      <c r="EV105" s="69">
        <v>0</v>
      </c>
      <c r="EW105" s="69">
        <v>0</v>
      </c>
      <c r="EX105" s="69">
        <v>0</v>
      </c>
      <c r="EY105" s="69">
        <v>0</v>
      </c>
      <c r="EZ105" s="69">
        <v>0</v>
      </c>
      <c r="FA105" s="69">
        <v>0</v>
      </c>
      <c r="FB105" s="69">
        <v>0</v>
      </c>
      <c r="FC105" s="69">
        <v>0</v>
      </c>
      <c r="FD105" s="69">
        <v>0</v>
      </c>
      <c r="FE105" s="69">
        <v>0</v>
      </c>
      <c r="FF105" s="69">
        <v>0</v>
      </c>
      <c r="FG105" s="69">
        <v>0</v>
      </c>
      <c r="FH105" s="69">
        <v>0</v>
      </c>
      <c r="FI105" s="69">
        <v>0</v>
      </c>
      <c r="FJ105" s="69">
        <v>0</v>
      </c>
      <c r="FK105" s="69">
        <v>0</v>
      </c>
      <c r="FL105" s="69">
        <v>0</v>
      </c>
      <c r="FM105" s="69">
        <v>0</v>
      </c>
      <c r="FN105" s="69">
        <v>0</v>
      </c>
      <c r="FO105" s="69">
        <v>0</v>
      </c>
      <c r="FP105" s="69">
        <v>0</v>
      </c>
      <c r="FQ105" s="69">
        <v>0</v>
      </c>
      <c r="FR105" s="69">
        <v>0</v>
      </c>
      <c r="FS105" s="69">
        <v>0</v>
      </c>
      <c r="FT105" s="69">
        <v>0</v>
      </c>
      <c r="FU105" s="114"/>
      <c r="FV105" s="66" t="s">
        <v>175</v>
      </c>
      <c r="FW105" s="69">
        <v>0</v>
      </c>
      <c r="FX105" s="69">
        <v>0</v>
      </c>
      <c r="FY105" s="69">
        <v>0</v>
      </c>
      <c r="FZ105" s="69">
        <v>0</v>
      </c>
      <c r="GA105" s="69">
        <v>0</v>
      </c>
      <c r="GB105" s="69">
        <v>0</v>
      </c>
      <c r="GC105" s="69">
        <v>0</v>
      </c>
      <c r="GD105" s="69">
        <v>0</v>
      </c>
      <c r="GE105" s="69">
        <v>0</v>
      </c>
      <c r="GF105" s="69">
        <v>0</v>
      </c>
      <c r="GG105" s="69">
        <v>0</v>
      </c>
      <c r="GH105" s="69">
        <v>0</v>
      </c>
      <c r="GI105" s="69">
        <v>0</v>
      </c>
      <c r="GJ105" s="69">
        <v>0</v>
      </c>
      <c r="GK105" s="69">
        <v>0</v>
      </c>
      <c r="GL105" s="69">
        <v>0</v>
      </c>
      <c r="GM105" s="69">
        <v>0</v>
      </c>
      <c r="GN105" s="69">
        <v>0</v>
      </c>
      <c r="GO105" s="69">
        <v>0</v>
      </c>
      <c r="GP105" s="69">
        <v>0</v>
      </c>
      <c r="GQ105" s="69">
        <v>0</v>
      </c>
      <c r="GR105" s="69">
        <v>0</v>
      </c>
      <c r="GS105" s="69">
        <v>0</v>
      </c>
      <c r="GT105" s="69">
        <v>0</v>
      </c>
      <c r="GU105" s="69">
        <v>0</v>
      </c>
      <c r="GV105" s="69">
        <v>0</v>
      </c>
      <c r="GW105" s="69">
        <v>0</v>
      </c>
      <c r="GY105" s="66" t="s">
        <v>175</v>
      </c>
      <c r="GZ105" s="69">
        <v>0</v>
      </c>
      <c r="HA105" s="69">
        <v>0</v>
      </c>
      <c r="HB105" s="69">
        <v>0</v>
      </c>
      <c r="HC105" s="69">
        <v>0</v>
      </c>
      <c r="HD105" s="69">
        <v>0</v>
      </c>
      <c r="HE105" s="69">
        <v>0</v>
      </c>
      <c r="HF105" s="69">
        <v>0</v>
      </c>
      <c r="HG105" s="69">
        <v>0</v>
      </c>
      <c r="HH105" s="69">
        <v>0</v>
      </c>
      <c r="HI105" s="69">
        <v>0</v>
      </c>
      <c r="HJ105" s="69">
        <v>0</v>
      </c>
      <c r="HK105" s="69">
        <v>0</v>
      </c>
      <c r="HL105" s="69">
        <v>0</v>
      </c>
      <c r="HM105" s="72">
        <v>0</v>
      </c>
      <c r="HN105" s="75"/>
      <c r="HO105" s="73"/>
      <c r="HP105" s="66" t="s">
        <v>175</v>
      </c>
      <c r="HQ105" s="76">
        <v>0</v>
      </c>
      <c r="HR105" s="73"/>
      <c r="HS105" s="73"/>
      <c r="HT105" s="73"/>
      <c r="HU105" s="73"/>
      <c r="HV105" s="73"/>
      <c r="HW105" s="73"/>
      <c r="HX105" s="73"/>
      <c r="HY105" s="73"/>
      <c r="HZ105" s="73"/>
      <c r="JR105" s="37">
        <v>0</v>
      </c>
      <c r="JS105" s="37">
        <v>0</v>
      </c>
      <c r="JT105" s="37">
        <v>0</v>
      </c>
      <c r="JU105" s="37">
        <v>0</v>
      </c>
      <c r="JV105" s="37"/>
      <c r="JW105" s="37">
        <v>0.45</v>
      </c>
      <c r="JX105" s="37">
        <v>0.45</v>
      </c>
      <c r="JY105" s="37"/>
    </row>
    <row r="106" spans="1:285" x14ac:dyDescent="0.25">
      <c r="A106">
        <v>1991</v>
      </c>
      <c r="B106" s="37">
        <v>256880192.3125</v>
      </c>
      <c r="C106" s="37">
        <v>0</v>
      </c>
      <c r="D106" s="37">
        <v>0</v>
      </c>
      <c r="E106" s="37">
        <v>730.87603008747101</v>
      </c>
      <c r="F106" s="37">
        <v>730.87603008747101</v>
      </c>
      <c r="G106" s="37">
        <v>730.87603008747101</v>
      </c>
      <c r="H106" s="20">
        <v>1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37">
        <v>1.0061813314583301</v>
      </c>
      <c r="S106" s="37">
        <v>0</v>
      </c>
      <c r="T106" s="37">
        <v>0</v>
      </c>
      <c r="U106" s="37">
        <v>0</v>
      </c>
      <c r="V106" s="37">
        <v>0</v>
      </c>
      <c r="W106" s="37">
        <v>0.42963271771875</v>
      </c>
      <c r="X106" s="37">
        <v>0</v>
      </c>
      <c r="Y106" s="37">
        <v>0</v>
      </c>
      <c r="Z106" s="37">
        <v>0</v>
      </c>
      <c r="AA106" s="37">
        <v>0</v>
      </c>
      <c r="AB106" s="37">
        <v>11.9845707989583</v>
      </c>
      <c r="AC106" s="37">
        <v>0</v>
      </c>
      <c r="AD106" s="37">
        <v>0</v>
      </c>
      <c r="AE106" s="37">
        <v>0</v>
      </c>
      <c r="AF106" s="37">
        <v>0</v>
      </c>
      <c r="AG106" s="124">
        <v>14.7775082758333</v>
      </c>
      <c r="AH106" s="124">
        <v>0</v>
      </c>
      <c r="AI106" s="124">
        <v>0</v>
      </c>
      <c r="AJ106" s="124">
        <v>0</v>
      </c>
      <c r="AK106" s="124">
        <v>0</v>
      </c>
      <c r="AL106" s="37">
        <v>11.9845707989583</v>
      </c>
      <c r="AM106" s="37">
        <v>0</v>
      </c>
      <c r="AN106" s="37">
        <v>0</v>
      </c>
      <c r="AO106" s="37">
        <v>0</v>
      </c>
      <c r="AP106" s="37">
        <v>0</v>
      </c>
      <c r="AQ106" s="124">
        <v>0.14584419565625001</v>
      </c>
      <c r="AR106" s="124">
        <v>0</v>
      </c>
      <c r="AS106" s="124">
        <v>0</v>
      </c>
      <c r="AT106" s="124">
        <v>0</v>
      </c>
      <c r="AU106" s="124">
        <v>0</v>
      </c>
      <c r="AV106" s="37">
        <v>2.12704902542708</v>
      </c>
      <c r="AW106" s="37">
        <v>0</v>
      </c>
      <c r="AX106" s="37">
        <v>0</v>
      </c>
      <c r="AY106" s="37">
        <v>0</v>
      </c>
      <c r="AZ106" s="37">
        <v>0</v>
      </c>
      <c r="BA106" s="37">
        <v>16.421490445208299</v>
      </c>
      <c r="BB106" s="124">
        <v>0</v>
      </c>
      <c r="BC106" s="124">
        <v>0</v>
      </c>
      <c r="BD106" s="124">
        <v>0</v>
      </c>
      <c r="BE106" s="124">
        <v>0</v>
      </c>
      <c r="BF106" s="124">
        <v>25.721401994166701</v>
      </c>
      <c r="BG106" s="124">
        <v>0</v>
      </c>
      <c r="BH106" s="124">
        <v>0</v>
      </c>
      <c r="BI106" s="124">
        <v>0</v>
      </c>
      <c r="BJ106" s="124">
        <v>0</v>
      </c>
      <c r="BK106" s="37">
        <v>1.43602953622917</v>
      </c>
      <c r="BL106" s="124">
        <v>0</v>
      </c>
      <c r="BM106" s="124">
        <v>0</v>
      </c>
      <c r="BN106" s="124">
        <v>0</v>
      </c>
      <c r="BO106" s="124">
        <v>0</v>
      </c>
      <c r="BP106" s="124">
        <v>9.3213328446875003</v>
      </c>
      <c r="BQ106" s="124">
        <v>0</v>
      </c>
      <c r="BR106" s="124">
        <v>0</v>
      </c>
      <c r="BS106" s="124">
        <v>0</v>
      </c>
      <c r="BT106" s="124">
        <v>0</v>
      </c>
      <c r="BU106" s="37">
        <v>0.66256361098958305</v>
      </c>
      <c r="BV106" s="124">
        <v>0</v>
      </c>
      <c r="BW106" s="124">
        <v>0</v>
      </c>
      <c r="BX106" s="124">
        <v>0</v>
      </c>
      <c r="BY106" s="124">
        <v>0</v>
      </c>
      <c r="BZ106" s="124">
        <v>3.8722392714687501</v>
      </c>
      <c r="CA106" s="124">
        <v>0</v>
      </c>
      <c r="CB106" s="124">
        <v>0</v>
      </c>
      <c r="CC106" s="124">
        <v>0</v>
      </c>
      <c r="CD106" s="124">
        <v>0</v>
      </c>
      <c r="CE106" s="22">
        <v>0.98</v>
      </c>
      <c r="CF106" s="5">
        <v>0</v>
      </c>
      <c r="CG106" s="5">
        <v>0</v>
      </c>
      <c r="CH106" s="5">
        <v>0</v>
      </c>
      <c r="CI106" s="5">
        <v>0</v>
      </c>
      <c r="CM106" s="38">
        <v>0</v>
      </c>
      <c r="CN106" s="21">
        <v>0</v>
      </c>
      <c r="CO106" s="21">
        <v>1</v>
      </c>
      <c r="CP106" s="21">
        <v>0</v>
      </c>
      <c r="CQ106" s="21">
        <v>0</v>
      </c>
      <c r="CR106" s="39">
        <v>1</v>
      </c>
      <c r="CS106" s="18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ES106" s="66" t="s">
        <v>176</v>
      </c>
      <c r="ET106" s="69">
        <v>0</v>
      </c>
      <c r="EU106" s="69">
        <v>0</v>
      </c>
      <c r="EV106" s="69">
        <v>0</v>
      </c>
      <c r="EW106" s="69">
        <v>0</v>
      </c>
      <c r="EX106" s="69">
        <v>0</v>
      </c>
      <c r="EY106" s="69">
        <v>0</v>
      </c>
      <c r="EZ106" s="69">
        <v>0</v>
      </c>
      <c r="FA106" s="69">
        <v>0</v>
      </c>
      <c r="FB106" s="69">
        <v>0</v>
      </c>
      <c r="FC106" s="69">
        <v>0</v>
      </c>
      <c r="FD106" s="69">
        <v>0</v>
      </c>
      <c r="FE106" s="69">
        <v>0</v>
      </c>
      <c r="FF106" s="69">
        <v>0</v>
      </c>
      <c r="FG106" s="69">
        <v>0</v>
      </c>
      <c r="FH106" s="69">
        <v>0</v>
      </c>
      <c r="FI106" s="69">
        <v>0</v>
      </c>
      <c r="FJ106" s="69">
        <v>0</v>
      </c>
      <c r="FK106" s="69">
        <v>0</v>
      </c>
      <c r="FL106" s="69">
        <v>0</v>
      </c>
      <c r="FM106" s="69">
        <v>0</v>
      </c>
      <c r="FN106" s="69">
        <v>0</v>
      </c>
      <c r="FO106" s="69">
        <v>0</v>
      </c>
      <c r="FP106" s="69">
        <v>0</v>
      </c>
      <c r="FQ106" s="69">
        <v>0</v>
      </c>
      <c r="FR106" s="69">
        <v>0</v>
      </c>
      <c r="FS106" s="69">
        <v>0</v>
      </c>
      <c r="FT106" s="69">
        <v>0</v>
      </c>
      <c r="FU106" s="114"/>
      <c r="FV106" s="66" t="s">
        <v>176</v>
      </c>
      <c r="FW106" s="69">
        <v>0</v>
      </c>
      <c r="FX106" s="69">
        <v>0</v>
      </c>
      <c r="FY106" s="69">
        <v>0</v>
      </c>
      <c r="FZ106" s="69">
        <v>0</v>
      </c>
      <c r="GA106" s="69">
        <v>0</v>
      </c>
      <c r="GB106" s="69">
        <v>0</v>
      </c>
      <c r="GC106" s="69">
        <v>0</v>
      </c>
      <c r="GD106" s="69">
        <v>0</v>
      </c>
      <c r="GE106" s="69">
        <v>0</v>
      </c>
      <c r="GF106" s="69">
        <v>0</v>
      </c>
      <c r="GG106" s="69">
        <v>0</v>
      </c>
      <c r="GH106" s="69">
        <v>0</v>
      </c>
      <c r="GI106" s="69">
        <v>0</v>
      </c>
      <c r="GJ106" s="69">
        <v>0</v>
      </c>
      <c r="GK106" s="69">
        <v>0</v>
      </c>
      <c r="GL106" s="69">
        <v>0</v>
      </c>
      <c r="GM106" s="69">
        <v>0</v>
      </c>
      <c r="GN106" s="69">
        <v>0</v>
      </c>
      <c r="GO106" s="69">
        <v>0</v>
      </c>
      <c r="GP106" s="69">
        <v>0</v>
      </c>
      <c r="GQ106" s="69">
        <v>0</v>
      </c>
      <c r="GR106" s="69">
        <v>0</v>
      </c>
      <c r="GS106" s="69">
        <v>0</v>
      </c>
      <c r="GT106" s="69">
        <v>0</v>
      </c>
      <c r="GU106" s="69">
        <v>0</v>
      </c>
      <c r="GV106" s="69">
        <v>0</v>
      </c>
      <c r="GW106" s="69">
        <v>0</v>
      </c>
      <c r="GY106" s="66" t="s">
        <v>176</v>
      </c>
      <c r="GZ106" s="69">
        <v>0</v>
      </c>
      <c r="HA106" s="69">
        <v>0</v>
      </c>
      <c r="HB106" s="69">
        <v>0</v>
      </c>
      <c r="HC106" s="69">
        <v>0</v>
      </c>
      <c r="HD106" s="69">
        <v>0</v>
      </c>
      <c r="HE106" s="69">
        <v>0</v>
      </c>
      <c r="HF106" s="69">
        <v>0</v>
      </c>
      <c r="HG106" s="69">
        <v>0</v>
      </c>
      <c r="HH106" s="69">
        <v>0</v>
      </c>
      <c r="HI106" s="69">
        <v>0</v>
      </c>
      <c r="HJ106" s="69">
        <v>0</v>
      </c>
      <c r="HK106" s="69">
        <v>0</v>
      </c>
      <c r="HL106" s="69">
        <v>0</v>
      </c>
      <c r="HM106" s="72">
        <v>0</v>
      </c>
      <c r="HN106" s="75"/>
      <c r="HO106" s="73"/>
      <c r="HP106" s="66" t="s">
        <v>176</v>
      </c>
      <c r="HQ106" s="76">
        <v>0</v>
      </c>
      <c r="HR106" s="73"/>
      <c r="HS106" s="73"/>
      <c r="HT106" s="73"/>
      <c r="HU106" s="73"/>
      <c r="HV106" s="73"/>
      <c r="HW106" s="73"/>
      <c r="HX106" s="73"/>
      <c r="HY106" s="73"/>
      <c r="HZ106" s="73"/>
      <c r="JR106" s="37">
        <v>0</v>
      </c>
      <c r="JS106" s="37">
        <v>0</v>
      </c>
      <c r="JT106" s="37">
        <v>0</v>
      </c>
      <c r="JU106" s="37">
        <v>0</v>
      </c>
      <c r="JV106" s="37"/>
      <c r="JW106" s="37">
        <v>0.45</v>
      </c>
      <c r="JX106" s="37">
        <v>0.45</v>
      </c>
      <c r="JY106" s="37"/>
    </row>
    <row r="107" spans="1:285" x14ac:dyDescent="0.25">
      <c r="A107">
        <v>1992</v>
      </c>
      <c r="B107" s="37">
        <v>259753577.75</v>
      </c>
      <c r="C107" s="37">
        <v>0</v>
      </c>
      <c r="D107" s="37">
        <v>0</v>
      </c>
      <c r="E107" s="37">
        <v>738.07672111689999</v>
      </c>
      <c r="F107" s="37">
        <v>738.07672111689999</v>
      </c>
      <c r="G107" s="37">
        <v>738.07672111689999</v>
      </c>
      <c r="H107" s="20">
        <v>1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37">
        <v>1.0172382691666699</v>
      </c>
      <c r="S107" s="37">
        <v>0</v>
      </c>
      <c r="T107" s="37">
        <v>0</v>
      </c>
      <c r="U107" s="37">
        <v>0</v>
      </c>
      <c r="V107" s="37">
        <v>0</v>
      </c>
      <c r="W107" s="37">
        <v>0.43435395637500002</v>
      </c>
      <c r="X107" s="37">
        <v>0</v>
      </c>
      <c r="Y107" s="37">
        <v>0</v>
      </c>
      <c r="Z107" s="37">
        <v>0</v>
      </c>
      <c r="AA107" s="37">
        <v>0</v>
      </c>
      <c r="AB107" s="37">
        <v>12.116269379166701</v>
      </c>
      <c r="AC107" s="37">
        <v>0</v>
      </c>
      <c r="AD107" s="37">
        <v>0</v>
      </c>
      <c r="AE107" s="37">
        <v>0</v>
      </c>
      <c r="AF107" s="37">
        <v>0</v>
      </c>
      <c r="AG107" s="124">
        <v>14.9398984766667</v>
      </c>
      <c r="AH107" s="124">
        <v>0</v>
      </c>
      <c r="AI107" s="124">
        <v>0</v>
      </c>
      <c r="AJ107" s="124">
        <v>0</v>
      </c>
      <c r="AK107" s="124">
        <v>0</v>
      </c>
      <c r="AL107" s="37">
        <v>12.116269379166701</v>
      </c>
      <c r="AM107" s="37">
        <v>0</v>
      </c>
      <c r="AN107" s="37">
        <v>0</v>
      </c>
      <c r="AO107" s="37">
        <v>0</v>
      </c>
      <c r="AP107" s="37">
        <v>0</v>
      </c>
      <c r="AQ107" s="124">
        <v>0.14744687912500001</v>
      </c>
      <c r="AR107" s="124">
        <v>0</v>
      </c>
      <c r="AS107" s="124">
        <v>0</v>
      </c>
      <c r="AT107" s="124">
        <v>0</v>
      </c>
      <c r="AU107" s="124">
        <v>0</v>
      </c>
      <c r="AV107" s="37">
        <v>2.15042319054167</v>
      </c>
      <c r="AW107" s="37">
        <v>0</v>
      </c>
      <c r="AX107" s="37">
        <v>0</v>
      </c>
      <c r="AY107" s="37">
        <v>0</v>
      </c>
      <c r="AZ107" s="37">
        <v>0</v>
      </c>
      <c r="BA107" s="37">
        <v>16.601946384166698</v>
      </c>
      <c r="BB107" s="124">
        <v>0</v>
      </c>
      <c r="BC107" s="124">
        <v>0</v>
      </c>
      <c r="BD107" s="124">
        <v>0</v>
      </c>
      <c r="BE107" s="124">
        <v>0</v>
      </c>
      <c r="BF107" s="124">
        <v>26.004054763333301</v>
      </c>
      <c r="BG107" s="124">
        <v>0</v>
      </c>
      <c r="BH107" s="124">
        <v>0</v>
      </c>
      <c r="BI107" s="124">
        <v>0</v>
      </c>
      <c r="BJ107" s="124">
        <v>0</v>
      </c>
      <c r="BK107" s="37">
        <v>1.4518100805833301</v>
      </c>
      <c r="BL107" s="124">
        <v>0</v>
      </c>
      <c r="BM107" s="124">
        <v>0</v>
      </c>
      <c r="BN107" s="124">
        <v>0</v>
      </c>
      <c r="BO107" s="124">
        <v>0</v>
      </c>
      <c r="BP107" s="124">
        <v>9.4237650737499994</v>
      </c>
      <c r="BQ107" s="124">
        <v>0</v>
      </c>
      <c r="BR107" s="124">
        <v>0</v>
      </c>
      <c r="BS107" s="124">
        <v>0</v>
      </c>
      <c r="BT107" s="124">
        <v>0</v>
      </c>
      <c r="BU107" s="37">
        <v>0.66984452979166698</v>
      </c>
      <c r="BV107" s="124">
        <v>0</v>
      </c>
      <c r="BW107" s="124">
        <v>0</v>
      </c>
      <c r="BX107" s="124">
        <v>0</v>
      </c>
      <c r="BY107" s="124">
        <v>0</v>
      </c>
      <c r="BZ107" s="124">
        <v>3.9147913513749999</v>
      </c>
      <c r="CA107" s="124">
        <v>0</v>
      </c>
      <c r="CB107" s="124">
        <v>0</v>
      </c>
      <c r="CC107" s="124">
        <v>0</v>
      </c>
      <c r="CD107" s="124">
        <v>0</v>
      </c>
      <c r="CE107" s="22">
        <v>0.98</v>
      </c>
      <c r="CF107" s="5">
        <v>0</v>
      </c>
      <c r="CG107" s="5">
        <v>0</v>
      </c>
      <c r="CH107" s="5">
        <v>0</v>
      </c>
      <c r="CI107" s="5">
        <v>0</v>
      </c>
      <c r="CM107" s="38">
        <v>0</v>
      </c>
      <c r="CN107" s="21">
        <v>0</v>
      </c>
      <c r="CO107" s="21">
        <v>1</v>
      </c>
      <c r="CP107" s="21">
        <v>0</v>
      </c>
      <c r="CQ107" s="21">
        <v>0</v>
      </c>
      <c r="CR107" s="39">
        <v>1</v>
      </c>
      <c r="CS107" s="18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ES107" s="66" t="s">
        <v>177</v>
      </c>
      <c r="ET107" s="69">
        <v>0</v>
      </c>
      <c r="EU107" s="69">
        <v>0</v>
      </c>
      <c r="EV107" s="69">
        <v>0</v>
      </c>
      <c r="EW107" s="69">
        <v>0</v>
      </c>
      <c r="EX107" s="69">
        <v>0</v>
      </c>
      <c r="EY107" s="69">
        <v>0</v>
      </c>
      <c r="EZ107" s="69">
        <v>0</v>
      </c>
      <c r="FA107" s="69">
        <v>0</v>
      </c>
      <c r="FB107" s="69">
        <v>0</v>
      </c>
      <c r="FC107" s="69">
        <v>0</v>
      </c>
      <c r="FD107" s="69">
        <v>0</v>
      </c>
      <c r="FE107" s="69">
        <v>0</v>
      </c>
      <c r="FF107" s="69">
        <v>0</v>
      </c>
      <c r="FG107" s="69">
        <v>0</v>
      </c>
      <c r="FH107" s="69">
        <v>0</v>
      </c>
      <c r="FI107" s="69">
        <v>0</v>
      </c>
      <c r="FJ107" s="69">
        <v>0</v>
      </c>
      <c r="FK107" s="69">
        <v>0</v>
      </c>
      <c r="FL107" s="69">
        <v>0</v>
      </c>
      <c r="FM107" s="69">
        <v>0</v>
      </c>
      <c r="FN107" s="69">
        <v>0</v>
      </c>
      <c r="FO107" s="69">
        <v>0</v>
      </c>
      <c r="FP107" s="69">
        <v>0</v>
      </c>
      <c r="FQ107" s="69">
        <v>0</v>
      </c>
      <c r="FR107" s="69">
        <v>0</v>
      </c>
      <c r="FS107" s="69">
        <v>0</v>
      </c>
      <c r="FT107" s="69">
        <v>0</v>
      </c>
      <c r="FU107" s="114"/>
      <c r="FV107" s="66" t="s">
        <v>177</v>
      </c>
      <c r="FW107" s="69">
        <v>0</v>
      </c>
      <c r="FX107" s="69">
        <v>0</v>
      </c>
      <c r="FY107" s="69">
        <v>0</v>
      </c>
      <c r="FZ107" s="69">
        <v>0</v>
      </c>
      <c r="GA107" s="69">
        <v>0</v>
      </c>
      <c r="GB107" s="69">
        <v>0</v>
      </c>
      <c r="GC107" s="69">
        <v>0</v>
      </c>
      <c r="GD107" s="69">
        <v>0</v>
      </c>
      <c r="GE107" s="69">
        <v>0</v>
      </c>
      <c r="GF107" s="69">
        <v>0</v>
      </c>
      <c r="GG107" s="69">
        <v>0</v>
      </c>
      <c r="GH107" s="69">
        <v>0</v>
      </c>
      <c r="GI107" s="69">
        <v>0</v>
      </c>
      <c r="GJ107" s="69">
        <v>0</v>
      </c>
      <c r="GK107" s="69">
        <v>0</v>
      </c>
      <c r="GL107" s="69">
        <v>0</v>
      </c>
      <c r="GM107" s="69">
        <v>0</v>
      </c>
      <c r="GN107" s="69">
        <v>0</v>
      </c>
      <c r="GO107" s="69">
        <v>0</v>
      </c>
      <c r="GP107" s="69">
        <v>0</v>
      </c>
      <c r="GQ107" s="69">
        <v>0</v>
      </c>
      <c r="GR107" s="69">
        <v>0</v>
      </c>
      <c r="GS107" s="69">
        <v>0</v>
      </c>
      <c r="GT107" s="69">
        <v>0</v>
      </c>
      <c r="GU107" s="69">
        <v>0</v>
      </c>
      <c r="GV107" s="69">
        <v>0</v>
      </c>
      <c r="GW107" s="69">
        <v>0</v>
      </c>
      <c r="GY107" s="66" t="s">
        <v>177</v>
      </c>
      <c r="GZ107" s="69">
        <v>0</v>
      </c>
      <c r="HA107" s="69">
        <v>0</v>
      </c>
      <c r="HB107" s="69">
        <v>0</v>
      </c>
      <c r="HC107" s="69">
        <v>0</v>
      </c>
      <c r="HD107" s="69">
        <v>0</v>
      </c>
      <c r="HE107" s="69">
        <v>0</v>
      </c>
      <c r="HF107" s="69">
        <v>0</v>
      </c>
      <c r="HG107" s="69">
        <v>0</v>
      </c>
      <c r="HH107" s="69">
        <v>0</v>
      </c>
      <c r="HI107" s="69">
        <v>0</v>
      </c>
      <c r="HJ107" s="69">
        <v>0</v>
      </c>
      <c r="HK107" s="69">
        <v>0</v>
      </c>
      <c r="HL107" s="69">
        <v>0</v>
      </c>
      <c r="HM107" s="72">
        <v>0</v>
      </c>
      <c r="HN107" s="75"/>
      <c r="HO107" s="73"/>
      <c r="HP107" s="66" t="s">
        <v>177</v>
      </c>
      <c r="HQ107" s="76">
        <v>0</v>
      </c>
      <c r="HR107" s="73"/>
      <c r="HS107" s="73"/>
      <c r="HT107" s="73"/>
      <c r="HU107" s="73"/>
      <c r="HV107" s="73"/>
      <c r="HW107" s="73"/>
      <c r="HX107" s="73"/>
      <c r="HY107" s="73"/>
      <c r="HZ107" s="73"/>
      <c r="JR107" s="37">
        <v>0</v>
      </c>
      <c r="JS107" s="37">
        <v>0</v>
      </c>
      <c r="JT107" s="37">
        <v>0</v>
      </c>
      <c r="JU107" s="37">
        <v>0</v>
      </c>
      <c r="JV107" s="37"/>
      <c r="JW107" s="37">
        <v>0.45</v>
      </c>
      <c r="JX107" s="37">
        <v>0.45</v>
      </c>
      <c r="JY107" s="37"/>
    </row>
    <row r="108" spans="1:285" x14ac:dyDescent="0.25">
      <c r="A108">
        <v>1993</v>
      </c>
      <c r="B108" s="37">
        <v>262629744.375</v>
      </c>
      <c r="C108" s="37">
        <v>0</v>
      </c>
      <c r="D108" s="37">
        <v>0</v>
      </c>
      <c r="E108" s="37">
        <v>745.14519874006498</v>
      </c>
      <c r="F108" s="37">
        <v>745.14519874006498</v>
      </c>
      <c r="G108" s="37">
        <v>745.14519874006498</v>
      </c>
      <c r="H108" s="20">
        <v>1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37">
        <v>1.028295206875</v>
      </c>
      <c r="S108" s="37">
        <v>0</v>
      </c>
      <c r="T108" s="37">
        <v>0</v>
      </c>
      <c r="U108" s="37">
        <v>0</v>
      </c>
      <c r="V108" s="37">
        <v>0</v>
      </c>
      <c r="W108" s="37">
        <v>0.43907519503124998</v>
      </c>
      <c r="X108" s="37">
        <v>0</v>
      </c>
      <c r="Y108" s="37">
        <v>0</v>
      </c>
      <c r="Z108" s="37">
        <v>0</v>
      </c>
      <c r="AA108" s="37">
        <v>0</v>
      </c>
      <c r="AB108" s="37">
        <v>12.247967959375</v>
      </c>
      <c r="AC108" s="37">
        <v>0</v>
      </c>
      <c r="AD108" s="37">
        <v>0</v>
      </c>
      <c r="AE108" s="37">
        <v>0</v>
      </c>
      <c r="AF108" s="37">
        <v>0</v>
      </c>
      <c r="AG108" s="124">
        <v>15.102288677500001</v>
      </c>
      <c r="AH108" s="124">
        <v>0</v>
      </c>
      <c r="AI108" s="124">
        <v>0</v>
      </c>
      <c r="AJ108" s="124">
        <v>0</v>
      </c>
      <c r="AK108" s="124">
        <v>0</v>
      </c>
      <c r="AL108" s="37">
        <v>12.247967959375</v>
      </c>
      <c r="AM108" s="37">
        <v>0</v>
      </c>
      <c r="AN108" s="37">
        <v>0</v>
      </c>
      <c r="AO108" s="37">
        <v>0</v>
      </c>
      <c r="AP108" s="37">
        <v>0</v>
      </c>
      <c r="AQ108" s="124">
        <v>0.14904956259374999</v>
      </c>
      <c r="AR108" s="124">
        <v>0</v>
      </c>
      <c r="AS108" s="124">
        <v>0</v>
      </c>
      <c r="AT108" s="124">
        <v>0</v>
      </c>
      <c r="AU108" s="124">
        <v>0</v>
      </c>
      <c r="AV108" s="37">
        <v>2.1737973556562502</v>
      </c>
      <c r="AW108" s="37">
        <v>0</v>
      </c>
      <c r="AX108" s="37">
        <v>0</v>
      </c>
      <c r="AY108" s="37">
        <v>0</v>
      </c>
      <c r="AZ108" s="37">
        <v>0</v>
      </c>
      <c r="BA108" s="37">
        <v>16.782402323125002</v>
      </c>
      <c r="BB108" s="124">
        <v>0</v>
      </c>
      <c r="BC108" s="124">
        <v>0</v>
      </c>
      <c r="BD108" s="124">
        <v>0</v>
      </c>
      <c r="BE108" s="124">
        <v>0</v>
      </c>
      <c r="BF108" s="124">
        <v>26.286707532499999</v>
      </c>
      <c r="BG108" s="124">
        <v>0</v>
      </c>
      <c r="BH108" s="124">
        <v>0</v>
      </c>
      <c r="BI108" s="124">
        <v>0</v>
      </c>
      <c r="BJ108" s="124">
        <v>0</v>
      </c>
      <c r="BK108" s="37">
        <v>1.4675906249374999</v>
      </c>
      <c r="BL108" s="124">
        <v>0</v>
      </c>
      <c r="BM108" s="124">
        <v>0</v>
      </c>
      <c r="BN108" s="124">
        <v>0</v>
      </c>
      <c r="BO108" s="124">
        <v>0</v>
      </c>
      <c r="BP108" s="124">
        <v>9.5261973028125002</v>
      </c>
      <c r="BQ108" s="124">
        <v>0</v>
      </c>
      <c r="BR108" s="124">
        <v>0</v>
      </c>
      <c r="BS108" s="124">
        <v>0</v>
      </c>
      <c r="BT108" s="124">
        <v>0</v>
      </c>
      <c r="BU108" s="37">
        <v>0.67712544859375001</v>
      </c>
      <c r="BV108" s="124">
        <v>0</v>
      </c>
      <c r="BW108" s="124">
        <v>0</v>
      </c>
      <c r="BX108" s="124">
        <v>0</v>
      </c>
      <c r="BY108" s="124">
        <v>0</v>
      </c>
      <c r="BZ108" s="124">
        <v>3.9573434312812501</v>
      </c>
      <c r="CA108" s="124">
        <v>0</v>
      </c>
      <c r="CB108" s="124">
        <v>0</v>
      </c>
      <c r="CC108" s="124">
        <v>0</v>
      </c>
      <c r="CD108" s="124">
        <v>0</v>
      </c>
      <c r="CE108" s="22">
        <v>0.98</v>
      </c>
      <c r="CF108" s="5">
        <v>0</v>
      </c>
      <c r="CG108" s="5">
        <v>0</v>
      </c>
      <c r="CH108" s="5">
        <v>0</v>
      </c>
      <c r="CI108" s="5">
        <v>0</v>
      </c>
      <c r="CM108" s="38">
        <v>0</v>
      </c>
      <c r="CN108" s="21">
        <v>0</v>
      </c>
      <c r="CO108" s="21">
        <v>1</v>
      </c>
      <c r="CP108" s="21">
        <v>0</v>
      </c>
      <c r="CQ108" s="21">
        <v>0</v>
      </c>
      <c r="CR108" s="39">
        <v>1</v>
      </c>
      <c r="CS108" s="18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ES108" s="66" t="s">
        <v>178</v>
      </c>
      <c r="ET108" s="69">
        <v>0</v>
      </c>
      <c r="EU108" s="69">
        <v>0</v>
      </c>
      <c r="EV108" s="69">
        <v>0</v>
      </c>
      <c r="EW108" s="69">
        <v>0</v>
      </c>
      <c r="EX108" s="69">
        <v>0</v>
      </c>
      <c r="EY108" s="69">
        <v>0</v>
      </c>
      <c r="EZ108" s="69">
        <v>0</v>
      </c>
      <c r="FA108" s="69">
        <v>0</v>
      </c>
      <c r="FB108" s="69">
        <v>0</v>
      </c>
      <c r="FC108" s="69">
        <v>0</v>
      </c>
      <c r="FD108" s="69">
        <v>0</v>
      </c>
      <c r="FE108" s="69">
        <v>0</v>
      </c>
      <c r="FF108" s="69">
        <v>0</v>
      </c>
      <c r="FG108" s="69">
        <v>0</v>
      </c>
      <c r="FH108" s="69">
        <v>0</v>
      </c>
      <c r="FI108" s="69">
        <v>0</v>
      </c>
      <c r="FJ108" s="69">
        <v>0</v>
      </c>
      <c r="FK108" s="69">
        <v>0</v>
      </c>
      <c r="FL108" s="69">
        <v>0</v>
      </c>
      <c r="FM108" s="69">
        <v>0</v>
      </c>
      <c r="FN108" s="69">
        <v>0</v>
      </c>
      <c r="FO108" s="69">
        <v>0</v>
      </c>
      <c r="FP108" s="69">
        <v>0</v>
      </c>
      <c r="FQ108" s="69">
        <v>0</v>
      </c>
      <c r="FR108" s="69">
        <v>0</v>
      </c>
      <c r="FS108" s="69">
        <v>0</v>
      </c>
      <c r="FT108" s="69">
        <v>0</v>
      </c>
      <c r="FU108" s="114"/>
      <c r="FV108" s="66" t="s">
        <v>178</v>
      </c>
      <c r="FW108" s="69">
        <v>0</v>
      </c>
      <c r="FX108" s="69">
        <v>0</v>
      </c>
      <c r="FY108" s="69">
        <v>0</v>
      </c>
      <c r="FZ108" s="69">
        <v>0</v>
      </c>
      <c r="GA108" s="69">
        <v>0</v>
      </c>
      <c r="GB108" s="69">
        <v>0</v>
      </c>
      <c r="GC108" s="69">
        <v>0</v>
      </c>
      <c r="GD108" s="69">
        <v>0</v>
      </c>
      <c r="GE108" s="69">
        <v>0</v>
      </c>
      <c r="GF108" s="69">
        <v>0</v>
      </c>
      <c r="GG108" s="69">
        <v>0</v>
      </c>
      <c r="GH108" s="69">
        <v>0</v>
      </c>
      <c r="GI108" s="69">
        <v>0</v>
      </c>
      <c r="GJ108" s="69">
        <v>0</v>
      </c>
      <c r="GK108" s="69">
        <v>0</v>
      </c>
      <c r="GL108" s="69">
        <v>0</v>
      </c>
      <c r="GM108" s="69">
        <v>0</v>
      </c>
      <c r="GN108" s="69">
        <v>0</v>
      </c>
      <c r="GO108" s="69">
        <v>0</v>
      </c>
      <c r="GP108" s="69">
        <v>0</v>
      </c>
      <c r="GQ108" s="69">
        <v>0</v>
      </c>
      <c r="GR108" s="69">
        <v>0</v>
      </c>
      <c r="GS108" s="69">
        <v>0</v>
      </c>
      <c r="GT108" s="69">
        <v>0</v>
      </c>
      <c r="GU108" s="69">
        <v>0</v>
      </c>
      <c r="GV108" s="69">
        <v>0</v>
      </c>
      <c r="GW108" s="69">
        <v>0</v>
      </c>
      <c r="GY108" s="66" t="s">
        <v>178</v>
      </c>
      <c r="GZ108" s="69">
        <v>0</v>
      </c>
      <c r="HA108" s="69">
        <v>0</v>
      </c>
      <c r="HB108" s="69">
        <v>0</v>
      </c>
      <c r="HC108" s="69">
        <v>0</v>
      </c>
      <c r="HD108" s="69">
        <v>0</v>
      </c>
      <c r="HE108" s="69">
        <v>0</v>
      </c>
      <c r="HF108" s="69">
        <v>0</v>
      </c>
      <c r="HG108" s="69">
        <v>0</v>
      </c>
      <c r="HH108" s="69">
        <v>0</v>
      </c>
      <c r="HI108" s="69">
        <v>0</v>
      </c>
      <c r="HJ108" s="69">
        <v>0</v>
      </c>
      <c r="HK108" s="69">
        <v>0</v>
      </c>
      <c r="HL108" s="69">
        <v>0</v>
      </c>
      <c r="HM108" s="72">
        <v>0</v>
      </c>
      <c r="HN108" s="21"/>
      <c r="HO108" s="21"/>
      <c r="HP108" s="66" t="s">
        <v>178</v>
      </c>
      <c r="HQ108" s="76">
        <v>0</v>
      </c>
      <c r="HR108" s="21"/>
      <c r="HS108" s="21"/>
      <c r="HT108" s="21"/>
      <c r="HU108" s="21"/>
      <c r="HV108" s="21"/>
      <c r="HW108" s="21"/>
      <c r="HX108" s="21"/>
      <c r="HY108" s="21"/>
      <c r="HZ108" s="21"/>
      <c r="JR108" s="37">
        <v>0</v>
      </c>
      <c r="JS108" s="37">
        <v>0</v>
      </c>
      <c r="JT108" s="37">
        <v>0</v>
      </c>
      <c r="JU108" s="37">
        <v>0</v>
      </c>
      <c r="JV108" s="37"/>
      <c r="JW108" s="37">
        <v>0.45</v>
      </c>
      <c r="JX108" s="37">
        <v>0.45</v>
      </c>
      <c r="JY108" s="37"/>
    </row>
    <row r="109" spans="1:285" x14ac:dyDescent="0.25">
      <c r="A109">
        <v>1994</v>
      </c>
      <c r="B109" s="37">
        <v>265507410.25</v>
      </c>
      <c r="C109" s="37">
        <v>0</v>
      </c>
      <c r="D109" s="37">
        <v>0</v>
      </c>
      <c r="E109" s="37">
        <v>752.08003611862705</v>
      </c>
      <c r="F109" s="37">
        <v>752.08003611862705</v>
      </c>
      <c r="G109" s="37">
        <v>752.08003611862705</v>
      </c>
      <c r="H109" s="20">
        <v>1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37">
        <v>1.03935214458333</v>
      </c>
      <c r="S109" s="37">
        <v>0</v>
      </c>
      <c r="T109" s="37">
        <v>0</v>
      </c>
      <c r="U109" s="37">
        <v>0</v>
      </c>
      <c r="V109" s="37">
        <v>0</v>
      </c>
      <c r="W109" s="37">
        <v>0.44379643368749999</v>
      </c>
      <c r="X109" s="37">
        <v>0</v>
      </c>
      <c r="Y109" s="37">
        <v>0</v>
      </c>
      <c r="Z109" s="37">
        <v>0</v>
      </c>
      <c r="AA109" s="37">
        <v>0</v>
      </c>
      <c r="AB109" s="37">
        <v>12.379666539583299</v>
      </c>
      <c r="AC109" s="37">
        <v>0</v>
      </c>
      <c r="AD109" s="37">
        <v>0</v>
      </c>
      <c r="AE109" s="37">
        <v>0</v>
      </c>
      <c r="AF109" s="37">
        <v>0</v>
      </c>
      <c r="AG109" s="124">
        <v>15.264678878333299</v>
      </c>
      <c r="AH109" s="124">
        <v>0</v>
      </c>
      <c r="AI109" s="124">
        <v>0</v>
      </c>
      <c r="AJ109" s="124">
        <v>0</v>
      </c>
      <c r="AK109" s="124">
        <v>0</v>
      </c>
      <c r="AL109" s="37">
        <v>12.379666539583299</v>
      </c>
      <c r="AM109" s="37">
        <v>0</v>
      </c>
      <c r="AN109" s="37">
        <v>0</v>
      </c>
      <c r="AO109" s="37">
        <v>0</v>
      </c>
      <c r="AP109" s="37">
        <v>0</v>
      </c>
      <c r="AQ109" s="124">
        <v>0.15065224606249999</v>
      </c>
      <c r="AR109" s="124">
        <v>0</v>
      </c>
      <c r="AS109" s="124">
        <v>0</v>
      </c>
      <c r="AT109" s="124">
        <v>0</v>
      </c>
      <c r="AU109" s="124">
        <v>0</v>
      </c>
      <c r="AV109" s="37">
        <v>2.19717152077083</v>
      </c>
      <c r="AW109" s="37">
        <v>0</v>
      </c>
      <c r="AX109" s="37">
        <v>0</v>
      </c>
      <c r="AY109" s="37">
        <v>0</v>
      </c>
      <c r="AZ109" s="37">
        <v>0</v>
      </c>
      <c r="BA109" s="37">
        <v>16.962858262083301</v>
      </c>
      <c r="BB109" s="124">
        <v>0</v>
      </c>
      <c r="BC109" s="124">
        <v>0</v>
      </c>
      <c r="BD109" s="124">
        <v>0</v>
      </c>
      <c r="BE109" s="124">
        <v>0</v>
      </c>
      <c r="BF109" s="124">
        <v>26.569360301666698</v>
      </c>
      <c r="BG109" s="124">
        <v>0</v>
      </c>
      <c r="BH109" s="124">
        <v>0</v>
      </c>
      <c r="BI109" s="124">
        <v>0</v>
      </c>
      <c r="BJ109" s="124">
        <v>0</v>
      </c>
      <c r="BK109" s="37">
        <v>1.48337116929167</v>
      </c>
      <c r="BL109" s="124">
        <v>0</v>
      </c>
      <c r="BM109" s="124">
        <v>0</v>
      </c>
      <c r="BN109" s="124">
        <v>0</v>
      </c>
      <c r="BO109" s="124">
        <v>0</v>
      </c>
      <c r="BP109" s="124">
        <v>9.6286295318749993</v>
      </c>
      <c r="BQ109" s="124">
        <v>0</v>
      </c>
      <c r="BR109" s="124">
        <v>0</v>
      </c>
      <c r="BS109" s="124">
        <v>0</v>
      </c>
      <c r="BT109" s="124">
        <v>0</v>
      </c>
      <c r="BU109" s="37">
        <v>0.68440636739583305</v>
      </c>
      <c r="BV109" s="124">
        <v>0</v>
      </c>
      <c r="BW109" s="124">
        <v>0</v>
      </c>
      <c r="BX109" s="124">
        <v>0</v>
      </c>
      <c r="BY109" s="124">
        <v>0</v>
      </c>
      <c r="BZ109" s="124">
        <v>3.9998955111874999</v>
      </c>
      <c r="CA109" s="124">
        <v>0</v>
      </c>
      <c r="CB109" s="124">
        <v>0</v>
      </c>
      <c r="CC109" s="124">
        <v>0</v>
      </c>
      <c r="CD109" s="124">
        <v>0</v>
      </c>
      <c r="CE109" s="22">
        <v>0.98</v>
      </c>
      <c r="CF109" s="5">
        <v>0</v>
      </c>
      <c r="CG109" s="5">
        <v>0</v>
      </c>
      <c r="CH109" s="5">
        <v>0</v>
      </c>
      <c r="CI109" s="5">
        <v>0</v>
      </c>
      <c r="CM109" s="38">
        <v>0</v>
      </c>
      <c r="CN109" s="21">
        <v>0</v>
      </c>
      <c r="CO109" s="21">
        <v>1</v>
      </c>
      <c r="CP109" s="21">
        <v>0</v>
      </c>
      <c r="CQ109" s="21">
        <v>0</v>
      </c>
      <c r="CR109" s="39">
        <v>1</v>
      </c>
      <c r="CS109" s="18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ES109" s="66" t="s">
        <v>179</v>
      </c>
      <c r="ET109" s="69">
        <v>0</v>
      </c>
      <c r="EU109" s="69">
        <v>0</v>
      </c>
      <c r="EV109" s="69">
        <v>0</v>
      </c>
      <c r="EW109" s="69">
        <v>0</v>
      </c>
      <c r="EX109" s="69">
        <v>0</v>
      </c>
      <c r="EY109" s="69">
        <v>0</v>
      </c>
      <c r="EZ109" s="69">
        <v>0</v>
      </c>
      <c r="FA109" s="69">
        <v>0</v>
      </c>
      <c r="FB109" s="69">
        <v>0</v>
      </c>
      <c r="FC109" s="69">
        <v>0</v>
      </c>
      <c r="FD109" s="69">
        <v>0</v>
      </c>
      <c r="FE109" s="69">
        <v>0</v>
      </c>
      <c r="FF109" s="69">
        <v>0</v>
      </c>
      <c r="FG109" s="69">
        <v>0</v>
      </c>
      <c r="FH109" s="69">
        <v>0</v>
      </c>
      <c r="FI109" s="69">
        <v>0</v>
      </c>
      <c r="FJ109" s="69">
        <v>0</v>
      </c>
      <c r="FK109" s="69">
        <v>0</v>
      </c>
      <c r="FL109" s="69">
        <v>0</v>
      </c>
      <c r="FM109" s="69">
        <v>0</v>
      </c>
      <c r="FN109" s="69">
        <v>0</v>
      </c>
      <c r="FO109" s="69">
        <v>0</v>
      </c>
      <c r="FP109" s="69">
        <v>0</v>
      </c>
      <c r="FQ109" s="69">
        <v>0</v>
      </c>
      <c r="FR109" s="69">
        <v>0</v>
      </c>
      <c r="FS109" s="69">
        <v>0</v>
      </c>
      <c r="FT109" s="69">
        <v>0</v>
      </c>
      <c r="FU109" s="114"/>
      <c r="FV109" s="66" t="s">
        <v>179</v>
      </c>
      <c r="FW109" s="69">
        <v>0</v>
      </c>
      <c r="FX109" s="69">
        <v>0</v>
      </c>
      <c r="FY109" s="69">
        <v>0</v>
      </c>
      <c r="FZ109" s="69">
        <v>0</v>
      </c>
      <c r="GA109" s="69">
        <v>0</v>
      </c>
      <c r="GB109" s="69">
        <v>0</v>
      </c>
      <c r="GC109" s="69">
        <v>0</v>
      </c>
      <c r="GD109" s="69">
        <v>0</v>
      </c>
      <c r="GE109" s="69">
        <v>0</v>
      </c>
      <c r="GF109" s="69">
        <v>0</v>
      </c>
      <c r="GG109" s="69">
        <v>0</v>
      </c>
      <c r="GH109" s="69">
        <v>0</v>
      </c>
      <c r="GI109" s="69">
        <v>0</v>
      </c>
      <c r="GJ109" s="69">
        <v>0</v>
      </c>
      <c r="GK109" s="69">
        <v>0</v>
      </c>
      <c r="GL109" s="69">
        <v>0</v>
      </c>
      <c r="GM109" s="69">
        <v>0</v>
      </c>
      <c r="GN109" s="69">
        <v>0</v>
      </c>
      <c r="GO109" s="69">
        <v>0</v>
      </c>
      <c r="GP109" s="69">
        <v>0</v>
      </c>
      <c r="GQ109" s="69">
        <v>0</v>
      </c>
      <c r="GR109" s="69">
        <v>0</v>
      </c>
      <c r="GS109" s="69">
        <v>0</v>
      </c>
      <c r="GT109" s="69">
        <v>0</v>
      </c>
      <c r="GU109" s="69">
        <v>0</v>
      </c>
      <c r="GV109" s="69">
        <v>0</v>
      </c>
      <c r="GW109" s="69">
        <v>0</v>
      </c>
      <c r="GY109" s="66" t="s">
        <v>179</v>
      </c>
      <c r="GZ109" s="69">
        <v>0</v>
      </c>
      <c r="HA109" s="69">
        <v>0</v>
      </c>
      <c r="HB109" s="69">
        <v>0</v>
      </c>
      <c r="HC109" s="69">
        <v>0</v>
      </c>
      <c r="HD109" s="69">
        <v>0</v>
      </c>
      <c r="HE109" s="69">
        <v>0</v>
      </c>
      <c r="HF109" s="69">
        <v>0</v>
      </c>
      <c r="HG109" s="69">
        <v>0</v>
      </c>
      <c r="HH109" s="69">
        <v>0</v>
      </c>
      <c r="HI109" s="69">
        <v>0</v>
      </c>
      <c r="HJ109" s="69">
        <v>0</v>
      </c>
      <c r="HK109" s="69">
        <v>0</v>
      </c>
      <c r="HL109" s="69">
        <v>0</v>
      </c>
      <c r="HM109" s="69">
        <v>0</v>
      </c>
      <c r="HN109" s="21"/>
      <c r="HO109" s="21"/>
      <c r="HP109" s="66" t="s">
        <v>179</v>
      </c>
      <c r="HQ109" s="76">
        <v>0</v>
      </c>
      <c r="HR109" s="21"/>
      <c r="HS109" s="21"/>
      <c r="HT109" s="21"/>
      <c r="HU109" s="21"/>
      <c r="HV109" s="21"/>
      <c r="HW109" s="21"/>
      <c r="HX109" s="21"/>
      <c r="HY109" s="21"/>
      <c r="HZ109" s="21"/>
      <c r="JR109" s="37">
        <v>0</v>
      </c>
      <c r="JS109" s="37">
        <v>0</v>
      </c>
      <c r="JT109" s="37">
        <v>0</v>
      </c>
      <c r="JU109" s="37">
        <v>0</v>
      </c>
      <c r="JV109" s="37"/>
      <c r="JW109" s="37">
        <v>0.45</v>
      </c>
      <c r="JX109" s="37">
        <v>0.45</v>
      </c>
      <c r="JY109" s="37"/>
    </row>
    <row r="110" spans="1:285" x14ac:dyDescent="0.25">
      <c r="A110">
        <v>1995</v>
      </c>
      <c r="B110" s="37">
        <v>268385281.5625</v>
      </c>
      <c r="C110" s="37">
        <v>0</v>
      </c>
      <c r="D110" s="37">
        <v>0</v>
      </c>
      <c r="E110" s="37">
        <v>758.87990011274803</v>
      </c>
      <c r="F110" s="37">
        <v>758.87990011274803</v>
      </c>
      <c r="G110" s="37">
        <v>758.87990011274803</v>
      </c>
      <c r="H110" s="20">
        <v>1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37">
        <v>1.0504090822916701</v>
      </c>
      <c r="S110" s="37">
        <v>0</v>
      </c>
      <c r="T110" s="37">
        <v>0</v>
      </c>
      <c r="U110" s="37">
        <v>0</v>
      </c>
      <c r="V110" s="37">
        <v>0</v>
      </c>
      <c r="W110" s="37">
        <v>0.44851767234375001</v>
      </c>
      <c r="X110" s="37">
        <v>0</v>
      </c>
      <c r="Y110" s="37">
        <v>0</v>
      </c>
      <c r="Z110" s="37">
        <v>0</v>
      </c>
      <c r="AA110" s="37">
        <v>0</v>
      </c>
      <c r="AB110" s="37">
        <v>12.5113651197917</v>
      </c>
      <c r="AC110" s="37">
        <v>0</v>
      </c>
      <c r="AD110" s="37">
        <v>0</v>
      </c>
      <c r="AE110" s="37">
        <v>0</v>
      </c>
      <c r="AF110" s="37">
        <v>0</v>
      </c>
      <c r="AG110" s="124">
        <v>15.427069079166699</v>
      </c>
      <c r="AH110" s="124">
        <v>0</v>
      </c>
      <c r="AI110" s="124">
        <v>0</v>
      </c>
      <c r="AJ110" s="124">
        <v>0</v>
      </c>
      <c r="AK110" s="124">
        <v>0</v>
      </c>
      <c r="AL110" s="37">
        <v>12.5113651197917</v>
      </c>
      <c r="AM110" s="37">
        <v>0</v>
      </c>
      <c r="AN110" s="37">
        <v>0</v>
      </c>
      <c r="AO110" s="37">
        <v>0</v>
      </c>
      <c r="AP110" s="37">
        <v>0</v>
      </c>
      <c r="AQ110" s="124">
        <v>0.15225492953125</v>
      </c>
      <c r="AR110" s="124">
        <v>0</v>
      </c>
      <c r="AS110" s="124">
        <v>0</v>
      </c>
      <c r="AT110" s="124">
        <v>0</v>
      </c>
      <c r="AU110" s="124">
        <v>0</v>
      </c>
      <c r="AV110" s="37">
        <v>2.22054568588542</v>
      </c>
      <c r="AW110" s="37">
        <v>0</v>
      </c>
      <c r="AX110" s="37">
        <v>0</v>
      </c>
      <c r="AY110" s="37">
        <v>0</v>
      </c>
      <c r="AZ110" s="37">
        <v>0</v>
      </c>
      <c r="BA110" s="37">
        <v>17.143314201041701</v>
      </c>
      <c r="BB110" s="124">
        <v>0</v>
      </c>
      <c r="BC110" s="124">
        <v>0</v>
      </c>
      <c r="BD110" s="124">
        <v>0</v>
      </c>
      <c r="BE110" s="124">
        <v>0</v>
      </c>
      <c r="BF110" s="124">
        <v>26.852013070833301</v>
      </c>
      <c r="BG110" s="124">
        <v>0</v>
      </c>
      <c r="BH110" s="124">
        <v>0</v>
      </c>
      <c r="BI110" s="124">
        <v>0</v>
      </c>
      <c r="BJ110" s="124">
        <v>0</v>
      </c>
      <c r="BK110" s="37">
        <v>1.4991517136458301</v>
      </c>
      <c r="BL110" s="124">
        <v>0</v>
      </c>
      <c r="BM110" s="124">
        <v>0</v>
      </c>
      <c r="BN110" s="124">
        <v>0</v>
      </c>
      <c r="BO110" s="124">
        <v>0</v>
      </c>
      <c r="BP110" s="124">
        <v>9.7310617609375001</v>
      </c>
      <c r="BQ110" s="124">
        <v>0</v>
      </c>
      <c r="BR110" s="124">
        <v>0</v>
      </c>
      <c r="BS110" s="124">
        <v>0</v>
      </c>
      <c r="BT110" s="124">
        <v>0</v>
      </c>
      <c r="BU110" s="37">
        <v>0.69168728619791697</v>
      </c>
      <c r="BV110" s="124">
        <v>0</v>
      </c>
      <c r="BW110" s="124">
        <v>0</v>
      </c>
      <c r="BX110" s="124">
        <v>0</v>
      </c>
      <c r="BY110" s="124">
        <v>0</v>
      </c>
      <c r="BZ110" s="124">
        <v>4.0424475910937501</v>
      </c>
      <c r="CA110" s="124">
        <v>0</v>
      </c>
      <c r="CB110" s="124">
        <v>0</v>
      </c>
      <c r="CC110" s="124">
        <v>0</v>
      </c>
      <c r="CD110" s="124">
        <v>0</v>
      </c>
      <c r="CE110" s="22">
        <v>0.98</v>
      </c>
      <c r="CF110" s="5">
        <v>0</v>
      </c>
      <c r="CG110" s="5">
        <v>0</v>
      </c>
      <c r="CH110" s="5">
        <v>0</v>
      </c>
      <c r="CI110" s="5">
        <v>0</v>
      </c>
      <c r="CM110" s="38">
        <v>0</v>
      </c>
      <c r="CN110" s="21">
        <v>0</v>
      </c>
      <c r="CO110" s="21">
        <v>1</v>
      </c>
      <c r="CP110" s="21">
        <v>0</v>
      </c>
      <c r="CQ110" s="21">
        <v>0</v>
      </c>
      <c r="CR110" s="39">
        <v>1</v>
      </c>
      <c r="CS110" s="18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ES110" s="66" t="s">
        <v>180</v>
      </c>
      <c r="ET110" s="69">
        <v>0</v>
      </c>
      <c r="EU110" s="69">
        <v>0</v>
      </c>
      <c r="EV110" s="69">
        <v>0</v>
      </c>
      <c r="EW110" s="69">
        <v>0</v>
      </c>
      <c r="EX110" s="69">
        <v>0</v>
      </c>
      <c r="EY110" s="69">
        <v>0</v>
      </c>
      <c r="EZ110" s="69">
        <v>0</v>
      </c>
      <c r="FA110" s="69">
        <v>0</v>
      </c>
      <c r="FB110" s="69">
        <v>0</v>
      </c>
      <c r="FC110" s="69">
        <v>0</v>
      </c>
      <c r="FD110" s="69">
        <v>0</v>
      </c>
      <c r="FE110" s="69">
        <v>0</v>
      </c>
      <c r="FF110" s="69">
        <v>0</v>
      </c>
      <c r="FG110" s="69">
        <v>0</v>
      </c>
      <c r="FH110" s="69">
        <v>0</v>
      </c>
      <c r="FI110" s="69">
        <v>0</v>
      </c>
      <c r="FJ110" s="69">
        <v>0</v>
      </c>
      <c r="FK110" s="69">
        <v>0</v>
      </c>
      <c r="FL110" s="69">
        <v>0</v>
      </c>
      <c r="FM110" s="69">
        <v>0</v>
      </c>
      <c r="FN110" s="69">
        <v>0</v>
      </c>
      <c r="FO110" s="69">
        <v>0</v>
      </c>
      <c r="FP110" s="69">
        <v>0</v>
      </c>
      <c r="FQ110" s="69">
        <v>0</v>
      </c>
      <c r="FR110" s="69">
        <v>0</v>
      </c>
      <c r="FS110" s="69">
        <v>0</v>
      </c>
      <c r="FT110" s="69">
        <v>0</v>
      </c>
      <c r="FU110" s="114"/>
      <c r="FV110" s="66" t="s">
        <v>180</v>
      </c>
      <c r="FW110" s="69">
        <v>0</v>
      </c>
      <c r="FX110" s="69">
        <v>0</v>
      </c>
      <c r="FY110" s="69">
        <v>0</v>
      </c>
      <c r="FZ110" s="69">
        <v>0</v>
      </c>
      <c r="GA110" s="69">
        <v>0</v>
      </c>
      <c r="GB110" s="69">
        <v>0</v>
      </c>
      <c r="GC110" s="69">
        <v>0</v>
      </c>
      <c r="GD110" s="69">
        <v>0</v>
      </c>
      <c r="GE110" s="69">
        <v>0</v>
      </c>
      <c r="GF110" s="69">
        <v>0</v>
      </c>
      <c r="GG110" s="69">
        <v>0</v>
      </c>
      <c r="GH110" s="69">
        <v>0</v>
      </c>
      <c r="GI110" s="69">
        <v>0</v>
      </c>
      <c r="GJ110" s="69">
        <v>0</v>
      </c>
      <c r="GK110" s="69">
        <v>0</v>
      </c>
      <c r="GL110" s="69">
        <v>0</v>
      </c>
      <c r="GM110" s="69">
        <v>0</v>
      </c>
      <c r="GN110" s="69">
        <v>0</v>
      </c>
      <c r="GO110" s="69">
        <v>0</v>
      </c>
      <c r="GP110" s="69">
        <v>0</v>
      </c>
      <c r="GQ110" s="69">
        <v>0</v>
      </c>
      <c r="GR110" s="69">
        <v>0</v>
      </c>
      <c r="GS110" s="69">
        <v>0</v>
      </c>
      <c r="GT110" s="69">
        <v>0</v>
      </c>
      <c r="GU110" s="69">
        <v>0</v>
      </c>
      <c r="GV110" s="69">
        <v>0</v>
      </c>
      <c r="GW110" s="69">
        <v>0</v>
      </c>
      <c r="GY110" s="66" t="s">
        <v>180</v>
      </c>
      <c r="GZ110" s="69">
        <v>0</v>
      </c>
      <c r="HA110" s="69">
        <v>0</v>
      </c>
      <c r="HB110" s="69">
        <v>0</v>
      </c>
      <c r="HC110" s="69">
        <v>0</v>
      </c>
      <c r="HD110" s="69">
        <v>0</v>
      </c>
      <c r="HE110" s="69">
        <v>0</v>
      </c>
      <c r="HF110" s="69">
        <v>0</v>
      </c>
      <c r="HG110" s="69">
        <v>0</v>
      </c>
      <c r="HH110" s="69">
        <v>0</v>
      </c>
      <c r="HI110" s="69">
        <v>0</v>
      </c>
      <c r="HJ110" s="69">
        <v>0</v>
      </c>
      <c r="HK110" s="69">
        <v>0</v>
      </c>
      <c r="HL110" s="69">
        <v>0</v>
      </c>
      <c r="HM110" s="69">
        <v>0</v>
      </c>
      <c r="HN110" s="21"/>
      <c r="HO110" s="21"/>
      <c r="HP110" s="66" t="s">
        <v>180</v>
      </c>
      <c r="HQ110" s="76">
        <v>0</v>
      </c>
      <c r="HR110" s="21"/>
      <c r="HS110" s="21"/>
      <c r="HT110" s="21"/>
      <c r="HU110" s="21"/>
      <c r="HV110" s="21"/>
      <c r="HW110" s="21"/>
      <c r="HX110" s="21"/>
      <c r="HY110" s="21"/>
      <c r="HZ110" s="21"/>
      <c r="JR110" s="37">
        <v>0</v>
      </c>
      <c r="JS110" s="37">
        <v>0</v>
      </c>
      <c r="JT110" s="37">
        <v>0</v>
      </c>
      <c r="JU110" s="37">
        <v>0</v>
      </c>
      <c r="JV110" s="37"/>
      <c r="JW110" s="37">
        <v>0.45</v>
      </c>
      <c r="JX110" s="37">
        <v>0.45</v>
      </c>
      <c r="JY110" s="37"/>
    </row>
    <row r="111" spans="1:285" x14ac:dyDescent="0.25">
      <c r="A111">
        <v>1996</v>
      </c>
      <c r="B111" s="37">
        <v>271262056.125</v>
      </c>
      <c r="C111" s="37">
        <v>0</v>
      </c>
      <c r="D111" s="37">
        <v>0</v>
      </c>
      <c r="E111" s="37">
        <v>765.54355152696405</v>
      </c>
      <c r="F111" s="37">
        <v>765.54355152696405</v>
      </c>
      <c r="G111" s="37">
        <v>765.54355152696405</v>
      </c>
      <c r="H111" s="20">
        <v>1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37">
        <v>1.0614660199999999</v>
      </c>
      <c r="S111" s="37">
        <v>0</v>
      </c>
      <c r="T111" s="37">
        <v>0</v>
      </c>
      <c r="U111" s="37">
        <v>0</v>
      </c>
      <c r="V111" s="37">
        <v>0</v>
      </c>
      <c r="W111" s="37">
        <v>0.45323891100000002</v>
      </c>
      <c r="X111" s="37">
        <v>0</v>
      </c>
      <c r="Y111" s="37">
        <v>0</v>
      </c>
      <c r="Z111" s="37">
        <v>0</v>
      </c>
      <c r="AA111" s="37">
        <v>0</v>
      </c>
      <c r="AB111" s="37">
        <v>12.643063700000001</v>
      </c>
      <c r="AC111" s="37">
        <v>0</v>
      </c>
      <c r="AD111" s="37">
        <v>0</v>
      </c>
      <c r="AE111" s="37">
        <v>0</v>
      </c>
      <c r="AF111" s="37">
        <v>0</v>
      </c>
      <c r="AG111" s="124">
        <v>15.58945928</v>
      </c>
      <c r="AH111" s="124">
        <v>0</v>
      </c>
      <c r="AI111" s="124">
        <v>0</v>
      </c>
      <c r="AJ111" s="124">
        <v>0</v>
      </c>
      <c r="AK111" s="124">
        <v>0</v>
      </c>
      <c r="AL111" s="37">
        <v>12.643063700000001</v>
      </c>
      <c r="AM111" s="37">
        <v>0</v>
      </c>
      <c r="AN111" s="37">
        <v>0</v>
      </c>
      <c r="AO111" s="37">
        <v>0</v>
      </c>
      <c r="AP111" s="37">
        <v>0</v>
      </c>
      <c r="AQ111" s="124">
        <v>0.153857613</v>
      </c>
      <c r="AR111" s="124">
        <v>0</v>
      </c>
      <c r="AS111" s="124">
        <v>0</v>
      </c>
      <c r="AT111" s="124">
        <v>0</v>
      </c>
      <c r="AU111" s="124">
        <v>0</v>
      </c>
      <c r="AV111" s="37">
        <v>2.2439198509999998</v>
      </c>
      <c r="AW111" s="37">
        <v>0</v>
      </c>
      <c r="AX111" s="37">
        <v>0</v>
      </c>
      <c r="AY111" s="37">
        <v>0</v>
      </c>
      <c r="AZ111" s="37">
        <v>0</v>
      </c>
      <c r="BA111" s="37">
        <v>17.323770140000001</v>
      </c>
      <c r="BB111" s="124">
        <v>0</v>
      </c>
      <c r="BC111" s="124">
        <v>0</v>
      </c>
      <c r="BD111" s="124">
        <v>0</v>
      </c>
      <c r="BE111" s="124">
        <v>0</v>
      </c>
      <c r="BF111" s="124">
        <v>27.13466584</v>
      </c>
      <c r="BG111" s="124">
        <v>0</v>
      </c>
      <c r="BH111" s="124">
        <v>0</v>
      </c>
      <c r="BI111" s="124">
        <v>0</v>
      </c>
      <c r="BJ111" s="124">
        <v>0</v>
      </c>
      <c r="BK111" s="37">
        <v>1.514932258</v>
      </c>
      <c r="BL111" s="124">
        <v>0</v>
      </c>
      <c r="BM111" s="124">
        <v>0</v>
      </c>
      <c r="BN111" s="124">
        <v>0</v>
      </c>
      <c r="BO111" s="124">
        <v>0</v>
      </c>
      <c r="BP111" s="124">
        <v>9.8334939899999991</v>
      </c>
      <c r="BQ111" s="124">
        <v>0</v>
      </c>
      <c r="BR111" s="124">
        <v>0</v>
      </c>
      <c r="BS111" s="124">
        <v>0</v>
      </c>
      <c r="BT111" s="124">
        <v>0</v>
      </c>
      <c r="BU111" s="37">
        <v>0.69896820500000001</v>
      </c>
      <c r="BV111" s="124">
        <v>0</v>
      </c>
      <c r="BW111" s="124">
        <v>0</v>
      </c>
      <c r="BX111" s="124">
        <v>0</v>
      </c>
      <c r="BY111" s="124">
        <v>0</v>
      </c>
      <c r="BZ111" s="124">
        <v>4.0849996710000003</v>
      </c>
      <c r="CA111" s="124">
        <v>0</v>
      </c>
      <c r="CB111" s="124">
        <v>0</v>
      </c>
      <c r="CC111" s="124">
        <v>0</v>
      </c>
      <c r="CD111" s="124">
        <v>0</v>
      </c>
      <c r="CE111" s="22">
        <v>0.98</v>
      </c>
      <c r="CF111" s="5">
        <v>0</v>
      </c>
      <c r="CG111" s="5">
        <v>0</v>
      </c>
      <c r="CH111" s="5">
        <v>0</v>
      </c>
      <c r="CI111" s="5">
        <v>0</v>
      </c>
      <c r="CM111" s="38">
        <v>0</v>
      </c>
      <c r="CN111" s="21">
        <v>0</v>
      </c>
      <c r="CO111" s="21">
        <v>1</v>
      </c>
      <c r="CP111" s="21">
        <v>0</v>
      </c>
      <c r="CQ111" s="21">
        <v>0</v>
      </c>
      <c r="CR111" s="39">
        <v>1</v>
      </c>
      <c r="CS111" s="18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ES111" s="66" t="s">
        <v>181</v>
      </c>
      <c r="ET111" s="69">
        <v>0</v>
      </c>
      <c r="EU111" s="69">
        <v>0</v>
      </c>
      <c r="EV111" s="69">
        <v>0</v>
      </c>
      <c r="EW111" s="69">
        <v>0</v>
      </c>
      <c r="EX111" s="69">
        <v>0</v>
      </c>
      <c r="EY111" s="69">
        <v>0</v>
      </c>
      <c r="EZ111" s="69">
        <v>0</v>
      </c>
      <c r="FA111" s="69">
        <v>0</v>
      </c>
      <c r="FB111" s="69">
        <v>0</v>
      </c>
      <c r="FC111" s="69">
        <v>0</v>
      </c>
      <c r="FD111" s="69">
        <v>0</v>
      </c>
      <c r="FE111" s="69">
        <v>0</v>
      </c>
      <c r="FF111" s="69">
        <v>0</v>
      </c>
      <c r="FG111" s="69">
        <v>0</v>
      </c>
      <c r="FH111" s="69">
        <v>0</v>
      </c>
      <c r="FI111" s="69">
        <v>0</v>
      </c>
      <c r="FJ111" s="69">
        <v>0</v>
      </c>
      <c r="FK111" s="69">
        <v>0</v>
      </c>
      <c r="FL111" s="69">
        <v>0</v>
      </c>
      <c r="FM111" s="69">
        <v>0</v>
      </c>
      <c r="FN111" s="69">
        <v>0</v>
      </c>
      <c r="FO111" s="69">
        <v>0</v>
      </c>
      <c r="FP111" s="69">
        <v>0</v>
      </c>
      <c r="FQ111" s="69">
        <v>0</v>
      </c>
      <c r="FR111" s="69">
        <v>0</v>
      </c>
      <c r="FS111" s="69">
        <v>0</v>
      </c>
      <c r="FT111" s="69">
        <v>0</v>
      </c>
      <c r="FU111" s="114"/>
      <c r="FV111" s="66" t="s">
        <v>181</v>
      </c>
      <c r="FW111" s="69">
        <v>0</v>
      </c>
      <c r="FX111" s="69">
        <v>0</v>
      </c>
      <c r="FY111" s="69">
        <v>0</v>
      </c>
      <c r="FZ111" s="69">
        <v>0</v>
      </c>
      <c r="GA111" s="69">
        <v>0</v>
      </c>
      <c r="GB111" s="69">
        <v>0</v>
      </c>
      <c r="GC111" s="69">
        <v>0</v>
      </c>
      <c r="GD111" s="69">
        <v>0</v>
      </c>
      <c r="GE111" s="69">
        <v>0</v>
      </c>
      <c r="GF111" s="69">
        <v>0</v>
      </c>
      <c r="GG111" s="69">
        <v>0</v>
      </c>
      <c r="GH111" s="69">
        <v>0</v>
      </c>
      <c r="GI111" s="69">
        <v>0</v>
      </c>
      <c r="GJ111" s="69">
        <v>0</v>
      </c>
      <c r="GK111" s="69">
        <v>0</v>
      </c>
      <c r="GL111" s="69">
        <v>0</v>
      </c>
      <c r="GM111" s="69">
        <v>0</v>
      </c>
      <c r="GN111" s="69">
        <v>0</v>
      </c>
      <c r="GO111" s="69">
        <v>0</v>
      </c>
      <c r="GP111" s="69">
        <v>0</v>
      </c>
      <c r="GQ111" s="69">
        <v>0</v>
      </c>
      <c r="GR111" s="69">
        <v>0</v>
      </c>
      <c r="GS111" s="69">
        <v>0</v>
      </c>
      <c r="GT111" s="69">
        <v>0</v>
      </c>
      <c r="GU111" s="69">
        <v>0</v>
      </c>
      <c r="GV111" s="69">
        <v>0</v>
      </c>
      <c r="GW111" s="69">
        <v>0</v>
      </c>
      <c r="GY111" s="66" t="s">
        <v>181</v>
      </c>
      <c r="GZ111" s="69">
        <v>0</v>
      </c>
      <c r="HA111" s="69">
        <v>0</v>
      </c>
      <c r="HB111" s="69">
        <v>0</v>
      </c>
      <c r="HC111" s="69">
        <v>0</v>
      </c>
      <c r="HD111" s="69">
        <v>0</v>
      </c>
      <c r="HE111" s="69">
        <v>0</v>
      </c>
      <c r="HF111" s="69">
        <v>0</v>
      </c>
      <c r="HG111" s="69">
        <v>0</v>
      </c>
      <c r="HH111" s="69">
        <v>0</v>
      </c>
      <c r="HI111" s="69">
        <v>0</v>
      </c>
      <c r="HJ111" s="69">
        <v>0</v>
      </c>
      <c r="HK111" s="69">
        <v>0</v>
      </c>
      <c r="HL111" s="69">
        <v>0</v>
      </c>
      <c r="HM111" s="69">
        <v>0</v>
      </c>
      <c r="HN111" s="21"/>
      <c r="HO111" s="21"/>
      <c r="HP111" s="66" t="s">
        <v>181</v>
      </c>
      <c r="HQ111" s="76">
        <v>0</v>
      </c>
      <c r="HR111" s="21"/>
      <c r="HS111" s="21"/>
      <c r="HT111" s="21"/>
      <c r="HU111" s="21"/>
      <c r="HV111" s="21"/>
      <c r="HW111" s="21"/>
      <c r="HX111" s="21"/>
      <c r="HY111" s="21"/>
      <c r="HZ111" s="21"/>
      <c r="JR111" s="37">
        <v>0</v>
      </c>
      <c r="JS111" s="37">
        <v>0</v>
      </c>
      <c r="JT111" s="37">
        <v>0</v>
      </c>
      <c r="JU111" s="37">
        <v>0</v>
      </c>
      <c r="JV111" s="37"/>
      <c r="JW111" s="37">
        <v>0.45</v>
      </c>
      <c r="JX111" s="37">
        <v>0.45</v>
      </c>
      <c r="JY111" s="37"/>
    </row>
    <row r="112" spans="1:285" x14ac:dyDescent="0.25">
      <c r="A112">
        <v>1997</v>
      </c>
      <c r="B112" s="37">
        <v>274136423.125</v>
      </c>
      <c r="C112" s="37">
        <v>0</v>
      </c>
      <c r="D112" s="37">
        <v>0</v>
      </c>
      <c r="E112" s="37">
        <v>772.06984487175896</v>
      </c>
      <c r="F112" s="37">
        <v>772.06984487175896</v>
      </c>
      <c r="G112" s="37">
        <v>772.06984487175896</v>
      </c>
      <c r="H112" s="20">
        <v>1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37">
        <v>1.2216256681241735</v>
      </c>
      <c r="S112" s="37">
        <v>0</v>
      </c>
      <c r="T112" s="37">
        <v>0</v>
      </c>
      <c r="U112" s="37">
        <v>0</v>
      </c>
      <c r="V112" s="37">
        <v>0</v>
      </c>
      <c r="W112" s="37">
        <v>0.45647684329523164</v>
      </c>
      <c r="X112" s="37">
        <v>0</v>
      </c>
      <c r="Y112" s="37">
        <v>0</v>
      </c>
      <c r="Z112" s="37">
        <v>0</v>
      </c>
      <c r="AA112" s="37">
        <v>0</v>
      </c>
      <c r="AB112" s="37">
        <v>12.980248518364776</v>
      </c>
      <c r="AC112" s="37">
        <v>0</v>
      </c>
      <c r="AD112" s="37">
        <v>0</v>
      </c>
      <c r="AE112" s="37">
        <v>0</v>
      </c>
      <c r="AF112" s="37">
        <v>0</v>
      </c>
      <c r="AG112" s="124">
        <v>15.874823230000001</v>
      </c>
      <c r="AH112" s="124">
        <v>0</v>
      </c>
      <c r="AI112" s="124">
        <v>0</v>
      </c>
      <c r="AJ112" s="124">
        <v>0</v>
      </c>
      <c r="AK112" s="124">
        <v>0</v>
      </c>
      <c r="AL112" s="37">
        <v>12.980248518364776</v>
      </c>
      <c r="AM112" s="37">
        <v>0</v>
      </c>
      <c r="AN112" s="37">
        <v>0</v>
      </c>
      <c r="AO112" s="37">
        <v>0</v>
      </c>
      <c r="AP112" s="37">
        <v>0</v>
      </c>
      <c r="AQ112" s="124">
        <v>0.30698028199999999</v>
      </c>
      <c r="AR112" s="124">
        <v>0</v>
      </c>
      <c r="AS112" s="124">
        <v>0</v>
      </c>
      <c r="AT112" s="124">
        <v>0</v>
      </c>
      <c r="AU112" s="124">
        <v>0</v>
      </c>
      <c r="AV112" s="37">
        <v>2.3664302170379994</v>
      </c>
      <c r="AW112" s="37">
        <v>0</v>
      </c>
      <c r="AX112" s="37">
        <v>0</v>
      </c>
      <c r="AY112" s="37">
        <v>0</v>
      </c>
      <c r="AZ112" s="37">
        <v>0</v>
      </c>
      <c r="BA112" s="37">
        <v>19.159795788958746</v>
      </c>
      <c r="BB112" s="124">
        <v>0</v>
      </c>
      <c r="BC112" s="124">
        <v>0</v>
      </c>
      <c r="BD112" s="124">
        <v>0</v>
      </c>
      <c r="BE112" s="124">
        <v>0</v>
      </c>
      <c r="BF112" s="124">
        <v>27.67352412</v>
      </c>
      <c r="BG112" s="124">
        <v>0</v>
      </c>
      <c r="BH112" s="124">
        <v>0</v>
      </c>
      <c r="BI112" s="124">
        <v>0</v>
      </c>
      <c r="BJ112" s="124">
        <v>0</v>
      </c>
      <c r="BK112" s="37">
        <v>1.6783205370205017</v>
      </c>
      <c r="BL112" s="124">
        <v>0</v>
      </c>
      <c r="BM112" s="124">
        <v>0</v>
      </c>
      <c r="BN112" s="124">
        <v>0</v>
      </c>
      <c r="BO112" s="124">
        <v>0</v>
      </c>
      <c r="BP112" s="124">
        <v>10.09574885</v>
      </c>
      <c r="BQ112" s="124">
        <v>0</v>
      </c>
      <c r="BR112" s="124">
        <v>0</v>
      </c>
      <c r="BS112" s="124">
        <v>0</v>
      </c>
      <c r="BT112" s="124">
        <v>0</v>
      </c>
      <c r="BU112" s="37">
        <v>0.8713441631911939</v>
      </c>
      <c r="BV112" s="124">
        <v>0</v>
      </c>
      <c r="BW112" s="124">
        <v>0</v>
      </c>
      <c r="BX112" s="124">
        <v>0</v>
      </c>
      <c r="BY112" s="124">
        <v>0</v>
      </c>
      <c r="BZ112" s="124">
        <v>4.1199905360000004</v>
      </c>
      <c r="CA112" s="124">
        <v>0</v>
      </c>
      <c r="CB112" s="124">
        <v>0</v>
      </c>
      <c r="CC112" s="124">
        <v>0</v>
      </c>
      <c r="CD112" s="124">
        <v>0</v>
      </c>
      <c r="CE112" s="22">
        <v>0.98</v>
      </c>
      <c r="CF112" s="5">
        <v>0</v>
      </c>
      <c r="CG112" s="5">
        <v>0</v>
      </c>
      <c r="CH112" s="5">
        <v>0</v>
      </c>
      <c r="CI112" s="5">
        <v>0</v>
      </c>
      <c r="CM112" s="38">
        <v>0</v>
      </c>
      <c r="CN112" s="21">
        <v>0</v>
      </c>
      <c r="CO112" s="21">
        <v>1</v>
      </c>
      <c r="CP112" s="21">
        <v>0</v>
      </c>
      <c r="CQ112" s="21">
        <v>0</v>
      </c>
      <c r="CR112" s="39">
        <v>1</v>
      </c>
      <c r="CS112" s="18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ES112" s="66" t="s">
        <v>182</v>
      </c>
      <c r="ET112" s="69">
        <v>0</v>
      </c>
      <c r="EU112" s="69">
        <v>0</v>
      </c>
      <c r="EV112" s="69">
        <v>0</v>
      </c>
      <c r="EW112" s="69">
        <v>0</v>
      </c>
      <c r="EX112" s="69">
        <v>0</v>
      </c>
      <c r="EY112" s="69">
        <v>0</v>
      </c>
      <c r="EZ112" s="69">
        <v>0</v>
      </c>
      <c r="FA112" s="69">
        <v>0</v>
      </c>
      <c r="FB112" s="69">
        <v>0</v>
      </c>
      <c r="FC112" s="69">
        <v>0</v>
      </c>
      <c r="FD112" s="69">
        <v>0</v>
      </c>
      <c r="FE112" s="69">
        <v>0</v>
      </c>
      <c r="FF112" s="69">
        <v>0</v>
      </c>
      <c r="FG112" s="69">
        <v>0</v>
      </c>
      <c r="FH112" s="69">
        <v>0</v>
      </c>
      <c r="FI112" s="69">
        <v>0</v>
      </c>
      <c r="FJ112" s="69">
        <v>0</v>
      </c>
      <c r="FK112" s="69">
        <v>0</v>
      </c>
      <c r="FL112" s="69">
        <v>0</v>
      </c>
      <c r="FM112" s="69">
        <v>0</v>
      </c>
      <c r="FN112" s="69">
        <v>0</v>
      </c>
      <c r="FO112" s="69">
        <v>0</v>
      </c>
      <c r="FP112" s="69">
        <v>0</v>
      </c>
      <c r="FQ112" s="69">
        <v>0</v>
      </c>
      <c r="FR112" s="69">
        <v>0</v>
      </c>
      <c r="FS112" s="69">
        <v>0</v>
      </c>
      <c r="FT112" s="69">
        <v>0</v>
      </c>
      <c r="FU112" s="114"/>
      <c r="FV112" s="66" t="s">
        <v>182</v>
      </c>
      <c r="FW112" s="69">
        <v>0</v>
      </c>
      <c r="FX112" s="69">
        <v>0</v>
      </c>
      <c r="FY112" s="69">
        <v>0</v>
      </c>
      <c r="FZ112" s="69">
        <v>0</v>
      </c>
      <c r="GA112" s="69">
        <v>0</v>
      </c>
      <c r="GB112" s="69">
        <v>0</v>
      </c>
      <c r="GC112" s="69">
        <v>0</v>
      </c>
      <c r="GD112" s="69">
        <v>0</v>
      </c>
      <c r="GE112" s="69">
        <v>0</v>
      </c>
      <c r="GF112" s="69">
        <v>0</v>
      </c>
      <c r="GG112" s="69">
        <v>0</v>
      </c>
      <c r="GH112" s="69">
        <v>0</v>
      </c>
      <c r="GI112" s="69">
        <v>0</v>
      </c>
      <c r="GJ112" s="69">
        <v>0</v>
      </c>
      <c r="GK112" s="69">
        <v>0</v>
      </c>
      <c r="GL112" s="69">
        <v>0</v>
      </c>
      <c r="GM112" s="69">
        <v>0</v>
      </c>
      <c r="GN112" s="69">
        <v>0</v>
      </c>
      <c r="GO112" s="69">
        <v>0</v>
      </c>
      <c r="GP112" s="69">
        <v>0</v>
      </c>
      <c r="GQ112" s="69">
        <v>0</v>
      </c>
      <c r="GR112" s="69">
        <v>0</v>
      </c>
      <c r="GS112" s="69">
        <v>0</v>
      </c>
      <c r="GT112" s="69">
        <v>0</v>
      </c>
      <c r="GU112" s="69">
        <v>0</v>
      </c>
      <c r="GV112" s="69">
        <v>0</v>
      </c>
      <c r="GW112" s="69">
        <v>0</v>
      </c>
      <c r="GY112" s="66" t="s">
        <v>182</v>
      </c>
      <c r="GZ112" s="69">
        <v>0</v>
      </c>
      <c r="HA112" s="69">
        <v>0</v>
      </c>
      <c r="HB112" s="69">
        <v>0</v>
      </c>
      <c r="HC112" s="69">
        <v>0</v>
      </c>
      <c r="HD112" s="69">
        <v>0</v>
      </c>
      <c r="HE112" s="69">
        <v>0</v>
      </c>
      <c r="HF112" s="69">
        <v>0</v>
      </c>
      <c r="HG112" s="69">
        <v>0</v>
      </c>
      <c r="HH112" s="69">
        <v>0</v>
      </c>
      <c r="HI112" s="69">
        <v>0</v>
      </c>
      <c r="HJ112" s="69">
        <v>0</v>
      </c>
      <c r="HK112" s="69">
        <v>0</v>
      </c>
      <c r="HL112" s="69">
        <v>0</v>
      </c>
      <c r="HM112" s="69">
        <v>0</v>
      </c>
      <c r="HN112" s="21"/>
      <c r="HO112" s="21"/>
      <c r="HP112" s="66" t="s">
        <v>182</v>
      </c>
      <c r="HQ112" s="76">
        <v>0</v>
      </c>
      <c r="HR112" s="21"/>
      <c r="HS112" s="21"/>
      <c r="HT112" s="21"/>
      <c r="HU112" s="21"/>
      <c r="HV112" s="21"/>
      <c r="HW112" s="21"/>
      <c r="HX112" s="21"/>
      <c r="HY112" s="21"/>
      <c r="HZ112" s="21"/>
      <c r="JR112" s="37">
        <v>0</v>
      </c>
      <c r="JS112" s="37">
        <v>0</v>
      </c>
      <c r="JT112" s="37">
        <v>0</v>
      </c>
      <c r="JU112" s="37">
        <v>0</v>
      </c>
      <c r="JV112" s="37"/>
      <c r="JW112" s="37">
        <v>0.45</v>
      </c>
      <c r="JX112" s="37">
        <v>0.45</v>
      </c>
      <c r="JY112" s="37"/>
    </row>
    <row r="113" spans="1:285" x14ac:dyDescent="0.25">
      <c r="A113">
        <v>1998</v>
      </c>
      <c r="B113" s="37">
        <v>277007065.1875</v>
      </c>
      <c r="C113" s="37">
        <v>0</v>
      </c>
      <c r="D113" s="37">
        <v>0</v>
      </c>
      <c r="E113" s="37">
        <v>778.45772863924503</v>
      </c>
      <c r="F113" s="37">
        <v>778.45772863924503</v>
      </c>
      <c r="G113" s="37">
        <v>778.45772863924503</v>
      </c>
      <c r="H113" s="20">
        <v>1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37">
        <v>1.3785371668060786</v>
      </c>
      <c r="S113" s="37">
        <v>0</v>
      </c>
      <c r="T113" s="37">
        <v>0</v>
      </c>
      <c r="U113" s="37">
        <v>0</v>
      </c>
      <c r="V113" s="37">
        <v>0</v>
      </c>
      <c r="W113" s="37">
        <v>0.45951238908655695</v>
      </c>
      <c r="X113" s="37">
        <v>0</v>
      </c>
      <c r="Y113" s="37">
        <v>0</v>
      </c>
      <c r="Z113" s="37">
        <v>0</v>
      </c>
      <c r="AA113" s="37">
        <v>0</v>
      </c>
      <c r="AB113" s="37">
        <v>13.39938126246185</v>
      </c>
      <c r="AC113" s="37">
        <v>0</v>
      </c>
      <c r="AD113" s="37">
        <v>0</v>
      </c>
      <c r="AE113" s="37">
        <v>0</v>
      </c>
      <c r="AF113" s="37">
        <v>0</v>
      </c>
      <c r="AG113" s="124">
        <v>16.082933610000001</v>
      </c>
      <c r="AH113" s="124">
        <v>0</v>
      </c>
      <c r="AI113" s="124">
        <v>0</v>
      </c>
      <c r="AJ113" s="124">
        <v>0</v>
      </c>
      <c r="AK113" s="124">
        <v>0</v>
      </c>
      <c r="AL113" s="37">
        <v>13.39938126246185</v>
      </c>
      <c r="AM113" s="37">
        <v>0</v>
      </c>
      <c r="AN113" s="37">
        <v>0</v>
      </c>
      <c r="AO113" s="37">
        <v>0</v>
      </c>
      <c r="AP113" s="37">
        <v>0</v>
      </c>
      <c r="AQ113" s="124">
        <v>0.45951238900000002</v>
      </c>
      <c r="AR113" s="124">
        <v>0</v>
      </c>
      <c r="AS113" s="124">
        <v>0</v>
      </c>
      <c r="AT113" s="124">
        <v>0</v>
      </c>
      <c r="AU113" s="124">
        <v>0</v>
      </c>
      <c r="AV113" s="37">
        <v>2.5424450892907626</v>
      </c>
      <c r="AW113" s="37">
        <v>0</v>
      </c>
      <c r="AX113" s="37">
        <v>0</v>
      </c>
      <c r="AY113" s="37">
        <v>0</v>
      </c>
      <c r="AZ113" s="37">
        <v>0</v>
      </c>
      <c r="BA113" s="37">
        <v>20.678057504359142</v>
      </c>
      <c r="BB113" s="124">
        <v>0</v>
      </c>
      <c r="BC113" s="124">
        <v>0</v>
      </c>
      <c r="BD113" s="124">
        <v>0</v>
      </c>
      <c r="BE113" s="124">
        <v>0</v>
      </c>
      <c r="BF113" s="124">
        <v>28.03025573</v>
      </c>
      <c r="BG113" s="124">
        <v>0</v>
      </c>
      <c r="BH113" s="124">
        <v>0</v>
      </c>
      <c r="BI113" s="124">
        <v>0</v>
      </c>
      <c r="BJ113" s="124">
        <v>0</v>
      </c>
      <c r="BK113" s="37">
        <v>1.8380495558926353</v>
      </c>
      <c r="BL113" s="124">
        <v>0</v>
      </c>
      <c r="BM113" s="124">
        <v>0</v>
      </c>
      <c r="BN113" s="124">
        <v>0</v>
      </c>
      <c r="BO113" s="124">
        <v>0</v>
      </c>
      <c r="BP113" s="124">
        <v>10.421740979999999</v>
      </c>
      <c r="BQ113" s="124">
        <v>0</v>
      </c>
      <c r="BR113" s="124">
        <v>0</v>
      </c>
      <c r="BS113" s="124">
        <v>0</v>
      </c>
      <c r="BT113" s="124">
        <v>0</v>
      </c>
      <c r="BU113" s="37">
        <v>0.91902477771952151</v>
      </c>
      <c r="BV113" s="124">
        <v>0</v>
      </c>
      <c r="BW113" s="124">
        <v>0</v>
      </c>
      <c r="BX113" s="124">
        <v>0</v>
      </c>
      <c r="BY113" s="124">
        <v>0</v>
      </c>
      <c r="BZ113" s="124">
        <v>4.1356115009999996</v>
      </c>
      <c r="CA113" s="124">
        <v>0</v>
      </c>
      <c r="CB113" s="124">
        <v>0</v>
      </c>
      <c r="CC113" s="124">
        <v>0</v>
      </c>
      <c r="CD113" s="124">
        <v>0</v>
      </c>
      <c r="CE113" s="22">
        <v>0.98</v>
      </c>
      <c r="CF113" s="5">
        <v>0</v>
      </c>
      <c r="CG113" s="5">
        <v>0</v>
      </c>
      <c r="CH113" s="5">
        <v>0</v>
      </c>
      <c r="CI113" s="5">
        <v>0</v>
      </c>
      <c r="CM113" s="38">
        <v>0</v>
      </c>
      <c r="CN113" s="21">
        <v>0</v>
      </c>
      <c r="CO113" s="21">
        <v>1</v>
      </c>
      <c r="CP113" s="21">
        <v>0</v>
      </c>
      <c r="CQ113" s="21">
        <v>0</v>
      </c>
      <c r="CR113" s="39">
        <v>1</v>
      </c>
      <c r="CS113" s="18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ES113" s="66" t="s">
        <v>183</v>
      </c>
      <c r="ET113" s="69">
        <v>0</v>
      </c>
      <c r="EU113" s="69">
        <v>0</v>
      </c>
      <c r="EV113" s="69">
        <v>0</v>
      </c>
      <c r="EW113" s="69">
        <v>0</v>
      </c>
      <c r="EX113" s="69">
        <v>0</v>
      </c>
      <c r="EY113" s="69">
        <v>0</v>
      </c>
      <c r="EZ113" s="69">
        <v>0</v>
      </c>
      <c r="FA113" s="69">
        <v>0</v>
      </c>
      <c r="FB113" s="69">
        <v>0</v>
      </c>
      <c r="FC113" s="69">
        <v>0</v>
      </c>
      <c r="FD113" s="69">
        <v>0</v>
      </c>
      <c r="FE113" s="69">
        <v>0</v>
      </c>
      <c r="FF113" s="69">
        <v>0</v>
      </c>
      <c r="FG113" s="69">
        <v>0</v>
      </c>
      <c r="FH113" s="69">
        <v>0</v>
      </c>
      <c r="FI113" s="69">
        <v>0</v>
      </c>
      <c r="FJ113" s="69">
        <v>0</v>
      </c>
      <c r="FK113" s="69">
        <v>0</v>
      </c>
      <c r="FL113" s="69">
        <v>0</v>
      </c>
      <c r="FM113" s="69">
        <v>0</v>
      </c>
      <c r="FN113" s="69">
        <v>0</v>
      </c>
      <c r="FO113" s="69">
        <v>0</v>
      </c>
      <c r="FP113" s="69">
        <v>0</v>
      </c>
      <c r="FQ113" s="69">
        <v>0</v>
      </c>
      <c r="FR113" s="69">
        <v>0</v>
      </c>
      <c r="FS113" s="69">
        <v>0</v>
      </c>
      <c r="FT113" s="69">
        <v>0</v>
      </c>
      <c r="FU113" s="114"/>
      <c r="FV113" s="66" t="s">
        <v>183</v>
      </c>
      <c r="FW113" s="69">
        <v>0</v>
      </c>
      <c r="FX113" s="69">
        <v>0</v>
      </c>
      <c r="FY113" s="69">
        <v>0</v>
      </c>
      <c r="FZ113" s="69">
        <v>0</v>
      </c>
      <c r="GA113" s="69">
        <v>0</v>
      </c>
      <c r="GB113" s="69">
        <v>0</v>
      </c>
      <c r="GC113" s="69">
        <v>0</v>
      </c>
      <c r="GD113" s="69">
        <v>0</v>
      </c>
      <c r="GE113" s="69">
        <v>0</v>
      </c>
      <c r="GF113" s="69">
        <v>0</v>
      </c>
      <c r="GG113" s="69">
        <v>0</v>
      </c>
      <c r="GH113" s="69">
        <v>0</v>
      </c>
      <c r="GI113" s="69">
        <v>0</v>
      </c>
      <c r="GJ113" s="69">
        <v>0</v>
      </c>
      <c r="GK113" s="69">
        <v>0</v>
      </c>
      <c r="GL113" s="69">
        <v>0</v>
      </c>
      <c r="GM113" s="69">
        <v>0</v>
      </c>
      <c r="GN113" s="69">
        <v>0</v>
      </c>
      <c r="GO113" s="69">
        <v>0</v>
      </c>
      <c r="GP113" s="69">
        <v>0</v>
      </c>
      <c r="GQ113" s="69">
        <v>0</v>
      </c>
      <c r="GR113" s="69">
        <v>0</v>
      </c>
      <c r="GS113" s="69">
        <v>0</v>
      </c>
      <c r="GT113" s="69">
        <v>0</v>
      </c>
      <c r="GU113" s="69">
        <v>0</v>
      </c>
      <c r="GV113" s="69">
        <v>0</v>
      </c>
      <c r="GW113" s="69">
        <v>0</v>
      </c>
      <c r="GY113" s="66" t="s">
        <v>183</v>
      </c>
      <c r="GZ113" s="69">
        <v>0</v>
      </c>
      <c r="HA113" s="69">
        <v>0</v>
      </c>
      <c r="HB113" s="69">
        <v>0</v>
      </c>
      <c r="HC113" s="69">
        <v>0</v>
      </c>
      <c r="HD113" s="69">
        <v>0</v>
      </c>
      <c r="HE113" s="69">
        <v>0</v>
      </c>
      <c r="HF113" s="69">
        <v>0</v>
      </c>
      <c r="HG113" s="69">
        <v>0</v>
      </c>
      <c r="HH113" s="69">
        <v>0</v>
      </c>
      <c r="HI113" s="69">
        <v>0</v>
      </c>
      <c r="HJ113" s="69">
        <v>0</v>
      </c>
      <c r="HK113" s="69">
        <v>0</v>
      </c>
      <c r="HL113" s="69">
        <v>0</v>
      </c>
      <c r="HM113" s="69">
        <v>0</v>
      </c>
      <c r="HN113" s="21"/>
      <c r="HO113" s="21"/>
      <c r="HP113" s="66" t="s">
        <v>183</v>
      </c>
      <c r="HQ113" s="76">
        <v>0</v>
      </c>
      <c r="HR113" s="21"/>
      <c r="HS113" s="21"/>
      <c r="HT113" s="21"/>
      <c r="HU113" s="21"/>
      <c r="HV113" s="21"/>
      <c r="HW113" s="21"/>
      <c r="HX113" s="21"/>
      <c r="HY113" s="21"/>
      <c r="HZ113" s="21"/>
      <c r="JR113" s="37">
        <v>0</v>
      </c>
      <c r="JS113" s="37">
        <v>0</v>
      </c>
      <c r="JT113" s="37">
        <v>0</v>
      </c>
      <c r="JU113" s="37">
        <v>0</v>
      </c>
      <c r="JV113" s="37"/>
      <c r="JW113" s="37">
        <v>0.45</v>
      </c>
      <c r="JX113" s="37">
        <v>0.45</v>
      </c>
      <c r="JY113" s="37"/>
    </row>
    <row r="114" spans="1:285" x14ac:dyDescent="0.25">
      <c r="A114">
        <v>1999</v>
      </c>
      <c r="B114" s="37">
        <v>279872658.5</v>
      </c>
      <c r="C114" s="37">
        <v>0</v>
      </c>
      <c r="D114" s="37">
        <v>0</v>
      </c>
      <c r="E114" s="37">
        <v>784.70624521374702</v>
      </c>
      <c r="F114" s="37">
        <v>784.70624521374702</v>
      </c>
      <c r="G114" s="37">
        <v>784.70624521374702</v>
      </c>
      <c r="H114" s="20">
        <v>1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37">
        <v>1.5253820298189562</v>
      </c>
      <c r="S114" s="37">
        <v>0</v>
      </c>
      <c r="T114" s="37">
        <v>0</v>
      </c>
      <c r="U114" s="37">
        <v>0</v>
      </c>
      <c r="V114" s="37">
        <v>0</v>
      </c>
      <c r="W114" s="37">
        <v>0.4593606331225798</v>
      </c>
      <c r="X114" s="37">
        <v>0</v>
      </c>
      <c r="Y114" s="37">
        <v>0</v>
      </c>
      <c r="Z114" s="37">
        <v>0</v>
      </c>
      <c r="AA114" s="37">
        <v>0</v>
      </c>
      <c r="AB114" s="37">
        <v>13.916914117161358</v>
      </c>
      <c r="AC114" s="37">
        <v>0</v>
      </c>
      <c r="AD114" s="37">
        <v>0</v>
      </c>
      <c r="AE114" s="37">
        <v>0</v>
      </c>
      <c r="AF114" s="37">
        <v>0</v>
      </c>
      <c r="AG114" s="124">
        <v>16.224313469999998</v>
      </c>
      <c r="AH114" s="124">
        <v>0</v>
      </c>
      <c r="AI114" s="124">
        <v>0</v>
      </c>
      <c r="AJ114" s="124">
        <v>0</v>
      </c>
      <c r="AK114" s="124">
        <v>0</v>
      </c>
      <c r="AL114" s="37">
        <v>13.916914117161358</v>
      </c>
      <c r="AM114" s="37">
        <v>0</v>
      </c>
      <c r="AN114" s="37">
        <v>0</v>
      </c>
      <c r="AO114" s="37">
        <v>0</v>
      </c>
      <c r="AP114" s="37">
        <v>0</v>
      </c>
      <c r="AQ114" s="124">
        <v>0.60512454599999999</v>
      </c>
      <c r="AR114" s="124">
        <v>0</v>
      </c>
      <c r="AS114" s="124">
        <v>0</v>
      </c>
      <c r="AT114" s="124">
        <v>0</v>
      </c>
      <c r="AU114" s="124">
        <v>0</v>
      </c>
      <c r="AV114" s="37">
        <v>2.7570743336121573</v>
      </c>
      <c r="AW114" s="37">
        <v>0</v>
      </c>
      <c r="AX114" s="37">
        <v>0</v>
      </c>
      <c r="AY114" s="37">
        <v>0</v>
      </c>
      <c r="AZ114" s="37">
        <v>0</v>
      </c>
      <c r="BA114" s="37">
        <v>21.955332780473359</v>
      </c>
      <c r="BB114" s="124">
        <v>0</v>
      </c>
      <c r="BC114" s="124">
        <v>0</v>
      </c>
      <c r="BD114" s="124">
        <v>0</v>
      </c>
      <c r="BE114" s="124">
        <v>0</v>
      </c>
      <c r="BF114" s="124">
        <v>28.138596969999998</v>
      </c>
      <c r="BG114" s="124">
        <v>0</v>
      </c>
      <c r="BH114" s="124">
        <v>0</v>
      </c>
      <c r="BI114" s="124">
        <v>0</v>
      </c>
      <c r="BJ114" s="124">
        <v>0</v>
      </c>
      <c r="BK114" s="37">
        <v>1.980244797266796</v>
      </c>
      <c r="BL114" s="124">
        <v>0</v>
      </c>
      <c r="BM114" s="124">
        <v>0</v>
      </c>
      <c r="BN114" s="124">
        <v>0</v>
      </c>
      <c r="BO114" s="124">
        <v>0</v>
      </c>
      <c r="BP114" s="124">
        <v>10.82426654</v>
      </c>
      <c r="BQ114" s="124">
        <v>0</v>
      </c>
      <c r="BR114" s="124">
        <v>0</v>
      </c>
      <c r="BS114" s="124">
        <v>0</v>
      </c>
      <c r="BT114" s="124">
        <v>0</v>
      </c>
      <c r="BU114" s="37">
        <v>0.78559750944546436</v>
      </c>
      <c r="BV114" s="124">
        <v>0</v>
      </c>
      <c r="BW114" s="124">
        <v>0</v>
      </c>
      <c r="BX114" s="124">
        <v>0</v>
      </c>
      <c r="BY114" s="124">
        <v>0</v>
      </c>
      <c r="BZ114" s="124">
        <v>4.1299823949999999</v>
      </c>
      <c r="CA114" s="124">
        <v>0</v>
      </c>
      <c r="CB114" s="124">
        <v>0</v>
      </c>
      <c r="CC114" s="124">
        <v>0</v>
      </c>
      <c r="CD114" s="124">
        <v>0</v>
      </c>
      <c r="CE114" s="22">
        <v>0.98</v>
      </c>
      <c r="CF114" s="5">
        <v>0</v>
      </c>
      <c r="CG114" s="5">
        <v>0</v>
      </c>
      <c r="CH114" s="5">
        <v>0</v>
      </c>
      <c r="CI114" s="5">
        <v>0</v>
      </c>
      <c r="CM114" s="38">
        <v>0</v>
      </c>
      <c r="CN114" s="21">
        <v>0</v>
      </c>
      <c r="CO114" s="21">
        <v>1</v>
      </c>
      <c r="CP114" s="21">
        <v>0</v>
      </c>
      <c r="CQ114" s="21">
        <v>0</v>
      </c>
      <c r="CR114" s="39">
        <v>1</v>
      </c>
      <c r="CS114" s="18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ES114" s="66" t="s">
        <v>184</v>
      </c>
      <c r="ET114" s="69">
        <v>0</v>
      </c>
      <c r="EU114" s="69">
        <v>0</v>
      </c>
      <c r="EV114" s="69">
        <v>0</v>
      </c>
      <c r="EW114" s="69">
        <v>0</v>
      </c>
      <c r="EX114" s="69">
        <v>0</v>
      </c>
      <c r="EY114" s="69">
        <v>0</v>
      </c>
      <c r="EZ114" s="69">
        <v>0</v>
      </c>
      <c r="FA114" s="69">
        <v>0</v>
      </c>
      <c r="FB114" s="69">
        <v>0</v>
      </c>
      <c r="FC114" s="69">
        <v>0</v>
      </c>
      <c r="FD114" s="69">
        <v>0</v>
      </c>
      <c r="FE114" s="69">
        <v>0</v>
      </c>
      <c r="FF114" s="69">
        <v>0</v>
      </c>
      <c r="FG114" s="69">
        <v>0</v>
      </c>
      <c r="FH114" s="69">
        <v>0</v>
      </c>
      <c r="FI114" s="69">
        <v>0</v>
      </c>
      <c r="FJ114" s="69">
        <v>0</v>
      </c>
      <c r="FK114" s="69">
        <v>0</v>
      </c>
      <c r="FL114" s="69">
        <v>0</v>
      </c>
      <c r="FM114" s="69">
        <v>0</v>
      </c>
      <c r="FN114" s="69">
        <v>0</v>
      </c>
      <c r="FO114" s="69">
        <v>0</v>
      </c>
      <c r="FP114" s="69">
        <v>0</v>
      </c>
      <c r="FQ114" s="69">
        <v>0</v>
      </c>
      <c r="FR114" s="69">
        <v>0</v>
      </c>
      <c r="FS114" s="69">
        <v>0</v>
      </c>
      <c r="FT114" s="69">
        <v>0</v>
      </c>
      <c r="FU114" s="114"/>
      <c r="FV114" s="66" t="s">
        <v>184</v>
      </c>
      <c r="FW114" s="69">
        <v>0</v>
      </c>
      <c r="FX114" s="69">
        <v>0</v>
      </c>
      <c r="FY114" s="69">
        <v>0</v>
      </c>
      <c r="FZ114" s="69">
        <v>0</v>
      </c>
      <c r="GA114" s="69">
        <v>0</v>
      </c>
      <c r="GB114" s="69">
        <v>0</v>
      </c>
      <c r="GC114" s="69">
        <v>0</v>
      </c>
      <c r="GD114" s="69">
        <v>0</v>
      </c>
      <c r="GE114" s="69">
        <v>0</v>
      </c>
      <c r="GF114" s="69">
        <v>0</v>
      </c>
      <c r="GG114" s="69">
        <v>0</v>
      </c>
      <c r="GH114" s="69">
        <v>0</v>
      </c>
      <c r="GI114" s="69">
        <v>0</v>
      </c>
      <c r="GJ114" s="69">
        <v>0</v>
      </c>
      <c r="GK114" s="69">
        <v>0</v>
      </c>
      <c r="GL114" s="69">
        <v>0</v>
      </c>
      <c r="GM114" s="69">
        <v>0</v>
      </c>
      <c r="GN114" s="69">
        <v>0</v>
      </c>
      <c r="GO114" s="69">
        <v>0</v>
      </c>
      <c r="GP114" s="69">
        <v>0</v>
      </c>
      <c r="GQ114" s="69">
        <v>0</v>
      </c>
      <c r="GR114" s="69">
        <v>0</v>
      </c>
      <c r="GS114" s="69">
        <v>0</v>
      </c>
      <c r="GT114" s="69">
        <v>0</v>
      </c>
      <c r="GU114" s="69">
        <v>0</v>
      </c>
      <c r="GV114" s="69">
        <v>0</v>
      </c>
      <c r="GW114" s="69">
        <v>0</v>
      </c>
      <c r="GY114" s="66" t="s">
        <v>184</v>
      </c>
      <c r="GZ114" s="69">
        <v>0</v>
      </c>
      <c r="HA114" s="69">
        <v>0</v>
      </c>
      <c r="HB114" s="69">
        <v>0</v>
      </c>
      <c r="HC114" s="69">
        <v>0</v>
      </c>
      <c r="HD114" s="69">
        <v>0</v>
      </c>
      <c r="HE114" s="69">
        <v>0</v>
      </c>
      <c r="HF114" s="69">
        <v>0</v>
      </c>
      <c r="HG114" s="69">
        <v>0</v>
      </c>
      <c r="HH114" s="69">
        <v>0</v>
      </c>
      <c r="HI114" s="69">
        <v>0</v>
      </c>
      <c r="HJ114" s="69">
        <v>0</v>
      </c>
      <c r="HK114" s="69">
        <v>0</v>
      </c>
      <c r="HL114" s="69">
        <v>0</v>
      </c>
      <c r="HM114" s="69">
        <v>0</v>
      </c>
      <c r="HN114" s="21"/>
      <c r="HO114" s="21"/>
      <c r="HP114" s="66" t="s">
        <v>184</v>
      </c>
      <c r="HQ114" s="76">
        <v>0</v>
      </c>
      <c r="HR114" s="21"/>
      <c r="HS114" s="21"/>
      <c r="HT114" s="21"/>
      <c r="HU114" s="21"/>
      <c r="HV114" s="21"/>
      <c r="HW114" s="21"/>
      <c r="HX114" s="21"/>
      <c r="HY114" s="21"/>
      <c r="HZ114" s="21"/>
      <c r="JR114" s="37">
        <v>0</v>
      </c>
      <c r="JS114" s="37">
        <v>0</v>
      </c>
      <c r="JT114" s="37">
        <v>0</v>
      </c>
      <c r="JU114" s="37">
        <v>0</v>
      </c>
      <c r="JV114" s="37"/>
      <c r="JW114" s="37">
        <v>0.45</v>
      </c>
      <c r="JX114" s="37">
        <v>0.45</v>
      </c>
      <c r="JY114" s="37"/>
    </row>
    <row r="115" spans="1:285" x14ac:dyDescent="0.25">
      <c r="A115">
        <v>2000</v>
      </c>
      <c r="B115" s="37">
        <v>282731875.5625</v>
      </c>
      <c r="C115" s="37">
        <v>0</v>
      </c>
      <c r="D115" s="37">
        <v>0</v>
      </c>
      <c r="E115" s="37">
        <v>790.81453060358797</v>
      </c>
      <c r="F115" s="37">
        <v>790.81453060358797</v>
      </c>
      <c r="G115" s="37">
        <v>790.81453060358797</v>
      </c>
      <c r="H115" s="20">
        <v>1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37">
        <v>1.6677460734420888</v>
      </c>
      <c r="S115" s="37">
        <v>0</v>
      </c>
      <c r="T115" s="37">
        <v>0</v>
      </c>
      <c r="U115" s="37">
        <v>0</v>
      </c>
      <c r="V115" s="37">
        <v>0</v>
      </c>
      <c r="W115" s="37">
        <v>0.45628697505331695</v>
      </c>
      <c r="X115" s="37">
        <v>0</v>
      </c>
      <c r="Y115" s="37">
        <v>0</v>
      </c>
      <c r="Z115" s="37">
        <v>0</v>
      </c>
      <c r="AA115" s="37">
        <v>0</v>
      </c>
      <c r="AB115" s="37">
        <v>14.555718162317214</v>
      </c>
      <c r="AC115" s="37">
        <v>0</v>
      </c>
      <c r="AD115" s="37">
        <v>0</v>
      </c>
      <c r="AE115" s="37">
        <v>0</v>
      </c>
      <c r="AF115" s="37">
        <v>0</v>
      </c>
      <c r="AG115" s="124">
        <v>16.3352407</v>
      </c>
      <c r="AH115" s="124">
        <v>0</v>
      </c>
      <c r="AI115" s="124">
        <v>0</v>
      </c>
      <c r="AJ115" s="124">
        <v>0</v>
      </c>
      <c r="AK115" s="124">
        <v>0</v>
      </c>
      <c r="AL115" s="37">
        <v>14.555718162317214</v>
      </c>
      <c r="AM115" s="37">
        <v>0</v>
      </c>
      <c r="AN115" s="37">
        <v>0</v>
      </c>
      <c r="AO115" s="37">
        <v>0</v>
      </c>
      <c r="AP115" s="37">
        <v>0</v>
      </c>
      <c r="AQ115" s="124">
        <v>0.74984687299999997</v>
      </c>
      <c r="AR115" s="124">
        <v>0</v>
      </c>
      <c r="AS115" s="124">
        <v>0</v>
      </c>
      <c r="AT115" s="124">
        <v>0</v>
      </c>
      <c r="AU115" s="124">
        <v>0</v>
      </c>
      <c r="AV115" s="37">
        <v>3.030662030832258</v>
      </c>
      <c r="AW115" s="37">
        <v>0</v>
      </c>
      <c r="AX115" s="37">
        <v>0</v>
      </c>
      <c r="AY115" s="37">
        <v>0</v>
      </c>
      <c r="AZ115" s="37">
        <v>0</v>
      </c>
      <c r="BA115" s="37">
        <v>23.022367190722711</v>
      </c>
      <c r="BB115" s="124">
        <v>0</v>
      </c>
      <c r="BC115" s="124">
        <v>0</v>
      </c>
      <c r="BD115" s="124">
        <v>0</v>
      </c>
      <c r="BE115" s="124">
        <v>0</v>
      </c>
      <c r="BF115" s="124">
        <v>28.14039738</v>
      </c>
      <c r="BG115" s="124">
        <v>0</v>
      </c>
      <c r="BH115" s="124">
        <v>0</v>
      </c>
      <c r="BI115" s="124">
        <v>0</v>
      </c>
      <c r="BJ115" s="124">
        <v>0</v>
      </c>
      <c r="BK115" s="37">
        <v>2.1152460415996868</v>
      </c>
      <c r="BL115" s="124">
        <v>0</v>
      </c>
      <c r="BM115" s="124">
        <v>0</v>
      </c>
      <c r="BN115" s="124">
        <v>0</v>
      </c>
      <c r="BO115" s="124">
        <v>0</v>
      </c>
      <c r="BP115" s="124">
        <v>11.32111413</v>
      </c>
      <c r="BQ115" s="124">
        <v>0</v>
      </c>
      <c r="BR115" s="124">
        <v>0</v>
      </c>
      <c r="BS115" s="124">
        <v>0</v>
      </c>
      <c r="BT115" s="124">
        <v>0</v>
      </c>
      <c r="BU115" s="37">
        <v>0.56951356776663198</v>
      </c>
      <c r="BV115" s="124">
        <v>0</v>
      </c>
      <c r="BW115" s="124">
        <v>0</v>
      </c>
      <c r="BX115" s="124">
        <v>0</v>
      </c>
      <c r="BY115" s="124">
        <v>0</v>
      </c>
      <c r="BZ115" s="124">
        <v>4.1156045910000003</v>
      </c>
      <c r="CA115" s="124">
        <v>0</v>
      </c>
      <c r="CB115" s="124">
        <v>0</v>
      </c>
      <c r="CC115" s="124">
        <v>0</v>
      </c>
      <c r="CD115" s="124">
        <v>0</v>
      </c>
      <c r="CE115" s="22">
        <v>0.98</v>
      </c>
      <c r="CF115" s="5">
        <v>0</v>
      </c>
      <c r="CG115" s="5">
        <v>0</v>
      </c>
      <c r="CH115" s="5">
        <v>0</v>
      </c>
      <c r="CI115" s="5">
        <v>0</v>
      </c>
      <c r="CM115" s="38">
        <v>0</v>
      </c>
      <c r="CN115" s="21">
        <v>0</v>
      </c>
      <c r="CO115" s="21">
        <v>1</v>
      </c>
      <c r="CP115" s="21">
        <v>0</v>
      </c>
      <c r="CQ115" s="21">
        <v>0</v>
      </c>
      <c r="CR115" s="39">
        <v>1</v>
      </c>
      <c r="CS115" s="18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ES115" s="66" t="s">
        <v>186</v>
      </c>
      <c r="ET115" s="69">
        <v>1</v>
      </c>
      <c r="EU115" s="69">
        <v>1</v>
      </c>
      <c r="EV115" s="69">
        <v>1</v>
      </c>
      <c r="EW115" s="69">
        <v>1</v>
      </c>
      <c r="EX115" s="69">
        <v>1</v>
      </c>
      <c r="EY115" s="69">
        <v>1</v>
      </c>
      <c r="EZ115" s="69">
        <v>1</v>
      </c>
      <c r="FA115" s="69">
        <v>1</v>
      </c>
      <c r="FB115" s="69">
        <v>1</v>
      </c>
      <c r="FC115" s="69">
        <v>1</v>
      </c>
      <c r="FD115" s="69">
        <v>1</v>
      </c>
      <c r="FE115" s="69">
        <v>1</v>
      </c>
      <c r="FF115" s="69">
        <v>1</v>
      </c>
      <c r="FG115" s="69">
        <v>1</v>
      </c>
      <c r="FH115" s="69">
        <v>1</v>
      </c>
      <c r="FI115" s="69">
        <v>1</v>
      </c>
      <c r="FJ115" s="69">
        <v>1</v>
      </c>
      <c r="FK115" s="69">
        <v>0</v>
      </c>
      <c r="FL115" s="69">
        <v>0</v>
      </c>
      <c r="FM115" s="69">
        <v>0</v>
      </c>
      <c r="FN115" s="69">
        <v>0</v>
      </c>
      <c r="FO115" s="69">
        <v>0</v>
      </c>
      <c r="FP115" s="69">
        <v>0</v>
      </c>
      <c r="FQ115" s="69">
        <v>0</v>
      </c>
      <c r="FR115" s="69">
        <v>0</v>
      </c>
      <c r="FS115" s="69">
        <v>0</v>
      </c>
      <c r="FT115" s="69">
        <v>0</v>
      </c>
      <c r="FU115" s="114"/>
      <c r="FV115" s="66" t="s">
        <v>186</v>
      </c>
      <c r="FW115" s="69">
        <v>0</v>
      </c>
      <c r="FX115" s="69">
        <v>0</v>
      </c>
      <c r="FY115" s="69">
        <v>0</v>
      </c>
      <c r="FZ115" s="69">
        <v>0</v>
      </c>
      <c r="GA115" s="69">
        <v>0</v>
      </c>
      <c r="GB115" s="69">
        <v>0</v>
      </c>
      <c r="GC115" s="69">
        <v>0</v>
      </c>
      <c r="GD115" s="69">
        <v>0</v>
      </c>
      <c r="GE115" s="69">
        <v>0</v>
      </c>
      <c r="GF115" s="69">
        <v>0</v>
      </c>
      <c r="GG115" s="69">
        <v>0</v>
      </c>
      <c r="GH115" s="69">
        <v>0</v>
      </c>
      <c r="GI115" s="69">
        <v>0</v>
      </c>
      <c r="GJ115" s="69">
        <v>0</v>
      </c>
      <c r="GK115" s="69">
        <v>0</v>
      </c>
      <c r="GL115" s="69">
        <v>0</v>
      </c>
      <c r="GM115" s="69">
        <v>0</v>
      </c>
      <c r="GN115" s="69">
        <v>0</v>
      </c>
      <c r="GO115" s="69">
        <v>0</v>
      </c>
      <c r="GP115" s="69">
        <v>0</v>
      </c>
      <c r="GQ115" s="69">
        <v>0</v>
      </c>
      <c r="GR115" s="69">
        <v>0</v>
      </c>
      <c r="GS115" s="69">
        <v>0</v>
      </c>
      <c r="GT115" s="69">
        <v>0</v>
      </c>
      <c r="GU115" s="69">
        <v>0</v>
      </c>
      <c r="GV115" s="69">
        <v>0</v>
      </c>
      <c r="GW115" s="69">
        <v>0</v>
      </c>
      <c r="GY115" s="66" t="s">
        <v>186</v>
      </c>
      <c r="GZ115" s="69">
        <v>0</v>
      </c>
      <c r="HA115" s="69">
        <v>0</v>
      </c>
      <c r="HB115" s="69">
        <v>0</v>
      </c>
      <c r="HC115" s="69">
        <v>0</v>
      </c>
      <c r="HD115" s="69">
        <v>0</v>
      </c>
      <c r="HE115" s="69">
        <v>0</v>
      </c>
      <c r="HF115" s="69">
        <v>0</v>
      </c>
      <c r="HG115" s="69">
        <v>0</v>
      </c>
      <c r="HH115" s="69">
        <v>0</v>
      </c>
      <c r="HI115" s="69">
        <v>0</v>
      </c>
      <c r="HJ115" s="69">
        <v>0</v>
      </c>
      <c r="HK115" s="69">
        <v>0</v>
      </c>
      <c r="HL115" s="69">
        <v>0</v>
      </c>
      <c r="HM115" s="69">
        <v>0</v>
      </c>
      <c r="HN115" s="21"/>
      <c r="HO115" s="21"/>
      <c r="HP115" s="66" t="s">
        <v>186</v>
      </c>
      <c r="HQ115" s="76">
        <v>0</v>
      </c>
      <c r="HR115" s="21"/>
      <c r="HS115" s="21"/>
      <c r="HT115" s="21"/>
      <c r="HU115" s="21"/>
      <c r="HV115" s="21"/>
      <c r="HW115" s="21"/>
      <c r="HX115" s="21"/>
      <c r="HY115" s="21"/>
      <c r="HZ115" s="21"/>
      <c r="JR115" s="37">
        <v>0</v>
      </c>
      <c r="JS115" s="37">
        <v>0</v>
      </c>
      <c r="JT115" s="37">
        <v>0</v>
      </c>
      <c r="JU115" s="37">
        <v>0</v>
      </c>
      <c r="JV115" s="37"/>
      <c r="JW115" s="37">
        <v>0.45</v>
      </c>
      <c r="JX115" s="37">
        <v>0.45</v>
      </c>
      <c r="JY115" s="37"/>
    </row>
    <row r="116" spans="1:285" x14ac:dyDescent="0.25">
      <c r="A116">
        <v>2001</v>
      </c>
      <c r="B116" s="37">
        <v>285583384.75</v>
      </c>
      <c r="C116" s="37">
        <v>0</v>
      </c>
      <c r="D116" s="37">
        <v>0</v>
      </c>
      <c r="E116" s="37">
        <v>796.78181479871296</v>
      </c>
      <c r="F116" s="37">
        <v>796.78181479871296</v>
      </c>
      <c r="G116" s="37">
        <v>796.78181479871296</v>
      </c>
      <c r="H116" s="20">
        <v>1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37">
        <v>1.8247260329872199</v>
      </c>
      <c r="S116" s="37">
        <v>0</v>
      </c>
      <c r="T116" s="37">
        <v>0</v>
      </c>
      <c r="U116" s="37">
        <v>0</v>
      </c>
      <c r="V116" s="37">
        <v>0</v>
      </c>
      <c r="W116" s="37">
        <v>0.45618150836020305</v>
      </c>
      <c r="X116" s="37">
        <v>0</v>
      </c>
      <c r="Y116" s="37">
        <v>0</v>
      </c>
      <c r="Z116" s="37">
        <v>0</v>
      </c>
      <c r="AA116" s="37">
        <v>0</v>
      </c>
      <c r="AB116" s="37">
        <v>15.272956898067083</v>
      </c>
      <c r="AC116" s="37">
        <v>0</v>
      </c>
      <c r="AD116" s="37">
        <v>0</v>
      </c>
      <c r="AE116" s="37">
        <v>0</v>
      </c>
      <c r="AF116" s="37">
        <v>0</v>
      </c>
      <c r="AG116" s="124">
        <v>16.422534299999999</v>
      </c>
      <c r="AH116" s="124">
        <v>0</v>
      </c>
      <c r="AI116" s="124">
        <v>0</v>
      </c>
      <c r="AJ116" s="124">
        <v>0</v>
      </c>
      <c r="AK116" s="124">
        <v>0</v>
      </c>
      <c r="AL116" s="37">
        <v>15.272956898067083</v>
      </c>
      <c r="AM116" s="37">
        <v>0</v>
      </c>
      <c r="AN116" s="37">
        <v>0</v>
      </c>
      <c r="AO116" s="37">
        <v>0</v>
      </c>
      <c r="AP116" s="37">
        <v>0</v>
      </c>
      <c r="AQ116" s="124">
        <v>0.912363017</v>
      </c>
      <c r="AR116" s="124">
        <v>0</v>
      </c>
      <c r="AS116" s="124">
        <v>0</v>
      </c>
      <c r="AT116" s="124">
        <v>0</v>
      </c>
      <c r="AU116" s="124">
        <v>0</v>
      </c>
      <c r="AV116" s="37">
        <v>3.3499071894500121</v>
      </c>
      <c r="AW116" s="37">
        <v>0</v>
      </c>
      <c r="AX116" s="37">
        <v>0</v>
      </c>
      <c r="AY116" s="37">
        <v>0</v>
      </c>
      <c r="AZ116" s="37">
        <v>0</v>
      </c>
      <c r="BA116" s="37">
        <v>23.721438432009005</v>
      </c>
      <c r="BB116" s="124">
        <v>0</v>
      </c>
      <c r="BC116" s="124">
        <v>0</v>
      </c>
      <c r="BD116" s="124">
        <v>0</v>
      </c>
      <c r="BE116" s="124">
        <v>0</v>
      </c>
      <c r="BF116" s="124">
        <v>28.283253519999999</v>
      </c>
      <c r="BG116" s="124">
        <v>0</v>
      </c>
      <c r="BH116" s="124">
        <v>0</v>
      </c>
      <c r="BI116" s="124">
        <v>0</v>
      </c>
      <c r="BJ116" s="124">
        <v>0</v>
      </c>
      <c r="BK116" s="37">
        <v>2.2809075413474229</v>
      </c>
      <c r="BL116" s="124">
        <v>0</v>
      </c>
      <c r="BM116" s="124">
        <v>0</v>
      </c>
      <c r="BN116" s="124">
        <v>0</v>
      </c>
      <c r="BO116" s="124">
        <v>0</v>
      </c>
      <c r="BP116" s="124">
        <v>11.878966480000001</v>
      </c>
      <c r="BQ116" s="124">
        <v>0</v>
      </c>
      <c r="BR116" s="124">
        <v>0</v>
      </c>
      <c r="BS116" s="124">
        <v>0</v>
      </c>
      <c r="BT116" s="124">
        <v>0</v>
      </c>
      <c r="BU116" s="37">
        <v>0.45618150836020305</v>
      </c>
      <c r="BV116" s="124">
        <v>0</v>
      </c>
      <c r="BW116" s="124">
        <v>0</v>
      </c>
      <c r="BX116" s="124">
        <v>0</v>
      </c>
      <c r="BY116" s="124">
        <v>0</v>
      </c>
      <c r="BZ116" s="124">
        <v>4.1056335749999997</v>
      </c>
      <c r="CA116" s="124">
        <v>0</v>
      </c>
      <c r="CB116" s="124">
        <v>0</v>
      </c>
      <c r="CC116" s="124">
        <v>0</v>
      </c>
      <c r="CD116" s="124">
        <v>0</v>
      </c>
      <c r="CE116" s="22">
        <v>0.98</v>
      </c>
      <c r="CF116" s="5">
        <v>0</v>
      </c>
      <c r="CG116" s="5">
        <v>0</v>
      </c>
      <c r="CH116" s="5">
        <v>0</v>
      </c>
      <c r="CI116" s="5">
        <v>0</v>
      </c>
      <c r="CM116" s="38">
        <v>0</v>
      </c>
      <c r="CN116" s="21">
        <v>0</v>
      </c>
      <c r="CO116" s="21">
        <v>1</v>
      </c>
      <c r="CP116" s="21">
        <v>0</v>
      </c>
      <c r="CQ116" s="21">
        <v>0</v>
      </c>
      <c r="CR116" s="39">
        <v>1</v>
      </c>
      <c r="CS116" s="18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ES116" s="66" t="s">
        <v>157</v>
      </c>
      <c r="ET116" s="69">
        <v>0</v>
      </c>
      <c r="EU116" s="69">
        <v>0</v>
      </c>
      <c r="EV116" s="69">
        <v>0</v>
      </c>
      <c r="EW116" s="69">
        <v>0</v>
      </c>
      <c r="EX116" s="69">
        <v>0</v>
      </c>
      <c r="EY116" s="69">
        <v>0</v>
      </c>
      <c r="EZ116" s="69">
        <v>0</v>
      </c>
      <c r="FA116" s="69">
        <v>0</v>
      </c>
      <c r="FB116" s="69">
        <v>0</v>
      </c>
      <c r="FC116" s="69">
        <v>0</v>
      </c>
      <c r="FD116" s="69">
        <v>0</v>
      </c>
      <c r="FE116" s="69">
        <v>0</v>
      </c>
      <c r="FF116" s="69">
        <v>0</v>
      </c>
      <c r="FG116" s="69">
        <v>0</v>
      </c>
      <c r="FH116" s="69">
        <v>0</v>
      </c>
      <c r="FI116" s="69">
        <v>0</v>
      </c>
      <c r="FJ116" s="69">
        <v>0</v>
      </c>
      <c r="FK116" s="69">
        <v>1</v>
      </c>
      <c r="FL116" s="69">
        <v>1</v>
      </c>
      <c r="FM116" s="69">
        <v>1</v>
      </c>
      <c r="FN116" s="69">
        <v>1</v>
      </c>
      <c r="FO116" s="69">
        <v>1</v>
      </c>
      <c r="FP116" s="69">
        <v>1</v>
      </c>
      <c r="FQ116" s="69">
        <v>1</v>
      </c>
      <c r="FR116" s="69">
        <v>1</v>
      </c>
      <c r="FS116" s="69">
        <v>1</v>
      </c>
      <c r="FT116" s="69">
        <v>1</v>
      </c>
      <c r="FU116" s="114"/>
      <c r="FV116" s="66" t="s">
        <v>157</v>
      </c>
      <c r="FW116" s="69">
        <v>0</v>
      </c>
      <c r="FX116" s="69">
        <v>0</v>
      </c>
      <c r="FY116" s="69">
        <v>0</v>
      </c>
      <c r="FZ116" s="69">
        <v>0</v>
      </c>
      <c r="GA116" s="69">
        <v>0</v>
      </c>
      <c r="GB116" s="69">
        <v>0</v>
      </c>
      <c r="GC116" s="69">
        <v>0</v>
      </c>
      <c r="GD116" s="69">
        <v>0</v>
      </c>
      <c r="GE116" s="69">
        <v>0</v>
      </c>
      <c r="GF116" s="69">
        <v>0</v>
      </c>
      <c r="GG116" s="69">
        <v>0</v>
      </c>
      <c r="GH116" s="69">
        <v>0</v>
      </c>
      <c r="GI116" s="69">
        <v>0</v>
      </c>
      <c r="GJ116" s="69">
        <v>0</v>
      </c>
      <c r="GK116" s="69">
        <v>0</v>
      </c>
      <c r="GL116" s="69">
        <v>0</v>
      </c>
      <c r="GM116" s="69">
        <v>0</v>
      </c>
      <c r="GN116" s="69">
        <v>0</v>
      </c>
      <c r="GO116" s="69">
        <v>0</v>
      </c>
      <c r="GP116" s="69">
        <v>0</v>
      </c>
      <c r="GQ116" s="69">
        <v>0</v>
      </c>
      <c r="GR116" s="69">
        <v>0</v>
      </c>
      <c r="GS116" s="69">
        <v>0</v>
      </c>
      <c r="GT116" s="69">
        <v>0</v>
      </c>
      <c r="GU116" s="69">
        <v>0</v>
      </c>
      <c r="GV116" s="69">
        <v>0</v>
      </c>
      <c r="GW116" s="69">
        <v>0</v>
      </c>
      <c r="GY116" s="66" t="s">
        <v>157</v>
      </c>
      <c r="GZ116" s="69">
        <v>0</v>
      </c>
      <c r="HA116" s="69">
        <v>0</v>
      </c>
      <c r="HB116" s="69">
        <v>0</v>
      </c>
      <c r="HC116" s="69">
        <v>0</v>
      </c>
      <c r="HD116" s="69">
        <v>0</v>
      </c>
      <c r="HE116" s="69">
        <v>0</v>
      </c>
      <c r="HF116" s="69">
        <v>0</v>
      </c>
      <c r="HG116" s="69">
        <v>0</v>
      </c>
      <c r="HH116" s="69">
        <v>0</v>
      </c>
      <c r="HI116" s="69">
        <v>0</v>
      </c>
      <c r="HJ116" s="69">
        <v>0</v>
      </c>
      <c r="HK116" s="69">
        <v>0</v>
      </c>
      <c r="HL116" s="69">
        <v>0</v>
      </c>
      <c r="HM116" s="69">
        <v>0</v>
      </c>
      <c r="HN116" s="21"/>
      <c r="HO116" s="21"/>
      <c r="HP116" s="66" t="s">
        <v>157</v>
      </c>
      <c r="HQ116" s="76">
        <v>0</v>
      </c>
      <c r="HR116" s="21"/>
      <c r="HS116" s="21"/>
      <c r="HT116" s="21"/>
      <c r="HU116" s="21"/>
      <c r="HV116" s="21"/>
      <c r="HW116" s="21"/>
      <c r="HX116" s="21"/>
      <c r="HY116" s="21"/>
      <c r="HZ116" s="21"/>
      <c r="JR116" s="37">
        <v>0</v>
      </c>
      <c r="JS116" s="37">
        <v>0</v>
      </c>
      <c r="JT116" s="37">
        <v>0</v>
      </c>
      <c r="JU116" s="37">
        <v>0</v>
      </c>
      <c r="JV116" s="37"/>
      <c r="JW116" s="37">
        <v>0.45</v>
      </c>
      <c r="JX116" s="37">
        <v>0.45</v>
      </c>
      <c r="JY116" s="37"/>
    </row>
    <row r="117" spans="1:285" x14ac:dyDescent="0.25">
      <c r="A117">
        <v>2002</v>
      </c>
      <c r="B117" s="37">
        <v>288425852.5625</v>
      </c>
      <c r="C117" s="37">
        <v>0</v>
      </c>
      <c r="D117" s="37">
        <v>0</v>
      </c>
      <c r="E117" s="37">
        <v>802.60742163658097</v>
      </c>
      <c r="F117" s="37">
        <v>802.60742163658097</v>
      </c>
      <c r="G117" s="37">
        <v>802.60742163658097</v>
      </c>
      <c r="H117" s="20">
        <v>1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37">
        <v>2.0483977130063256</v>
      </c>
      <c r="S117" s="37">
        <v>0</v>
      </c>
      <c r="T117" s="37">
        <v>0</v>
      </c>
      <c r="U117" s="37">
        <v>0</v>
      </c>
      <c r="V117" s="37">
        <v>0</v>
      </c>
      <c r="W117" s="37">
        <v>0.50669001416488824</v>
      </c>
      <c r="X117" s="37">
        <v>0</v>
      </c>
      <c r="Y117" s="37">
        <v>0</v>
      </c>
      <c r="Z117" s="37">
        <v>0</v>
      </c>
      <c r="AA117" s="37">
        <v>0</v>
      </c>
      <c r="AB117" s="37">
        <v>16.156064169773344</v>
      </c>
      <c r="AC117" s="37">
        <v>0</v>
      </c>
      <c r="AD117" s="37">
        <v>0</v>
      </c>
      <c r="AE117" s="37">
        <v>0</v>
      </c>
      <c r="AF117" s="37">
        <v>0</v>
      </c>
      <c r="AG117" s="124">
        <v>16.495706089999999</v>
      </c>
      <c r="AH117" s="124">
        <v>0</v>
      </c>
      <c r="AI117" s="124">
        <v>0</v>
      </c>
      <c r="AJ117" s="124">
        <v>0</v>
      </c>
      <c r="AK117" s="124">
        <v>0</v>
      </c>
      <c r="AL117" s="37">
        <v>16.162941169713037</v>
      </c>
      <c r="AM117" s="37">
        <v>0</v>
      </c>
      <c r="AN117" s="37">
        <v>0</v>
      </c>
      <c r="AO117" s="37">
        <v>0</v>
      </c>
      <c r="AP117" s="37">
        <v>0</v>
      </c>
      <c r="AQ117" s="124">
        <v>1.126201574</v>
      </c>
      <c r="AR117" s="124">
        <v>0</v>
      </c>
      <c r="AS117" s="124">
        <v>0</v>
      </c>
      <c r="AT117" s="124">
        <v>0</v>
      </c>
      <c r="AU117" s="124">
        <v>0</v>
      </c>
      <c r="AV117" s="37">
        <v>3.6494520664280321</v>
      </c>
      <c r="AW117" s="37">
        <v>0</v>
      </c>
      <c r="AX117" s="37">
        <v>0</v>
      </c>
      <c r="AY117" s="37">
        <v>0</v>
      </c>
      <c r="AZ117" s="37">
        <v>0</v>
      </c>
      <c r="BA117" s="37">
        <v>24.09893705614363</v>
      </c>
      <c r="BB117" s="124">
        <v>0</v>
      </c>
      <c r="BC117" s="124">
        <v>0</v>
      </c>
      <c r="BD117" s="124">
        <v>0</v>
      </c>
      <c r="BE117" s="124">
        <v>0</v>
      </c>
      <c r="BF117" s="124">
        <v>28.700666590000001</v>
      </c>
      <c r="BG117" s="124">
        <v>0</v>
      </c>
      <c r="BH117" s="124">
        <v>0</v>
      </c>
      <c r="BI117" s="124">
        <v>0</v>
      </c>
      <c r="BJ117" s="124">
        <v>0</v>
      </c>
      <c r="BK117" s="37">
        <v>2.5716815996670919</v>
      </c>
      <c r="BL117" s="124">
        <v>0</v>
      </c>
      <c r="BM117" s="124">
        <v>0</v>
      </c>
      <c r="BN117" s="124">
        <v>0</v>
      </c>
      <c r="BO117" s="124">
        <v>0</v>
      </c>
      <c r="BP117" s="124">
        <v>12.56773948</v>
      </c>
      <c r="BQ117" s="124">
        <v>0</v>
      </c>
      <c r="BR117" s="124">
        <v>0</v>
      </c>
      <c r="BS117" s="124">
        <v>0</v>
      </c>
      <c r="BT117" s="124">
        <v>0</v>
      </c>
      <c r="BU117" s="37">
        <v>0.45698243116686216</v>
      </c>
      <c r="BV117" s="124">
        <v>0</v>
      </c>
      <c r="BW117" s="124">
        <v>0</v>
      </c>
      <c r="BX117" s="124">
        <v>0</v>
      </c>
      <c r="BY117" s="124">
        <v>0</v>
      </c>
      <c r="BZ117" s="124">
        <v>4.1071179969999996</v>
      </c>
      <c r="CA117" s="124">
        <v>0</v>
      </c>
      <c r="CB117" s="124">
        <v>0</v>
      </c>
      <c r="CC117" s="124">
        <v>0</v>
      </c>
      <c r="CD117" s="124">
        <v>0</v>
      </c>
      <c r="CE117" s="22">
        <v>0.98</v>
      </c>
      <c r="CF117" s="5">
        <v>0</v>
      </c>
      <c r="CG117" s="5">
        <v>0</v>
      </c>
      <c r="CH117" s="5">
        <v>0</v>
      </c>
      <c r="CI117" s="5">
        <v>0</v>
      </c>
      <c r="CM117" s="38">
        <v>0</v>
      </c>
      <c r="CN117" s="21">
        <v>0</v>
      </c>
      <c r="CO117" s="21">
        <v>1</v>
      </c>
      <c r="CP117" s="21">
        <v>0</v>
      </c>
      <c r="CQ117" s="21">
        <v>0</v>
      </c>
      <c r="CR117" s="39">
        <v>1</v>
      </c>
      <c r="CS117" s="18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ES117" s="66" t="s">
        <v>185</v>
      </c>
      <c r="ET117" s="69">
        <v>0</v>
      </c>
      <c r="EU117" s="69">
        <v>0</v>
      </c>
      <c r="EV117" s="69">
        <v>0</v>
      </c>
      <c r="EW117" s="69">
        <v>0</v>
      </c>
      <c r="EX117" s="69">
        <v>0</v>
      </c>
      <c r="EY117" s="69">
        <v>0</v>
      </c>
      <c r="EZ117" s="69">
        <v>0</v>
      </c>
      <c r="FA117" s="69">
        <v>0</v>
      </c>
      <c r="FB117" s="69">
        <v>0</v>
      </c>
      <c r="FC117" s="69">
        <v>0</v>
      </c>
      <c r="FD117" s="69">
        <v>0</v>
      </c>
      <c r="FE117" s="69">
        <v>0</v>
      </c>
      <c r="FF117" s="69">
        <v>0</v>
      </c>
      <c r="FG117" s="69">
        <v>0</v>
      </c>
      <c r="FH117" s="69">
        <v>0</v>
      </c>
      <c r="FI117" s="69">
        <v>0</v>
      </c>
      <c r="FJ117" s="69">
        <v>0</v>
      </c>
      <c r="FK117" s="69">
        <v>0</v>
      </c>
      <c r="FL117" s="69">
        <v>0</v>
      </c>
      <c r="FM117" s="69">
        <v>0</v>
      </c>
      <c r="FN117" s="69">
        <v>0</v>
      </c>
      <c r="FO117" s="69">
        <v>0</v>
      </c>
      <c r="FP117" s="69">
        <v>0</v>
      </c>
      <c r="FQ117" s="69">
        <v>0</v>
      </c>
      <c r="FR117" s="69">
        <v>0</v>
      </c>
      <c r="FS117" s="69">
        <v>0</v>
      </c>
      <c r="FT117" s="69">
        <v>0</v>
      </c>
      <c r="FU117" s="114"/>
      <c r="FV117" s="66" t="s">
        <v>185</v>
      </c>
      <c r="FW117" s="69">
        <v>0</v>
      </c>
      <c r="FX117" s="69">
        <v>0</v>
      </c>
      <c r="FY117" s="69">
        <v>0</v>
      </c>
      <c r="FZ117" s="69">
        <v>0</v>
      </c>
      <c r="GA117" s="69">
        <v>0</v>
      </c>
      <c r="GB117" s="69">
        <v>0</v>
      </c>
      <c r="GC117" s="69">
        <v>0</v>
      </c>
      <c r="GD117" s="69">
        <v>0</v>
      </c>
      <c r="GE117" s="69">
        <v>0</v>
      </c>
      <c r="GF117" s="69">
        <v>0</v>
      </c>
      <c r="GG117" s="69">
        <v>0</v>
      </c>
      <c r="GH117" s="69">
        <v>0</v>
      </c>
      <c r="GI117" s="69">
        <v>0</v>
      </c>
      <c r="GJ117" s="69">
        <v>0</v>
      </c>
      <c r="GK117" s="69">
        <v>0</v>
      </c>
      <c r="GL117" s="69">
        <v>0</v>
      </c>
      <c r="GM117" s="69">
        <v>0</v>
      </c>
      <c r="GN117" s="69">
        <v>0</v>
      </c>
      <c r="GO117" s="69">
        <v>0</v>
      </c>
      <c r="GP117" s="69">
        <v>0</v>
      </c>
      <c r="GQ117" s="69">
        <v>0</v>
      </c>
      <c r="GR117" s="69">
        <v>0</v>
      </c>
      <c r="GS117" s="69">
        <v>0</v>
      </c>
      <c r="GT117" s="69">
        <v>0</v>
      </c>
      <c r="GU117" s="69">
        <v>0</v>
      </c>
      <c r="GV117" s="69">
        <v>0</v>
      </c>
      <c r="GW117" s="69">
        <v>0</v>
      </c>
      <c r="GY117" s="66" t="s">
        <v>185</v>
      </c>
      <c r="GZ117" s="69">
        <v>0</v>
      </c>
      <c r="HA117" s="69">
        <v>0</v>
      </c>
      <c r="HB117" s="69">
        <v>0</v>
      </c>
      <c r="HC117" s="69">
        <v>0</v>
      </c>
      <c r="HD117" s="69">
        <v>0</v>
      </c>
      <c r="HE117" s="69">
        <v>0</v>
      </c>
      <c r="HF117" s="69">
        <v>0</v>
      </c>
      <c r="HG117" s="69">
        <v>0</v>
      </c>
      <c r="HH117" s="69">
        <v>0</v>
      </c>
      <c r="HI117" s="69">
        <v>0</v>
      </c>
      <c r="HJ117" s="69">
        <v>0</v>
      </c>
      <c r="HK117" s="69">
        <v>0</v>
      </c>
      <c r="HL117" s="69">
        <v>0</v>
      </c>
      <c r="HM117" s="69">
        <v>0</v>
      </c>
      <c r="HN117" s="21"/>
      <c r="HO117" s="21"/>
      <c r="HP117" s="66" t="s">
        <v>185</v>
      </c>
      <c r="HQ117" s="76">
        <v>0</v>
      </c>
      <c r="HR117" s="21"/>
      <c r="HS117" s="21"/>
      <c r="HT117" s="21"/>
      <c r="HU117" s="21"/>
      <c r="HV117" s="21"/>
      <c r="HW117" s="21"/>
      <c r="HX117" s="21"/>
      <c r="HY117" s="21"/>
      <c r="HZ117" s="21"/>
      <c r="JR117" s="37">
        <v>0</v>
      </c>
      <c r="JS117" s="37">
        <v>0</v>
      </c>
      <c r="JT117" s="37">
        <v>0</v>
      </c>
      <c r="JU117" s="37">
        <v>0</v>
      </c>
      <c r="JV117" s="37"/>
      <c r="JW117" s="37">
        <v>0.45</v>
      </c>
      <c r="JX117" s="37">
        <v>0.45</v>
      </c>
      <c r="JY117" s="37"/>
    </row>
    <row r="118" spans="1:285" x14ac:dyDescent="0.25">
      <c r="A118">
        <v>2003</v>
      </c>
      <c r="B118" s="37">
        <v>291257944.0625</v>
      </c>
      <c r="C118" s="37">
        <v>0</v>
      </c>
      <c r="D118" s="37">
        <v>0</v>
      </c>
      <c r="E118" s="37">
        <v>808.290717363358</v>
      </c>
      <c r="F118" s="37">
        <v>808.29075810313202</v>
      </c>
      <c r="G118" s="37">
        <v>808.29063463211105</v>
      </c>
      <c r="H118" s="20">
        <v>1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37">
        <v>2.3295832517528781</v>
      </c>
      <c r="S118" s="37">
        <v>0</v>
      </c>
      <c r="T118" s="37">
        <v>0</v>
      </c>
      <c r="U118" s="37">
        <v>0</v>
      </c>
      <c r="V118" s="37">
        <v>0</v>
      </c>
      <c r="W118" s="37">
        <v>0.62655153933253771</v>
      </c>
      <c r="X118" s="37">
        <v>0</v>
      </c>
      <c r="Y118" s="37">
        <v>0</v>
      </c>
      <c r="Z118" s="37">
        <v>0</v>
      </c>
      <c r="AA118" s="37">
        <v>0</v>
      </c>
      <c r="AB118" s="37">
        <v>17.193801650495033</v>
      </c>
      <c r="AC118" s="37">
        <v>0</v>
      </c>
      <c r="AD118" s="37">
        <v>0</v>
      </c>
      <c r="AE118" s="37">
        <v>0</v>
      </c>
      <c r="AF118" s="37">
        <v>0</v>
      </c>
      <c r="AG118" s="124">
        <v>16.55804521</v>
      </c>
      <c r="AH118" s="124">
        <v>0</v>
      </c>
      <c r="AI118" s="124">
        <v>0</v>
      </c>
      <c r="AJ118" s="124">
        <v>0</v>
      </c>
      <c r="AK118" s="124">
        <v>0</v>
      </c>
      <c r="AL118" s="37">
        <v>17.212140317000877</v>
      </c>
      <c r="AM118" s="37">
        <v>0</v>
      </c>
      <c r="AN118" s="37">
        <v>0</v>
      </c>
      <c r="AO118" s="37">
        <v>0</v>
      </c>
      <c r="AP118" s="37">
        <v>0</v>
      </c>
      <c r="AQ118" s="124">
        <v>1.3830035890000001</v>
      </c>
      <c r="AR118" s="124">
        <v>0</v>
      </c>
      <c r="AS118" s="124">
        <v>0</v>
      </c>
      <c r="AT118" s="124">
        <v>0</v>
      </c>
      <c r="AU118" s="124">
        <v>0</v>
      </c>
      <c r="AV118" s="37">
        <v>3.9173810191278799</v>
      </c>
      <c r="AW118" s="37">
        <v>0</v>
      </c>
      <c r="AX118" s="37">
        <v>0</v>
      </c>
      <c r="AY118" s="37">
        <v>0</v>
      </c>
      <c r="AZ118" s="37">
        <v>0</v>
      </c>
      <c r="BA118" s="37">
        <v>24.368819974440569</v>
      </c>
      <c r="BB118" s="124">
        <v>0</v>
      </c>
      <c r="BC118" s="124">
        <v>0</v>
      </c>
      <c r="BD118" s="124">
        <v>0</v>
      </c>
      <c r="BE118" s="124">
        <v>0</v>
      </c>
      <c r="BF118" s="124">
        <v>29.285748529999999</v>
      </c>
      <c r="BG118" s="124">
        <v>0</v>
      </c>
      <c r="BH118" s="124">
        <v>0</v>
      </c>
      <c r="BI118" s="124">
        <v>0</v>
      </c>
      <c r="BJ118" s="124">
        <v>0</v>
      </c>
      <c r="BK118" s="37">
        <v>2.980770895566045</v>
      </c>
      <c r="BL118" s="124">
        <v>0</v>
      </c>
      <c r="BM118" s="124">
        <v>0</v>
      </c>
      <c r="BN118" s="124">
        <v>0</v>
      </c>
      <c r="BO118" s="124">
        <v>0</v>
      </c>
      <c r="BP118" s="124">
        <v>13.37805494</v>
      </c>
      <c r="BQ118" s="124">
        <v>0</v>
      </c>
      <c r="BR118" s="124">
        <v>0</v>
      </c>
      <c r="BS118" s="124">
        <v>0</v>
      </c>
      <c r="BT118" s="124">
        <v>0</v>
      </c>
      <c r="BU118" s="37">
        <v>0.45897434388399239</v>
      </c>
      <c r="BV118" s="124">
        <v>0</v>
      </c>
      <c r="BW118" s="124">
        <v>0</v>
      </c>
      <c r="BX118" s="124">
        <v>0</v>
      </c>
      <c r="BY118" s="124">
        <v>0</v>
      </c>
      <c r="BZ118" s="124">
        <v>4.1175084670000004</v>
      </c>
      <c r="CA118" s="124">
        <v>0</v>
      </c>
      <c r="CB118" s="124">
        <v>0</v>
      </c>
      <c r="CC118" s="124">
        <v>0</v>
      </c>
      <c r="CD118" s="124">
        <v>0</v>
      </c>
      <c r="CE118" s="22">
        <v>0.98</v>
      </c>
      <c r="CF118" s="5">
        <v>0</v>
      </c>
      <c r="CG118" s="5">
        <v>0</v>
      </c>
      <c r="CH118" s="5">
        <v>0</v>
      </c>
      <c r="CI118" s="5">
        <v>0</v>
      </c>
      <c r="CM118" s="38">
        <v>0</v>
      </c>
      <c r="CN118" s="21">
        <v>0</v>
      </c>
      <c r="CO118" s="21">
        <v>1</v>
      </c>
      <c r="CP118" s="21">
        <v>0</v>
      </c>
      <c r="CQ118" s="21">
        <v>0</v>
      </c>
      <c r="CR118" s="39">
        <v>1</v>
      </c>
      <c r="CS118" s="18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ES118" s="66" t="s">
        <v>290</v>
      </c>
      <c r="ET118" s="69">
        <v>0</v>
      </c>
      <c r="EU118" s="69">
        <v>0</v>
      </c>
      <c r="EV118" s="69">
        <v>0</v>
      </c>
      <c r="EW118" s="69">
        <v>0</v>
      </c>
      <c r="EX118" s="69">
        <v>0</v>
      </c>
      <c r="EY118" s="69">
        <v>0</v>
      </c>
      <c r="EZ118" s="69">
        <v>0</v>
      </c>
      <c r="FA118" s="69">
        <v>0</v>
      </c>
      <c r="FB118" s="69">
        <v>0</v>
      </c>
      <c r="FC118" s="69">
        <v>0</v>
      </c>
      <c r="FD118" s="69">
        <v>0</v>
      </c>
      <c r="FE118" s="69">
        <v>0</v>
      </c>
      <c r="FF118" s="69">
        <v>0</v>
      </c>
      <c r="FG118" s="69">
        <v>0</v>
      </c>
      <c r="FH118" s="69">
        <v>0</v>
      </c>
      <c r="FI118" s="69">
        <v>0</v>
      </c>
      <c r="FJ118" s="69">
        <v>0</v>
      </c>
      <c r="FK118" s="69">
        <v>0</v>
      </c>
      <c r="FL118" s="69">
        <v>0</v>
      </c>
      <c r="FM118" s="69">
        <v>0</v>
      </c>
      <c r="FN118" s="69">
        <v>0</v>
      </c>
      <c r="FO118" s="69">
        <v>0</v>
      </c>
      <c r="FP118" s="69">
        <v>0</v>
      </c>
      <c r="FQ118" s="69">
        <v>0</v>
      </c>
      <c r="FR118" s="69">
        <v>0</v>
      </c>
      <c r="FS118" s="69">
        <v>0</v>
      </c>
      <c r="FT118" s="69">
        <v>0</v>
      </c>
      <c r="FU118" s="114"/>
      <c r="FV118" s="66" t="s">
        <v>290</v>
      </c>
      <c r="FW118" s="69">
        <v>0</v>
      </c>
      <c r="FX118" s="69">
        <v>0</v>
      </c>
      <c r="FY118" s="69">
        <v>0</v>
      </c>
      <c r="FZ118" s="69">
        <v>0</v>
      </c>
      <c r="GA118" s="69">
        <v>0</v>
      </c>
      <c r="GB118" s="69">
        <v>0</v>
      </c>
      <c r="GC118" s="69">
        <v>0</v>
      </c>
      <c r="GD118" s="69">
        <v>0</v>
      </c>
      <c r="GE118" s="69">
        <v>0</v>
      </c>
      <c r="GF118" s="69">
        <v>0</v>
      </c>
      <c r="GG118" s="69">
        <v>0</v>
      </c>
      <c r="GH118" s="69">
        <v>0</v>
      </c>
      <c r="GI118" s="69">
        <v>0</v>
      </c>
      <c r="GJ118" s="69">
        <v>0</v>
      </c>
      <c r="GK118" s="69">
        <v>0</v>
      </c>
      <c r="GL118" s="69">
        <v>0</v>
      </c>
      <c r="GM118" s="69">
        <v>0</v>
      </c>
      <c r="GN118" s="69">
        <v>0</v>
      </c>
      <c r="GO118" s="69">
        <v>0</v>
      </c>
      <c r="GP118" s="69">
        <v>0</v>
      </c>
      <c r="GQ118" s="69">
        <v>0</v>
      </c>
      <c r="GR118" s="69">
        <v>0</v>
      </c>
      <c r="GS118" s="69">
        <v>0</v>
      </c>
      <c r="GT118" s="69">
        <v>0</v>
      </c>
      <c r="GU118" s="69">
        <v>0</v>
      </c>
      <c r="GV118" s="69">
        <v>0</v>
      </c>
      <c r="GW118" s="69">
        <v>0</v>
      </c>
      <c r="GY118" s="66" t="s">
        <v>290</v>
      </c>
      <c r="GZ118" s="69">
        <v>0</v>
      </c>
      <c r="HA118" s="69">
        <v>0</v>
      </c>
      <c r="HB118" s="69">
        <v>0</v>
      </c>
      <c r="HC118" s="69">
        <v>0</v>
      </c>
      <c r="HD118" s="69">
        <v>0</v>
      </c>
      <c r="HE118" s="69">
        <v>0</v>
      </c>
      <c r="HF118" s="69">
        <v>0</v>
      </c>
      <c r="HG118" s="69">
        <v>0</v>
      </c>
      <c r="HH118" s="69">
        <v>0</v>
      </c>
      <c r="HI118" s="69">
        <v>0</v>
      </c>
      <c r="HJ118" s="69">
        <v>0</v>
      </c>
      <c r="HK118" s="69">
        <v>0</v>
      </c>
      <c r="HL118" s="69">
        <v>0</v>
      </c>
      <c r="HM118" s="69">
        <v>0</v>
      </c>
      <c r="HP118" s="66" t="s">
        <v>290</v>
      </c>
      <c r="HQ118" s="76">
        <v>0</v>
      </c>
      <c r="JR118" s="37">
        <v>0</v>
      </c>
      <c r="JS118" s="37">
        <v>0</v>
      </c>
      <c r="JT118" s="37">
        <v>0</v>
      </c>
      <c r="JU118" s="37">
        <v>0</v>
      </c>
      <c r="JV118" s="37"/>
      <c r="JW118" s="37">
        <v>0.45</v>
      </c>
      <c r="JX118" s="37">
        <v>0.45</v>
      </c>
      <c r="JY118" s="37"/>
    </row>
    <row r="119" spans="1:285" x14ac:dyDescent="0.25">
      <c r="A119">
        <v>2004</v>
      </c>
      <c r="B119" s="37">
        <v>294078324.75</v>
      </c>
      <c r="C119" s="37">
        <v>0</v>
      </c>
      <c r="D119" s="37">
        <v>0</v>
      </c>
      <c r="E119" s="37">
        <v>813.83152955770504</v>
      </c>
      <c r="F119" s="37">
        <v>813.83140091598</v>
      </c>
      <c r="G119" s="37">
        <v>813.83178615570102</v>
      </c>
      <c r="H119" s="20">
        <v>1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37">
        <v>2.5954988850908656</v>
      </c>
      <c r="S119" s="37">
        <v>0</v>
      </c>
      <c r="T119" s="37">
        <v>0</v>
      </c>
      <c r="U119" s="37">
        <v>0</v>
      </c>
      <c r="V119" s="37">
        <v>0</v>
      </c>
      <c r="W119" s="37">
        <v>0.77829607595985939</v>
      </c>
      <c r="X119" s="37">
        <v>0</v>
      </c>
      <c r="Y119" s="37">
        <v>0</v>
      </c>
      <c r="Z119" s="37">
        <v>0</v>
      </c>
      <c r="AA119" s="37">
        <v>0</v>
      </c>
      <c r="AB119" s="37">
        <v>18.195324581914797</v>
      </c>
      <c r="AC119" s="37">
        <v>0</v>
      </c>
      <c r="AD119" s="37">
        <v>0</v>
      </c>
      <c r="AE119" s="37">
        <v>0</v>
      </c>
      <c r="AF119" s="37">
        <v>0</v>
      </c>
      <c r="AG119" s="124">
        <v>16.607036570000002</v>
      </c>
      <c r="AH119" s="124">
        <v>0</v>
      </c>
      <c r="AI119" s="124">
        <v>0</v>
      </c>
      <c r="AJ119" s="124">
        <v>0</v>
      </c>
      <c r="AK119" s="124">
        <v>0</v>
      </c>
      <c r="AL119" s="37">
        <v>18.215955581733873</v>
      </c>
      <c r="AM119" s="37">
        <v>0</v>
      </c>
      <c r="AN119" s="37">
        <v>0</v>
      </c>
      <c r="AO119" s="37">
        <v>0</v>
      </c>
      <c r="AP119" s="37">
        <v>0</v>
      </c>
      <c r="AQ119" s="124">
        <v>1.6386213709999999</v>
      </c>
      <c r="AR119" s="124">
        <v>0</v>
      </c>
      <c r="AS119" s="124">
        <v>0</v>
      </c>
      <c r="AT119" s="124">
        <v>0</v>
      </c>
      <c r="AU119" s="124">
        <v>0</v>
      </c>
      <c r="AV119" s="37">
        <v>4.1770884531950783</v>
      </c>
      <c r="AW119" s="37">
        <v>0</v>
      </c>
      <c r="AX119" s="37">
        <v>0</v>
      </c>
      <c r="AY119" s="37">
        <v>0</v>
      </c>
      <c r="AZ119" s="37">
        <v>0</v>
      </c>
      <c r="BA119" s="37">
        <v>24.624714423055504</v>
      </c>
      <c r="BB119" s="124">
        <v>0</v>
      </c>
      <c r="BC119" s="124">
        <v>0</v>
      </c>
      <c r="BD119" s="124">
        <v>0</v>
      </c>
      <c r="BE119" s="124">
        <v>0</v>
      </c>
      <c r="BF119" s="124">
        <v>29.925511920000002</v>
      </c>
      <c r="BG119" s="124">
        <v>0</v>
      </c>
      <c r="BH119" s="124">
        <v>0</v>
      </c>
      <c r="BI119" s="124">
        <v>0</v>
      </c>
      <c r="BJ119" s="124">
        <v>0</v>
      </c>
      <c r="BK119" s="37">
        <v>3.3941552452757913</v>
      </c>
      <c r="BL119" s="124">
        <v>0</v>
      </c>
      <c r="BM119" s="124">
        <v>0</v>
      </c>
      <c r="BN119" s="124">
        <v>0</v>
      </c>
      <c r="BO119" s="124">
        <v>0</v>
      </c>
      <c r="BP119" s="124">
        <v>14.15765448</v>
      </c>
      <c r="BQ119" s="124">
        <v>0</v>
      </c>
      <c r="BR119" s="124">
        <v>0</v>
      </c>
      <c r="BS119" s="124">
        <v>0</v>
      </c>
      <c r="BT119" s="124">
        <v>0</v>
      </c>
      <c r="BU119" s="37">
        <v>0.46108116382382153</v>
      </c>
      <c r="BV119" s="124">
        <v>0</v>
      </c>
      <c r="BW119" s="124">
        <v>0</v>
      </c>
      <c r="BX119" s="124">
        <v>0</v>
      </c>
      <c r="BY119" s="124">
        <v>0</v>
      </c>
      <c r="BZ119" s="124">
        <v>4.1355634160000001</v>
      </c>
      <c r="CA119" s="124">
        <v>0</v>
      </c>
      <c r="CB119" s="124">
        <v>0</v>
      </c>
      <c r="CC119" s="124">
        <v>0</v>
      </c>
      <c r="CD119" s="124">
        <v>0</v>
      </c>
      <c r="CE119" s="22">
        <v>0.98</v>
      </c>
      <c r="CF119" s="5">
        <v>0</v>
      </c>
      <c r="CG119" s="5">
        <v>0</v>
      </c>
      <c r="CH119" s="5">
        <v>0</v>
      </c>
      <c r="CI119" s="5">
        <v>0</v>
      </c>
      <c r="CM119" s="38">
        <v>0</v>
      </c>
      <c r="CN119" s="21">
        <v>0</v>
      </c>
      <c r="CO119" s="21">
        <v>1</v>
      </c>
      <c r="CP119" s="21">
        <v>0</v>
      </c>
      <c r="CQ119" s="21">
        <v>0</v>
      </c>
      <c r="CR119" s="39">
        <v>1</v>
      </c>
      <c r="CS119" s="18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ES119" s="66" t="s">
        <v>294</v>
      </c>
      <c r="ET119" s="69">
        <v>0</v>
      </c>
      <c r="EU119" s="69">
        <v>0</v>
      </c>
      <c r="EV119" s="69">
        <v>0</v>
      </c>
      <c r="EW119" s="69">
        <v>0</v>
      </c>
      <c r="EX119" s="69">
        <v>0</v>
      </c>
      <c r="EY119" s="69">
        <v>0</v>
      </c>
      <c r="EZ119" s="69">
        <v>0</v>
      </c>
      <c r="FA119" s="69">
        <v>0</v>
      </c>
      <c r="FB119" s="69">
        <v>0</v>
      </c>
      <c r="FC119" s="69">
        <v>0</v>
      </c>
      <c r="FD119" s="69">
        <v>0</v>
      </c>
      <c r="FE119" s="69">
        <v>0</v>
      </c>
      <c r="FF119" s="69">
        <v>0</v>
      </c>
      <c r="FG119" s="69">
        <v>0</v>
      </c>
      <c r="FH119" s="69">
        <v>0</v>
      </c>
      <c r="FI119" s="69">
        <v>0</v>
      </c>
      <c r="FJ119" s="69">
        <v>0</v>
      </c>
      <c r="FK119" s="69">
        <v>0</v>
      </c>
      <c r="FL119" s="69">
        <v>0</v>
      </c>
      <c r="FM119" s="69">
        <v>0</v>
      </c>
      <c r="FN119" s="69">
        <v>0</v>
      </c>
      <c r="FO119" s="69">
        <v>0</v>
      </c>
      <c r="FP119" s="69">
        <v>0</v>
      </c>
      <c r="FQ119" s="69">
        <v>0</v>
      </c>
      <c r="FR119" s="69">
        <v>0</v>
      </c>
      <c r="FS119" s="69">
        <v>0</v>
      </c>
      <c r="FT119" s="69">
        <v>0</v>
      </c>
      <c r="FU119" s="114"/>
      <c r="FV119" s="66" t="s">
        <v>294</v>
      </c>
      <c r="FW119" s="69">
        <v>0</v>
      </c>
      <c r="FX119" s="69">
        <v>0</v>
      </c>
      <c r="FY119" s="69">
        <v>0</v>
      </c>
      <c r="FZ119" s="69">
        <v>0</v>
      </c>
      <c r="GA119" s="69">
        <v>0</v>
      </c>
      <c r="GB119" s="69">
        <v>0</v>
      </c>
      <c r="GC119" s="69">
        <v>0</v>
      </c>
      <c r="GD119" s="69">
        <v>0</v>
      </c>
      <c r="GE119" s="69">
        <v>0</v>
      </c>
      <c r="GF119" s="69">
        <v>0</v>
      </c>
      <c r="GG119" s="69">
        <v>0</v>
      </c>
      <c r="GH119" s="69">
        <v>0</v>
      </c>
      <c r="GI119" s="69">
        <v>0</v>
      </c>
      <c r="GJ119" s="69">
        <v>0</v>
      </c>
      <c r="GK119" s="69">
        <v>0</v>
      </c>
      <c r="GL119" s="69">
        <v>0</v>
      </c>
      <c r="GM119" s="69">
        <v>0</v>
      </c>
      <c r="GN119" s="69">
        <v>0</v>
      </c>
      <c r="GO119" s="69">
        <v>0</v>
      </c>
      <c r="GP119" s="69">
        <v>0</v>
      </c>
      <c r="GQ119" s="69">
        <v>0</v>
      </c>
      <c r="GR119" s="69">
        <v>0</v>
      </c>
      <c r="GS119" s="69">
        <v>0</v>
      </c>
      <c r="GT119" s="69">
        <v>0</v>
      </c>
      <c r="GU119" s="69">
        <v>0</v>
      </c>
      <c r="GV119" s="69">
        <v>0</v>
      </c>
      <c r="GW119" s="69">
        <v>0</v>
      </c>
      <c r="GX119" s="37"/>
      <c r="GY119" s="66" t="s">
        <v>294</v>
      </c>
      <c r="GZ119" s="69">
        <v>0</v>
      </c>
      <c r="HA119" s="69">
        <v>0</v>
      </c>
      <c r="HB119" s="69">
        <v>0</v>
      </c>
      <c r="HC119" s="69">
        <v>0</v>
      </c>
      <c r="HD119" s="69">
        <v>0</v>
      </c>
      <c r="HE119" s="69">
        <v>0</v>
      </c>
      <c r="HF119" s="69">
        <v>0</v>
      </c>
      <c r="HG119" s="69">
        <v>0</v>
      </c>
      <c r="HH119" s="69">
        <v>0</v>
      </c>
      <c r="HI119" s="69">
        <v>0</v>
      </c>
      <c r="HJ119" s="69">
        <v>0</v>
      </c>
      <c r="HK119" s="69">
        <v>0</v>
      </c>
      <c r="HL119" s="69">
        <v>0</v>
      </c>
      <c r="HM119" s="69">
        <v>0</v>
      </c>
      <c r="HP119" s="66" t="s">
        <v>295</v>
      </c>
      <c r="HQ119" s="76">
        <v>0</v>
      </c>
      <c r="JR119" s="37">
        <v>0</v>
      </c>
      <c r="JS119" s="37">
        <v>0</v>
      </c>
      <c r="JT119" s="37">
        <v>0</v>
      </c>
      <c r="JU119" s="37">
        <v>0</v>
      </c>
      <c r="JV119" s="37"/>
      <c r="JW119" s="37">
        <v>0.45</v>
      </c>
      <c r="JX119" s="37">
        <v>0.45</v>
      </c>
      <c r="JY119" s="37"/>
    </row>
    <row r="120" spans="1:285" x14ac:dyDescent="0.25">
      <c r="A120">
        <v>2005</v>
      </c>
      <c r="B120" s="37">
        <v>296885660.75</v>
      </c>
      <c r="C120" s="37">
        <v>0</v>
      </c>
      <c r="D120" s="37">
        <v>0</v>
      </c>
      <c r="E120" s="37">
        <v>819.22871136665299</v>
      </c>
      <c r="F120" s="37">
        <v>819.22880075126898</v>
      </c>
      <c r="G120" s="37">
        <v>819.22853231430099</v>
      </c>
      <c r="H120" s="20">
        <v>1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37">
        <v>2.7733608488842765</v>
      </c>
      <c r="S120" s="37">
        <v>0</v>
      </c>
      <c r="T120" s="37">
        <v>0</v>
      </c>
      <c r="U120" s="37">
        <v>0</v>
      </c>
      <c r="V120" s="37">
        <v>0</v>
      </c>
      <c r="W120" s="37">
        <v>0.92445361614356136</v>
      </c>
      <c r="X120" s="37">
        <v>0</v>
      </c>
      <c r="Y120" s="37">
        <v>0</v>
      </c>
      <c r="Z120" s="37">
        <v>0</v>
      </c>
      <c r="AA120" s="37">
        <v>0</v>
      </c>
      <c r="AB120" s="37">
        <v>18.969788205715279</v>
      </c>
      <c r="AC120" s="37">
        <v>0</v>
      </c>
      <c r="AD120" s="37">
        <v>0</v>
      </c>
      <c r="AE120" s="37">
        <v>0</v>
      </c>
      <c r="AF120" s="37">
        <v>0</v>
      </c>
      <c r="AG120" s="124">
        <v>16.640165100000001</v>
      </c>
      <c r="AH120" s="124">
        <v>0</v>
      </c>
      <c r="AI120" s="124">
        <v>0</v>
      </c>
      <c r="AJ120" s="124">
        <v>0</v>
      </c>
      <c r="AK120" s="124">
        <v>0</v>
      </c>
      <c r="AL120" s="37">
        <v>18.969788205715279</v>
      </c>
      <c r="AM120" s="37">
        <v>0</v>
      </c>
      <c r="AN120" s="37">
        <v>0</v>
      </c>
      <c r="AO120" s="37">
        <v>0</v>
      </c>
      <c r="AP120" s="37">
        <v>0</v>
      </c>
      <c r="AQ120" s="124">
        <v>1.848907233</v>
      </c>
      <c r="AR120" s="124">
        <v>0</v>
      </c>
      <c r="AS120" s="124">
        <v>0</v>
      </c>
      <c r="AT120" s="124">
        <v>0</v>
      </c>
      <c r="AU120" s="124">
        <v>0</v>
      </c>
      <c r="AV120" s="37">
        <v>4.4161816980181889</v>
      </c>
      <c r="AW120" s="37">
        <v>0</v>
      </c>
      <c r="AX120" s="37">
        <v>0</v>
      </c>
      <c r="AY120" s="37">
        <v>0</v>
      </c>
      <c r="AZ120" s="37">
        <v>0</v>
      </c>
      <c r="BA120" s="37">
        <v>24.960247638144118</v>
      </c>
      <c r="BB120" s="124">
        <v>0</v>
      </c>
      <c r="BC120" s="124">
        <v>0</v>
      </c>
      <c r="BD120" s="124">
        <v>0</v>
      </c>
      <c r="BE120" s="124">
        <v>0</v>
      </c>
      <c r="BF120" s="124">
        <v>30.506969340000001</v>
      </c>
      <c r="BG120" s="124">
        <v>0</v>
      </c>
      <c r="BH120" s="124">
        <v>0</v>
      </c>
      <c r="BI120" s="124">
        <v>0</v>
      </c>
      <c r="BJ120" s="124">
        <v>0</v>
      </c>
      <c r="BK120" s="37">
        <v>3.6978144650278382</v>
      </c>
      <c r="BL120" s="124">
        <v>0</v>
      </c>
      <c r="BM120" s="124">
        <v>0</v>
      </c>
      <c r="BN120" s="124">
        <v>0</v>
      </c>
      <c r="BO120" s="124">
        <v>0</v>
      </c>
      <c r="BP120" s="124">
        <v>14.75427972</v>
      </c>
      <c r="BQ120" s="124">
        <v>0</v>
      </c>
      <c r="BR120" s="124">
        <v>0</v>
      </c>
      <c r="BS120" s="124">
        <v>0</v>
      </c>
      <c r="BT120" s="124">
        <v>0</v>
      </c>
      <c r="BU120" s="37">
        <v>0.46222680829857693</v>
      </c>
      <c r="BV120" s="124">
        <v>0</v>
      </c>
      <c r="BW120" s="124">
        <v>0</v>
      </c>
      <c r="BX120" s="124">
        <v>0</v>
      </c>
      <c r="BY120" s="124">
        <v>0</v>
      </c>
      <c r="BZ120" s="124">
        <v>4.160041273</v>
      </c>
      <c r="CA120" s="124">
        <v>0</v>
      </c>
      <c r="CB120" s="124">
        <v>0</v>
      </c>
      <c r="CC120" s="124">
        <v>0</v>
      </c>
      <c r="CD120" s="124">
        <v>0</v>
      </c>
      <c r="CE120" s="22">
        <v>0.98</v>
      </c>
      <c r="CF120" s="5">
        <v>0</v>
      </c>
      <c r="CG120" s="5">
        <v>0</v>
      </c>
      <c r="CH120" s="5">
        <v>0</v>
      </c>
      <c r="CI120" s="5">
        <v>0</v>
      </c>
      <c r="CM120" s="38">
        <v>0</v>
      </c>
      <c r="CN120" s="21">
        <v>0</v>
      </c>
      <c r="CO120" s="21">
        <v>1</v>
      </c>
      <c r="CP120" s="21">
        <v>0</v>
      </c>
      <c r="CQ120" s="21">
        <v>0</v>
      </c>
      <c r="CR120" s="39">
        <v>1</v>
      </c>
      <c r="CS120" s="18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ES120" s="66" t="s">
        <v>291</v>
      </c>
      <c r="ET120" s="69">
        <v>0</v>
      </c>
      <c r="EU120" s="69">
        <v>0</v>
      </c>
      <c r="EV120" s="69">
        <v>0</v>
      </c>
      <c r="EW120" s="69">
        <v>0</v>
      </c>
      <c r="EX120" s="69">
        <v>0</v>
      </c>
      <c r="EY120" s="69">
        <v>0</v>
      </c>
      <c r="EZ120" s="69">
        <v>0</v>
      </c>
      <c r="FA120" s="69">
        <v>0</v>
      </c>
      <c r="FB120" s="69">
        <v>0</v>
      </c>
      <c r="FC120" s="69">
        <v>0</v>
      </c>
      <c r="FD120" s="69">
        <v>0</v>
      </c>
      <c r="FE120" s="69">
        <v>0</v>
      </c>
      <c r="FF120" s="69">
        <v>0</v>
      </c>
      <c r="FG120" s="69">
        <v>0</v>
      </c>
      <c r="FH120" s="69">
        <v>0</v>
      </c>
      <c r="FI120" s="69">
        <v>0</v>
      </c>
      <c r="FJ120" s="69">
        <v>0</v>
      </c>
      <c r="FK120" s="69">
        <v>0</v>
      </c>
      <c r="FL120" s="69">
        <v>0</v>
      </c>
      <c r="FM120" s="69">
        <v>0</v>
      </c>
      <c r="FN120" s="69">
        <v>0</v>
      </c>
      <c r="FO120" s="69">
        <v>0</v>
      </c>
      <c r="FP120" s="69">
        <v>0</v>
      </c>
      <c r="FQ120" s="69">
        <v>0</v>
      </c>
      <c r="FR120" s="69">
        <v>0</v>
      </c>
      <c r="FS120" s="69">
        <v>0</v>
      </c>
      <c r="FT120" s="69">
        <v>0</v>
      </c>
      <c r="FV120" s="66" t="s">
        <v>291</v>
      </c>
      <c r="FW120" s="69">
        <v>0</v>
      </c>
      <c r="FX120" s="69">
        <v>0</v>
      </c>
      <c r="FY120" s="69">
        <v>0</v>
      </c>
      <c r="FZ120" s="69">
        <v>0</v>
      </c>
      <c r="GA120" s="69">
        <v>0</v>
      </c>
      <c r="GB120" s="69">
        <v>0</v>
      </c>
      <c r="GC120" s="69">
        <v>0</v>
      </c>
      <c r="GD120" s="69">
        <v>0</v>
      </c>
      <c r="GE120" s="69">
        <v>0</v>
      </c>
      <c r="GF120" s="69">
        <v>0</v>
      </c>
      <c r="GG120" s="69">
        <v>0</v>
      </c>
      <c r="GH120" s="69">
        <v>0</v>
      </c>
      <c r="GI120" s="69">
        <v>0</v>
      </c>
      <c r="GJ120" s="69">
        <v>0</v>
      </c>
      <c r="GK120" s="69">
        <v>0</v>
      </c>
      <c r="GL120" s="69">
        <v>0</v>
      </c>
      <c r="GM120" s="69">
        <v>0</v>
      </c>
      <c r="GN120" s="69">
        <v>0</v>
      </c>
      <c r="GO120" s="69">
        <v>0</v>
      </c>
      <c r="GP120" s="69">
        <v>0</v>
      </c>
      <c r="GQ120" s="69">
        <v>0</v>
      </c>
      <c r="GR120" s="69">
        <v>0</v>
      </c>
      <c r="GS120" s="69">
        <v>0</v>
      </c>
      <c r="GT120" s="69">
        <v>0</v>
      </c>
      <c r="GU120" s="69">
        <v>0</v>
      </c>
      <c r="GV120" s="69">
        <v>0</v>
      </c>
      <c r="GW120" s="69">
        <v>0</v>
      </c>
      <c r="GY120" s="66" t="s">
        <v>291</v>
      </c>
      <c r="GZ120" s="69">
        <v>0</v>
      </c>
      <c r="HA120" s="69">
        <v>0</v>
      </c>
      <c r="HB120" s="69">
        <v>0</v>
      </c>
      <c r="HC120" s="69">
        <v>0</v>
      </c>
      <c r="HD120" s="69">
        <v>0</v>
      </c>
      <c r="HE120" s="69">
        <v>0</v>
      </c>
      <c r="HF120" s="69">
        <v>0</v>
      </c>
      <c r="HG120" s="69">
        <v>0</v>
      </c>
      <c r="HH120" s="69">
        <v>0</v>
      </c>
      <c r="HI120" s="69">
        <v>0</v>
      </c>
      <c r="HJ120" s="69">
        <v>0</v>
      </c>
      <c r="HK120" s="69">
        <v>0</v>
      </c>
      <c r="HL120" s="69">
        <v>0</v>
      </c>
      <c r="HM120" s="69">
        <v>0</v>
      </c>
      <c r="HP120" s="132" t="s">
        <v>291</v>
      </c>
      <c r="HQ120" s="76">
        <v>0</v>
      </c>
      <c r="JR120" s="37">
        <v>0</v>
      </c>
      <c r="JS120" s="37">
        <v>0</v>
      </c>
      <c r="JT120" s="37">
        <v>0</v>
      </c>
      <c r="JU120" s="37">
        <v>0</v>
      </c>
      <c r="JV120" s="37"/>
      <c r="JW120" s="37">
        <v>0.45</v>
      </c>
      <c r="JX120" s="37">
        <v>0.45</v>
      </c>
      <c r="JY120" s="37"/>
    </row>
    <row r="121" spans="1:285" x14ac:dyDescent="0.25">
      <c r="A121">
        <v>2006</v>
      </c>
      <c r="B121" s="37">
        <v>299678621.75</v>
      </c>
      <c r="C121" s="37">
        <v>0</v>
      </c>
      <c r="D121" s="37">
        <v>0</v>
      </c>
      <c r="E121" s="37">
        <v>824.48272854089703</v>
      </c>
      <c r="F121" s="37">
        <v>824.48281405866203</v>
      </c>
      <c r="G121" s="37">
        <v>824.482556819916</v>
      </c>
      <c r="H121" s="20">
        <v>1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37">
        <v>2.8083768642114681</v>
      </c>
      <c r="S121" s="37">
        <v>0</v>
      </c>
      <c r="T121" s="37">
        <v>0</v>
      </c>
      <c r="U121" s="37">
        <v>0</v>
      </c>
      <c r="V121" s="37">
        <v>0</v>
      </c>
      <c r="W121" s="37">
        <v>1.0573270969189137</v>
      </c>
      <c r="X121" s="37">
        <v>0</v>
      </c>
      <c r="Y121" s="37">
        <v>0</v>
      </c>
      <c r="Z121" s="37">
        <v>0</v>
      </c>
      <c r="AA121" s="37">
        <v>0</v>
      </c>
      <c r="AB121" s="37">
        <v>19.504368701985445</v>
      </c>
      <c r="AC121" s="37">
        <v>0</v>
      </c>
      <c r="AD121" s="37">
        <v>0</v>
      </c>
      <c r="AE121" s="37">
        <v>0</v>
      </c>
      <c r="AF121" s="37">
        <v>0</v>
      </c>
      <c r="AG121" s="124">
        <v>16.592576560000001</v>
      </c>
      <c r="AH121" s="124">
        <v>0</v>
      </c>
      <c r="AI121" s="124">
        <v>0</v>
      </c>
      <c r="AJ121" s="124">
        <v>0</v>
      </c>
      <c r="AK121" s="124">
        <v>0</v>
      </c>
      <c r="AL121" s="37">
        <v>19.456937503700097</v>
      </c>
      <c r="AM121" s="37">
        <v>0</v>
      </c>
      <c r="AN121" s="37">
        <v>0</v>
      </c>
      <c r="AO121" s="37">
        <v>0</v>
      </c>
      <c r="AP121" s="37">
        <v>0</v>
      </c>
      <c r="AQ121" s="124">
        <v>2.006541404</v>
      </c>
      <c r="AR121" s="124">
        <v>0</v>
      </c>
      <c r="AS121" s="124">
        <v>0</v>
      </c>
      <c r="AT121" s="124">
        <v>0</v>
      </c>
      <c r="AU121" s="124">
        <v>0</v>
      </c>
      <c r="AV121" s="37">
        <v>4.6222680829857685</v>
      </c>
      <c r="AW121" s="37">
        <v>0</v>
      </c>
      <c r="AX121" s="37">
        <v>0</v>
      </c>
      <c r="AY121" s="37">
        <v>0</v>
      </c>
      <c r="AZ121" s="37">
        <v>0</v>
      </c>
      <c r="BA121" s="37">
        <v>25.474047297179528</v>
      </c>
      <c r="BB121" s="124">
        <v>0</v>
      </c>
      <c r="BC121" s="124">
        <v>0</v>
      </c>
      <c r="BD121" s="124">
        <v>0</v>
      </c>
      <c r="BE121" s="124">
        <v>0</v>
      </c>
      <c r="BF121" s="124">
        <v>31.028865769999999</v>
      </c>
      <c r="BG121" s="124">
        <v>0</v>
      </c>
      <c r="BH121" s="124">
        <v>0</v>
      </c>
      <c r="BI121" s="124">
        <v>0</v>
      </c>
      <c r="BJ121" s="124">
        <v>0</v>
      </c>
      <c r="BK121" s="37">
        <v>3.8903804685488725</v>
      </c>
      <c r="BL121" s="124">
        <v>0</v>
      </c>
      <c r="BM121" s="124">
        <v>0</v>
      </c>
      <c r="BN121" s="124">
        <v>0</v>
      </c>
      <c r="BO121" s="124">
        <v>0</v>
      </c>
      <c r="BP121" s="124">
        <v>15.12180358</v>
      </c>
      <c r="BQ121" s="124">
        <v>0</v>
      </c>
      <c r="BR121" s="124">
        <v>0</v>
      </c>
      <c r="BS121" s="124">
        <v>0</v>
      </c>
      <c r="BT121" s="124">
        <v>0</v>
      </c>
      <c r="BU121" s="37">
        <v>0.46111997667976884</v>
      </c>
      <c r="BV121" s="124">
        <v>0</v>
      </c>
      <c r="BW121" s="124">
        <v>0</v>
      </c>
      <c r="BX121" s="124">
        <v>0</v>
      </c>
      <c r="BY121" s="124">
        <v>0</v>
      </c>
      <c r="BZ121" s="124">
        <v>4.2553757970000001</v>
      </c>
      <c r="CA121" s="124">
        <v>0</v>
      </c>
      <c r="CB121" s="124">
        <v>0</v>
      </c>
      <c r="CC121" s="124">
        <v>0</v>
      </c>
      <c r="CD121" s="124">
        <v>0</v>
      </c>
      <c r="CE121" s="22">
        <v>0.98</v>
      </c>
      <c r="CF121" s="5">
        <v>0</v>
      </c>
      <c r="CG121" s="5">
        <v>0</v>
      </c>
      <c r="CH121" s="5">
        <v>0</v>
      </c>
      <c r="CI121" s="5">
        <v>0</v>
      </c>
      <c r="CM121" s="38">
        <v>0</v>
      </c>
      <c r="CN121" s="21">
        <v>0</v>
      </c>
      <c r="CO121" s="21">
        <v>1</v>
      </c>
      <c r="CP121" s="21">
        <v>0</v>
      </c>
      <c r="CQ121" s="21">
        <v>0</v>
      </c>
      <c r="CR121" s="39">
        <v>1</v>
      </c>
      <c r="CS121" s="18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ES121" s="132" t="s">
        <v>212</v>
      </c>
      <c r="ET121">
        <f t="shared" ref="ET121:FT121" si="4">SUM(ET15:ET120)</f>
        <v>1</v>
      </c>
      <c r="EU121" s="37">
        <f t="shared" si="4"/>
        <v>1</v>
      </c>
      <c r="EV121" s="37">
        <f t="shared" si="4"/>
        <v>1</v>
      </c>
      <c r="EW121" s="37">
        <f t="shared" si="4"/>
        <v>1</v>
      </c>
      <c r="EX121" s="37">
        <f t="shared" si="4"/>
        <v>1</v>
      </c>
      <c r="EY121" s="37">
        <f t="shared" si="4"/>
        <v>1</v>
      </c>
      <c r="EZ121" s="37">
        <f t="shared" si="4"/>
        <v>1</v>
      </c>
      <c r="FA121" s="37">
        <f t="shared" si="4"/>
        <v>1</v>
      </c>
      <c r="FB121" s="37">
        <f t="shared" si="4"/>
        <v>1</v>
      </c>
      <c r="FC121" s="37">
        <f t="shared" si="4"/>
        <v>1</v>
      </c>
      <c r="FD121" s="37">
        <f t="shared" si="4"/>
        <v>1</v>
      </c>
      <c r="FE121" s="37">
        <f t="shared" si="4"/>
        <v>1</v>
      </c>
      <c r="FF121" s="37">
        <f t="shared" si="4"/>
        <v>1</v>
      </c>
      <c r="FG121" s="37">
        <f t="shared" si="4"/>
        <v>1</v>
      </c>
      <c r="FH121" s="37">
        <f t="shared" si="4"/>
        <v>1</v>
      </c>
      <c r="FI121" s="37">
        <f t="shared" si="4"/>
        <v>1</v>
      </c>
      <c r="FJ121" s="37">
        <f t="shared" si="4"/>
        <v>1</v>
      </c>
      <c r="FK121" s="37">
        <f t="shared" si="4"/>
        <v>1</v>
      </c>
      <c r="FL121" s="37">
        <f t="shared" si="4"/>
        <v>1</v>
      </c>
      <c r="FM121" s="37">
        <f t="shared" si="4"/>
        <v>1</v>
      </c>
      <c r="FN121" s="37">
        <f t="shared" si="4"/>
        <v>1</v>
      </c>
      <c r="FO121" s="37">
        <f t="shared" si="4"/>
        <v>1</v>
      </c>
      <c r="FP121" s="37">
        <f t="shared" si="4"/>
        <v>1</v>
      </c>
      <c r="FQ121" s="37">
        <f t="shared" si="4"/>
        <v>1</v>
      </c>
      <c r="FR121" s="37">
        <f t="shared" si="4"/>
        <v>1</v>
      </c>
      <c r="FS121" s="37">
        <f t="shared" si="4"/>
        <v>1</v>
      </c>
      <c r="FT121" s="37">
        <f t="shared" si="4"/>
        <v>1</v>
      </c>
      <c r="FW121" s="133">
        <f t="shared" ref="FW121:GW121" si="5">SUM(FW15:FW120)</f>
        <v>0.99999999999999989</v>
      </c>
      <c r="FX121" s="133">
        <f t="shared" si="5"/>
        <v>1</v>
      </c>
      <c r="FY121" s="133">
        <f t="shared" si="5"/>
        <v>1</v>
      </c>
      <c r="FZ121" s="133">
        <f t="shared" si="5"/>
        <v>1</v>
      </c>
      <c r="GA121" s="133">
        <f t="shared" si="5"/>
        <v>1</v>
      </c>
      <c r="GB121" s="133">
        <f t="shared" si="5"/>
        <v>1</v>
      </c>
      <c r="GC121" s="133">
        <f t="shared" si="5"/>
        <v>1</v>
      </c>
      <c r="GD121" s="133">
        <f t="shared" si="5"/>
        <v>1</v>
      </c>
      <c r="GE121" s="133">
        <f t="shared" si="5"/>
        <v>1</v>
      </c>
      <c r="GF121" s="133">
        <f t="shared" si="5"/>
        <v>1</v>
      </c>
      <c r="GG121" s="133">
        <f t="shared" si="5"/>
        <v>1</v>
      </c>
      <c r="GH121" s="133">
        <f t="shared" si="5"/>
        <v>1</v>
      </c>
      <c r="GI121" s="133">
        <f t="shared" si="5"/>
        <v>1</v>
      </c>
      <c r="GJ121" s="133">
        <f t="shared" si="5"/>
        <v>1</v>
      </c>
      <c r="GK121" s="133">
        <f t="shared" si="5"/>
        <v>1</v>
      </c>
      <c r="GL121" s="133">
        <f t="shared" si="5"/>
        <v>1</v>
      </c>
      <c r="GM121" s="133">
        <f t="shared" si="5"/>
        <v>1</v>
      </c>
      <c r="GN121" s="133">
        <f t="shared" si="5"/>
        <v>1</v>
      </c>
      <c r="GO121" s="133">
        <f t="shared" si="5"/>
        <v>1</v>
      </c>
      <c r="GP121" s="133">
        <f t="shared" si="5"/>
        <v>1</v>
      </c>
      <c r="GQ121" s="133">
        <f t="shared" si="5"/>
        <v>1</v>
      </c>
      <c r="GR121" s="133">
        <f t="shared" si="5"/>
        <v>1</v>
      </c>
      <c r="GS121" s="133">
        <f t="shared" si="5"/>
        <v>1</v>
      </c>
      <c r="GT121" s="133">
        <f t="shared" si="5"/>
        <v>1</v>
      </c>
      <c r="GU121" s="133">
        <f t="shared" si="5"/>
        <v>1</v>
      </c>
      <c r="GV121" s="133">
        <f t="shared" si="5"/>
        <v>1</v>
      </c>
      <c r="GW121" s="133">
        <f t="shared" si="5"/>
        <v>1</v>
      </c>
      <c r="JR121" s="37">
        <v>0</v>
      </c>
      <c r="JS121" s="37">
        <v>0</v>
      </c>
      <c r="JT121" s="37">
        <v>0</v>
      </c>
      <c r="JU121" s="37">
        <v>0</v>
      </c>
      <c r="JV121" s="37"/>
      <c r="JW121" s="37">
        <v>0.45</v>
      </c>
      <c r="JX121" s="37">
        <v>0.45</v>
      </c>
      <c r="JY121" s="37"/>
    </row>
    <row r="122" spans="1:285" x14ac:dyDescent="0.25">
      <c r="A122">
        <v>2007</v>
      </c>
      <c r="B122" s="37">
        <v>302455879.6875</v>
      </c>
      <c r="C122" s="37">
        <v>0</v>
      </c>
      <c r="D122" s="37">
        <v>0</v>
      </c>
      <c r="E122" s="37">
        <v>829.59336763620399</v>
      </c>
      <c r="F122" s="37">
        <v>829.59323278069496</v>
      </c>
      <c r="G122" s="37">
        <v>829.59363651275601</v>
      </c>
      <c r="H122" s="20">
        <v>1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37">
        <v>2.7623327451317103</v>
      </c>
      <c r="S122" s="37">
        <v>0</v>
      </c>
      <c r="T122" s="37">
        <v>0</v>
      </c>
      <c r="U122" s="37">
        <v>0</v>
      </c>
      <c r="V122" s="37">
        <v>0</v>
      </c>
      <c r="W122" s="37">
        <v>1.2016628442700503</v>
      </c>
      <c r="X122" s="37">
        <v>0</v>
      </c>
      <c r="Y122" s="37">
        <v>0</v>
      </c>
      <c r="Z122" s="37">
        <v>0</v>
      </c>
      <c r="AA122" s="37">
        <v>0</v>
      </c>
      <c r="AB122" s="37">
        <v>19.914419469808465</v>
      </c>
      <c r="AC122" s="37">
        <v>0</v>
      </c>
      <c r="AD122" s="37">
        <v>0</v>
      </c>
      <c r="AE122" s="37">
        <v>0</v>
      </c>
      <c r="AF122" s="37">
        <v>0</v>
      </c>
      <c r="AG122" s="124">
        <v>16.480683540000001</v>
      </c>
      <c r="AH122" s="124">
        <v>0</v>
      </c>
      <c r="AI122" s="124">
        <v>0</v>
      </c>
      <c r="AJ122" s="124">
        <v>0</v>
      </c>
      <c r="AK122" s="124">
        <v>0</v>
      </c>
      <c r="AL122" s="37">
        <v>19.844008628578898</v>
      </c>
      <c r="AM122" s="37">
        <v>0</v>
      </c>
      <c r="AN122" s="37">
        <v>0</v>
      </c>
      <c r="AO122" s="37">
        <v>0</v>
      </c>
      <c r="AP122" s="37">
        <v>0</v>
      </c>
      <c r="AQ122" s="124">
        <v>2.1449475690000002</v>
      </c>
      <c r="AR122" s="124">
        <v>0</v>
      </c>
      <c r="AS122" s="124">
        <v>0</v>
      </c>
      <c r="AT122" s="124">
        <v>0</v>
      </c>
      <c r="AU122" s="124">
        <v>0</v>
      </c>
      <c r="AV122" s="37">
        <v>4.7664448317422794</v>
      </c>
      <c r="AW122" s="37">
        <v>0</v>
      </c>
      <c r="AX122" s="37">
        <v>0</v>
      </c>
      <c r="AY122" s="37">
        <v>0</v>
      </c>
      <c r="AZ122" s="37">
        <v>0</v>
      </c>
      <c r="BA122" s="37">
        <v>26.050235559618024</v>
      </c>
      <c r="BB122" s="124">
        <v>0</v>
      </c>
      <c r="BC122" s="124">
        <v>0</v>
      </c>
      <c r="BD122" s="124">
        <v>0</v>
      </c>
      <c r="BE122" s="124">
        <v>0</v>
      </c>
      <c r="BF122" s="124">
        <v>31.525075529999999</v>
      </c>
      <c r="BG122" s="124">
        <v>0</v>
      </c>
      <c r="BH122" s="124">
        <v>0</v>
      </c>
      <c r="BI122" s="124">
        <v>0</v>
      </c>
      <c r="BJ122" s="124">
        <v>0</v>
      </c>
      <c r="BK122" s="37">
        <v>4.0331205954295495</v>
      </c>
      <c r="BL122" s="124">
        <v>0</v>
      </c>
      <c r="BM122" s="124">
        <v>0</v>
      </c>
      <c r="BN122" s="124">
        <v>0</v>
      </c>
      <c r="BO122" s="124">
        <v>0</v>
      </c>
      <c r="BP122" s="124">
        <v>15.399268449999999</v>
      </c>
      <c r="BQ122" s="124">
        <v>0</v>
      </c>
      <c r="BR122" s="124">
        <v>0</v>
      </c>
      <c r="BS122" s="124">
        <v>0</v>
      </c>
      <c r="BT122" s="124">
        <v>0</v>
      </c>
      <c r="BU122" s="37">
        <v>0.45847375585733152</v>
      </c>
      <c r="BV122" s="124">
        <v>0</v>
      </c>
      <c r="BW122" s="124">
        <v>0</v>
      </c>
      <c r="BX122" s="124">
        <v>0</v>
      </c>
      <c r="BY122" s="124">
        <v>0</v>
      </c>
      <c r="BZ122" s="124">
        <v>4.4218922770000004</v>
      </c>
      <c r="CA122" s="124">
        <v>0</v>
      </c>
      <c r="CB122" s="124">
        <v>0</v>
      </c>
      <c r="CC122" s="124">
        <v>0</v>
      </c>
      <c r="CD122" s="124">
        <v>0</v>
      </c>
      <c r="CE122" s="22">
        <v>0.98</v>
      </c>
      <c r="CF122" s="5">
        <v>0</v>
      </c>
      <c r="CG122" s="5">
        <v>0</v>
      </c>
      <c r="CH122" s="5">
        <v>0</v>
      </c>
      <c r="CI122" s="5">
        <v>0</v>
      </c>
      <c r="CM122" s="38">
        <v>0</v>
      </c>
      <c r="CN122" s="21">
        <v>0</v>
      </c>
      <c r="CO122" s="21">
        <v>1</v>
      </c>
      <c r="CP122" s="21">
        <v>0</v>
      </c>
      <c r="CQ122" s="21">
        <v>0</v>
      </c>
      <c r="CR122" s="39">
        <v>1</v>
      </c>
      <c r="CS122" s="18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JR122" s="37">
        <v>0</v>
      </c>
      <c r="JS122" s="37">
        <v>0</v>
      </c>
      <c r="JT122" s="37">
        <v>0</v>
      </c>
      <c r="JU122" s="37">
        <v>0</v>
      </c>
      <c r="JV122" s="37"/>
      <c r="JW122" s="37">
        <v>0.45</v>
      </c>
      <c r="JX122" s="37">
        <v>0.45</v>
      </c>
      <c r="JY122" s="37"/>
    </row>
    <row r="123" spans="1:285" x14ac:dyDescent="0.25">
      <c r="A123">
        <v>2008</v>
      </c>
      <c r="B123" s="37">
        <v>305216112.25</v>
      </c>
      <c r="C123" s="37">
        <v>0</v>
      </c>
      <c r="D123" s="37">
        <v>0</v>
      </c>
      <c r="E123" s="37">
        <v>834.55973827838898</v>
      </c>
      <c r="F123" s="37">
        <v>834.55978412181105</v>
      </c>
      <c r="G123" s="37">
        <v>834.559645652771</v>
      </c>
      <c r="H123" s="20">
        <v>1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37">
        <v>2.737311866980356</v>
      </c>
      <c r="S123" s="37">
        <v>0</v>
      </c>
      <c r="T123" s="37">
        <v>0</v>
      </c>
      <c r="U123" s="37">
        <v>0</v>
      </c>
      <c r="V123" s="37">
        <v>0</v>
      </c>
      <c r="W123" s="37">
        <v>1.3686559337169744</v>
      </c>
      <c r="X123" s="37">
        <v>0</v>
      </c>
      <c r="Y123" s="37">
        <v>0</v>
      </c>
      <c r="Z123" s="37">
        <v>0</v>
      </c>
      <c r="AA123" s="37">
        <v>0</v>
      </c>
      <c r="AB123" s="37">
        <v>20.201361579358291</v>
      </c>
      <c r="AC123" s="37">
        <v>0</v>
      </c>
      <c r="AD123" s="37">
        <v>0</v>
      </c>
      <c r="AE123" s="37">
        <v>0</v>
      </c>
      <c r="AF123" s="37">
        <v>0</v>
      </c>
      <c r="AG123" s="124">
        <v>16.423871200000001</v>
      </c>
      <c r="AH123" s="124">
        <v>0</v>
      </c>
      <c r="AI123" s="124">
        <v>0</v>
      </c>
      <c r="AJ123" s="124">
        <v>0</v>
      </c>
      <c r="AK123" s="124">
        <v>0</v>
      </c>
      <c r="AL123" s="37">
        <v>20.201361579358291</v>
      </c>
      <c r="AM123" s="37">
        <v>0</v>
      </c>
      <c r="AN123" s="37">
        <v>0</v>
      </c>
      <c r="AO123" s="37">
        <v>0</v>
      </c>
      <c r="AP123" s="37">
        <v>0</v>
      </c>
      <c r="AQ123" s="124">
        <v>2.2810932230000001</v>
      </c>
      <c r="AR123" s="124">
        <v>0</v>
      </c>
      <c r="AS123" s="124">
        <v>0</v>
      </c>
      <c r="AT123" s="124">
        <v>0</v>
      </c>
      <c r="AU123" s="124">
        <v>0</v>
      </c>
      <c r="AV123" s="37">
        <v>4.8750173169121638</v>
      </c>
      <c r="AW123" s="37">
        <v>0</v>
      </c>
      <c r="AX123" s="37">
        <v>0</v>
      </c>
      <c r="AY123" s="37">
        <v>0</v>
      </c>
      <c r="AZ123" s="37">
        <v>0</v>
      </c>
      <c r="BA123" s="37">
        <v>26.460681384590046</v>
      </c>
      <c r="BB123" s="124">
        <v>0</v>
      </c>
      <c r="BC123" s="124">
        <v>0</v>
      </c>
      <c r="BD123" s="124">
        <v>0</v>
      </c>
      <c r="BE123" s="124">
        <v>0</v>
      </c>
      <c r="BF123" s="124">
        <v>31.935305119999999</v>
      </c>
      <c r="BG123" s="124">
        <v>0</v>
      </c>
      <c r="BH123" s="124">
        <v>0</v>
      </c>
      <c r="BI123" s="124">
        <v>0</v>
      </c>
      <c r="BJ123" s="124">
        <v>0</v>
      </c>
      <c r="BK123" s="37">
        <v>4.1059678006973304</v>
      </c>
      <c r="BL123" s="124">
        <v>0</v>
      </c>
      <c r="BM123" s="124">
        <v>0</v>
      </c>
      <c r="BN123" s="124">
        <v>0</v>
      </c>
      <c r="BO123" s="124">
        <v>0</v>
      </c>
      <c r="BP123" s="124">
        <v>15.71217012</v>
      </c>
      <c r="BQ123" s="124">
        <v>0</v>
      </c>
      <c r="BR123" s="124">
        <v>0</v>
      </c>
      <c r="BS123" s="124">
        <v>0</v>
      </c>
      <c r="BT123" s="124">
        <v>0</v>
      </c>
      <c r="BU123" s="37">
        <v>0.45621864442112731</v>
      </c>
      <c r="BV123" s="124">
        <v>0</v>
      </c>
      <c r="BW123" s="124">
        <v>0</v>
      </c>
      <c r="BX123" s="124">
        <v>0</v>
      </c>
      <c r="BY123" s="124">
        <v>0</v>
      </c>
      <c r="BZ123" s="124">
        <v>4.562186444</v>
      </c>
      <c r="CA123" s="124">
        <v>0</v>
      </c>
      <c r="CB123" s="124">
        <v>0</v>
      </c>
      <c r="CC123" s="124">
        <v>0</v>
      </c>
      <c r="CD123" s="124">
        <v>0</v>
      </c>
      <c r="CE123" s="22">
        <v>0.98</v>
      </c>
      <c r="CF123" s="5">
        <v>0</v>
      </c>
      <c r="CG123" s="5">
        <v>0</v>
      </c>
      <c r="CH123" s="5">
        <v>0</v>
      </c>
      <c r="CI123" s="5">
        <v>0</v>
      </c>
      <c r="CM123" s="38">
        <v>0</v>
      </c>
      <c r="CN123" s="21">
        <v>0</v>
      </c>
      <c r="CO123" s="21">
        <v>1</v>
      </c>
      <c r="CP123" s="21">
        <v>0</v>
      </c>
      <c r="CQ123" s="21">
        <v>0</v>
      </c>
      <c r="CR123" s="39">
        <v>1</v>
      </c>
      <c r="CS123" s="18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JR123" s="37">
        <v>0</v>
      </c>
      <c r="JS123" s="37">
        <v>0</v>
      </c>
      <c r="JT123" s="37">
        <v>0</v>
      </c>
      <c r="JU123" s="37">
        <v>0</v>
      </c>
      <c r="JV123" s="37"/>
      <c r="JW123" s="37">
        <v>0.45</v>
      </c>
      <c r="JX123" s="37">
        <v>0.45</v>
      </c>
      <c r="JY123" s="37"/>
    </row>
    <row r="124" spans="1:285" x14ac:dyDescent="0.25">
      <c r="A124">
        <v>2009</v>
      </c>
      <c r="B124" s="37">
        <v>307958002.5</v>
      </c>
      <c r="C124" s="37">
        <v>0</v>
      </c>
      <c r="D124" s="37">
        <v>0</v>
      </c>
      <c r="E124" s="37">
        <v>839.38027048110996</v>
      </c>
      <c r="F124" s="37">
        <v>839.38213063776504</v>
      </c>
      <c r="G124" s="37">
        <v>839.37654948234604</v>
      </c>
      <c r="H124" s="20">
        <v>1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37">
        <v>2.8436976792561928</v>
      </c>
      <c r="S124" s="37">
        <v>0</v>
      </c>
      <c r="T124" s="37">
        <v>0</v>
      </c>
      <c r="U124" s="37">
        <v>0</v>
      </c>
      <c r="V124" s="37">
        <v>0</v>
      </c>
      <c r="W124" s="37">
        <v>1.5852183128893971</v>
      </c>
      <c r="X124" s="37">
        <v>0</v>
      </c>
      <c r="Y124" s="37">
        <v>0</v>
      </c>
      <c r="Z124" s="37">
        <v>0</v>
      </c>
      <c r="AA124" s="37">
        <v>0</v>
      </c>
      <c r="AB124" s="37">
        <v>20.419313872765301</v>
      </c>
      <c r="AC124" s="37">
        <v>0</v>
      </c>
      <c r="AD124" s="37">
        <v>0</v>
      </c>
      <c r="AE124" s="37">
        <v>0</v>
      </c>
      <c r="AF124" s="37">
        <v>0</v>
      </c>
      <c r="AG124" s="124">
        <v>16.595694810000001</v>
      </c>
      <c r="AH124" s="124">
        <v>0</v>
      </c>
      <c r="AI124" s="124">
        <v>0</v>
      </c>
      <c r="AJ124" s="124">
        <v>0</v>
      </c>
      <c r="AK124" s="124">
        <v>0</v>
      </c>
      <c r="AL124" s="37">
        <v>20.618169211601664</v>
      </c>
      <c r="AM124" s="37">
        <v>0</v>
      </c>
      <c r="AN124" s="37">
        <v>0</v>
      </c>
      <c r="AO124" s="37">
        <v>0</v>
      </c>
      <c r="AP124" s="37">
        <v>0</v>
      </c>
      <c r="AQ124" s="124">
        <v>2.4206889679999999</v>
      </c>
      <c r="AR124" s="124">
        <v>0</v>
      </c>
      <c r="AS124" s="124">
        <v>0</v>
      </c>
      <c r="AT124" s="124">
        <v>0</v>
      </c>
      <c r="AU124" s="124">
        <v>0</v>
      </c>
      <c r="AV124" s="37">
        <v>5.0184050913539551</v>
      </c>
      <c r="AW124" s="37">
        <v>0</v>
      </c>
      <c r="AX124" s="37">
        <v>0</v>
      </c>
      <c r="AY124" s="37">
        <v>0</v>
      </c>
      <c r="AZ124" s="37">
        <v>0</v>
      </c>
      <c r="BA124" s="37">
        <v>26.539835369721164</v>
      </c>
      <c r="BB124" s="124">
        <v>0</v>
      </c>
      <c r="BC124" s="124">
        <v>0</v>
      </c>
      <c r="BD124" s="124">
        <v>0</v>
      </c>
      <c r="BE124" s="124">
        <v>0</v>
      </c>
      <c r="BF124" s="124">
        <v>32.032457970000003</v>
      </c>
      <c r="BG124" s="124">
        <v>0</v>
      </c>
      <c r="BH124" s="124">
        <v>0</v>
      </c>
      <c r="BI124" s="124">
        <v>0</v>
      </c>
      <c r="BJ124" s="124">
        <v>0</v>
      </c>
      <c r="BK124" s="37">
        <v>4.0906657952024137</v>
      </c>
      <c r="BL124" s="124">
        <v>0</v>
      </c>
      <c r="BM124" s="124">
        <v>0</v>
      </c>
      <c r="BN124" s="124">
        <v>0</v>
      </c>
      <c r="BO124" s="124">
        <v>0</v>
      </c>
      <c r="BP124" s="124">
        <v>16.253189760000001</v>
      </c>
      <c r="BQ124" s="124">
        <v>0</v>
      </c>
      <c r="BR124" s="124">
        <v>0</v>
      </c>
      <c r="BS124" s="124">
        <v>0</v>
      </c>
      <c r="BT124" s="124">
        <v>0</v>
      </c>
      <c r="BU124" s="37">
        <v>0.53751284904378804</v>
      </c>
      <c r="BV124" s="124">
        <v>0</v>
      </c>
      <c r="BW124" s="124">
        <v>0</v>
      </c>
      <c r="BX124" s="124">
        <v>0</v>
      </c>
      <c r="BY124" s="124">
        <v>0</v>
      </c>
      <c r="BZ124" s="124">
        <v>4.609009887</v>
      </c>
      <c r="CA124" s="124">
        <v>0</v>
      </c>
      <c r="CB124" s="124">
        <v>0</v>
      </c>
      <c r="CC124" s="124">
        <v>0</v>
      </c>
      <c r="CD124" s="124">
        <v>0</v>
      </c>
      <c r="CE124" s="22">
        <v>0.98</v>
      </c>
      <c r="CF124" s="5">
        <v>0</v>
      </c>
      <c r="CG124" s="5">
        <v>0</v>
      </c>
      <c r="CH124" s="5">
        <v>0</v>
      </c>
      <c r="CI124" s="5">
        <v>0</v>
      </c>
      <c r="CM124" s="38">
        <v>0</v>
      </c>
      <c r="CN124" s="21">
        <v>0</v>
      </c>
      <c r="CO124" s="21">
        <v>1</v>
      </c>
      <c r="CP124" s="21">
        <v>0</v>
      </c>
      <c r="CQ124" s="21">
        <v>0</v>
      </c>
      <c r="CR124" s="39">
        <v>1</v>
      </c>
      <c r="CS124" s="18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JR124" s="37">
        <v>0</v>
      </c>
      <c r="JS124" s="37">
        <v>0</v>
      </c>
      <c r="JT124" s="37">
        <v>0</v>
      </c>
      <c r="JU124" s="37">
        <v>0</v>
      </c>
      <c r="JV124" s="37"/>
      <c r="JW124" s="37">
        <v>0.45</v>
      </c>
      <c r="JX124" s="37">
        <v>0.45</v>
      </c>
      <c r="JY124" s="37"/>
    </row>
    <row r="125" spans="1:285" x14ac:dyDescent="0.25">
      <c r="A125">
        <v>2010</v>
      </c>
      <c r="B125" s="37">
        <v>310680241.0625</v>
      </c>
      <c r="C125" s="37">
        <v>0</v>
      </c>
      <c r="D125" s="37">
        <v>0</v>
      </c>
      <c r="E125" s="37">
        <v>844.05271691083897</v>
      </c>
      <c r="F125" s="37">
        <v>844.05987033992994</v>
      </c>
      <c r="G125" s="37">
        <v>844.03840947151195</v>
      </c>
      <c r="H125" s="20">
        <v>1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37">
        <v>3.1279093016283284</v>
      </c>
      <c r="S125" s="37">
        <v>0</v>
      </c>
      <c r="T125" s="37">
        <v>0</v>
      </c>
      <c r="U125" s="37">
        <v>0</v>
      </c>
      <c r="V125" s="37">
        <v>0</v>
      </c>
      <c r="W125" s="37">
        <v>1.8757220184488899</v>
      </c>
      <c r="X125" s="37">
        <v>0</v>
      </c>
      <c r="Y125" s="37">
        <v>0</v>
      </c>
      <c r="Z125" s="37">
        <v>0</v>
      </c>
      <c r="AA125" s="37">
        <v>0</v>
      </c>
      <c r="AB125" s="37">
        <v>20.567811307016537</v>
      </c>
      <c r="AC125" s="37">
        <v>0</v>
      </c>
      <c r="AD125" s="37">
        <v>0</v>
      </c>
      <c r="AE125" s="37">
        <v>0</v>
      </c>
      <c r="AF125" s="37">
        <v>0</v>
      </c>
      <c r="AG125" s="124">
        <v>16.906619930000002</v>
      </c>
      <c r="AH125" s="124">
        <v>0</v>
      </c>
      <c r="AI125" s="124">
        <v>0</v>
      </c>
      <c r="AJ125" s="124">
        <v>0</v>
      </c>
      <c r="AK125" s="124">
        <v>0</v>
      </c>
      <c r="AL125" s="37">
        <v>21.001479922758666</v>
      </c>
      <c r="AM125" s="37">
        <v>0</v>
      </c>
      <c r="AN125" s="37">
        <v>0</v>
      </c>
      <c r="AO125" s="37">
        <v>0</v>
      </c>
      <c r="AP125" s="37">
        <v>0</v>
      </c>
      <c r="AQ125" s="124">
        <v>2.558941559</v>
      </c>
      <c r="AR125" s="124">
        <v>0</v>
      </c>
      <c r="AS125" s="124">
        <v>0</v>
      </c>
      <c r="AT125" s="124">
        <v>0</v>
      </c>
      <c r="AU125" s="124">
        <v>0</v>
      </c>
      <c r="AV125" s="37">
        <v>5.2378746480963869</v>
      </c>
      <c r="AW125" s="37">
        <v>0</v>
      </c>
      <c r="AX125" s="37">
        <v>0</v>
      </c>
      <c r="AY125" s="37">
        <v>0</v>
      </c>
      <c r="AZ125" s="37">
        <v>0</v>
      </c>
      <c r="BA125" s="37">
        <v>26.464732131551649</v>
      </c>
      <c r="BB125" s="124">
        <v>0</v>
      </c>
      <c r="BC125" s="124">
        <v>0</v>
      </c>
      <c r="BD125" s="124">
        <v>0</v>
      </c>
      <c r="BE125" s="124">
        <v>0</v>
      </c>
      <c r="BF125" s="124">
        <v>31.893724580000001</v>
      </c>
      <c r="BG125" s="124">
        <v>0</v>
      </c>
      <c r="BH125" s="124">
        <v>0</v>
      </c>
      <c r="BI125" s="124">
        <v>0</v>
      </c>
      <c r="BJ125" s="124">
        <v>0</v>
      </c>
      <c r="BK125" s="37">
        <v>4.0411395847011544</v>
      </c>
      <c r="BL125" s="124">
        <v>0</v>
      </c>
      <c r="BM125" s="124">
        <v>0</v>
      </c>
      <c r="BN125" s="124">
        <v>0</v>
      </c>
      <c r="BO125" s="124">
        <v>0</v>
      </c>
      <c r="BP125" s="124">
        <v>16.870093170000001</v>
      </c>
      <c r="BQ125" s="124">
        <v>0</v>
      </c>
      <c r="BR125" s="124">
        <v>0</v>
      </c>
      <c r="BS125" s="124">
        <v>0</v>
      </c>
      <c r="BT125" s="124">
        <v>0</v>
      </c>
      <c r="BU125" s="37">
        <v>0.81804280542116448</v>
      </c>
      <c r="BV125" s="124">
        <v>0</v>
      </c>
      <c r="BW125" s="124">
        <v>0</v>
      </c>
      <c r="BX125" s="124">
        <v>0</v>
      </c>
      <c r="BY125" s="124">
        <v>0</v>
      </c>
      <c r="BZ125" s="124">
        <v>4.577782955</v>
      </c>
      <c r="CA125" s="124">
        <v>0</v>
      </c>
      <c r="CB125" s="124">
        <v>0</v>
      </c>
      <c r="CC125" s="124">
        <v>0</v>
      </c>
      <c r="CD125" s="124">
        <v>0</v>
      </c>
      <c r="CE125" s="22">
        <v>0.98</v>
      </c>
      <c r="CF125" s="5">
        <v>0</v>
      </c>
      <c r="CG125" s="5">
        <v>0</v>
      </c>
      <c r="CH125" s="5">
        <v>0</v>
      </c>
      <c r="CI125" s="5">
        <v>0</v>
      </c>
      <c r="CM125" s="38">
        <v>0</v>
      </c>
      <c r="CN125" s="21">
        <v>0</v>
      </c>
      <c r="CO125" s="21">
        <v>1</v>
      </c>
      <c r="CP125" s="21">
        <v>0</v>
      </c>
      <c r="CQ125" s="21">
        <v>0</v>
      </c>
      <c r="CR125" s="39">
        <v>1</v>
      </c>
      <c r="CS125" s="18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FW125" s="113" t="s">
        <v>87</v>
      </c>
      <c r="FX125" s="113" t="s">
        <v>88</v>
      </c>
      <c r="FY125" s="113" t="s">
        <v>250</v>
      </c>
      <c r="FZ125" s="113" t="s">
        <v>251</v>
      </c>
      <c r="GA125" s="113" t="s">
        <v>73</v>
      </c>
      <c r="GB125" s="113" t="s">
        <v>246</v>
      </c>
      <c r="GC125" s="113" t="s">
        <v>77</v>
      </c>
      <c r="GD125" s="113" t="s">
        <v>247</v>
      </c>
      <c r="GE125" s="113" t="s">
        <v>81</v>
      </c>
      <c r="GF125" s="113" t="s">
        <v>83</v>
      </c>
      <c r="GG125" s="113" t="s">
        <v>84</v>
      </c>
      <c r="GH125" s="113" t="s">
        <v>248</v>
      </c>
      <c r="JR125" s="37">
        <v>0</v>
      </c>
      <c r="JS125" s="37">
        <v>0</v>
      </c>
      <c r="JT125" s="37">
        <v>0</v>
      </c>
      <c r="JU125" s="37">
        <v>0</v>
      </c>
      <c r="JV125" s="37"/>
      <c r="JW125" s="37">
        <v>0.45</v>
      </c>
      <c r="JX125" s="37">
        <v>0.45</v>
      </c>
      <c r="JY125" s="37"/>
    </row>
    <row r="126" spans="1:285" x14ac:dyDescent="0.25">
      <c r="A126">
        <v>2011</v>
      </c>
      <c r="B126" s="37">
        <v>313381526.375</v>
      </c>
      <c r="C126" s="37">
        <v>0</v>
      </c>
      <c r="D126" s="37">
        <v>0</v>
      </c>
      <c r="E126" s="37">
        <v>848.57415115833305</v>
      </c>
      <c r="F126" s="37">
        <v>848.59253655374096</v>
      </c>
      <c r="G126" s="37">
        <v>848.53738045692398</v>
      </c>
      <c r="H126" s="20">
        <v>1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37">
        <v>3.5960836146876001</v>
      </c>
      <c r="S126" s="37">
        <v>0</v>
      </c>
      <c r="T126" s="37">
        <v>0</v>
      </c>
      <c r="U126" s="37">
        <v>0</v>
      </c>
      <c r="V126" s="37">
        <v>0</v>
      </c>
      <c r="W126" s="37">
        <v>2.2475522594632458</v>
      </c>
      <c r="X126" s="37">
        <v>0</v>
      </c>
      <c r="Y126" s="37">
        <v>0</v>
      </c>
      <c r="Z126" s="37">
        <v>0</v>
      </c>
      <c r="AA126" s="37">
        <v>0</v>
      </c>
      <c r="AB126" s="37">
        <v>20.566399124570964</v>
      </c>
      <c r="AC126" s="37">
        <v>0</v>
      </c>
      <c r="AD126" s="37">
        <v>0</v>
      </c>
      <c r="AE126" s="37">
        <v>0</v>
      </c>
      <c r="AF126" s="37">
        <v>0</v>
      </c>
      <c r="AG126" s="124">
        <v>17.081397169999999</v>
      </c>
      <c r="AH126" s="124">
        <v>0</v>
      </c>
      <c r="AI126" s="124">
        <v>0</v>
      </c>
      <c r="AJ126" s="124">
        <v>0</v>
      </c>
      <c r="AK126" s="124">
        <v>0</v>
      </c>
      <c r="AL126" s="37">
        <v>21.148467024665305</v>
      </c>
      <c r="AM126" s="37">
        <v>0</v>
      </c>
      <c r="AN126" s="37">
        <v>0</v>
      </c>
      <c r="AO126" s="37">
        <v>0</v>
      </c>
      <c r="AP126" s="37">
        <v>0</v>
      </c>
      <c r="AQ126" s="124">
        <v>2.6970627110000001</v>
      </c>
      <c r="AR126" s="124">
        <v>0</v>
      </c>
      <c r="AS126" s="124">
        <v>0</v>
      </c>
      <c r="AT126" s="124">
        <v>0</v>
      </c>
      <c r="AU126" s="124">
        <v>0</v>
      </c>
      <c r="AV126" s="37">
        <v>5.5178830874605822</v>
      </c>
      <c r="AW126" s="37">
        <v>0</v>
      </c>
      <c r="AX126" s="37">
        <v>0</v>
      </c>
      <c r="AY126" s="37">
        <v>0</v>
      </c>
      <c r="AZ126" s="37">
        <v>0</v>
      </c>
      <c r="BA126" s="37">
        <v>26.521116657583963</v>
      </c>
      <c r="BB126" s="124">
        <v>0</v>
      </c>
      <c r="BC126" s="124">
        <v>0</v>
      </c>
      <c r="BD126" s="124">
        <v>0</v>
      </c>
      <c r="BE126" s="124">
        <v>0</v>
      </c>
      <c r="BF126" s="124">
        <v>31.915242079999999</v>
      </c>
      <c r="BG126" s="124">
        <v>0</v>
      </c>
      <c r="BH126" s="124">
        <v>0</v>
      </c>
      <c r="BI126" s="124">
        <v>0</v>
      </c>
      <c r="BJ126" s="124">
        <v>0</v>
      </c>
      <c r="BK126" s="37">
        <v>4.0455940665802492</v>
      </c>
      <c r="BL126" s="124">
        <v>0</v>
      </c>
      <c r="BM126" s="124">
        <v>0</v>
      </c>
      <c r="BN126" s="124">
        <v>0</v>
      </c>
      <c r="BO126" s="124">
        <v>0</v>
      </c>
      <c r="BP126" s="124">
        <v>17.171003039999999</v>
      </c>
      <c r="BQ126" s="124">
        <v>0</v>
      </c>
      <c r="BR126" s="124">
        <v>0</v>
      </c>
      <c r="BS126" s="124">
        <v>0</v>
      </c>
      <c r="BT126" s="124">
        <v>0</v>
      </c>
      <c r="BU126" s="37">
        <v>1.3485313556779472</v>
      </c>
      <c r="BV126" s="124">
        <v>0</v>
      </c>
      <c r="BW126" s="124">
        <v>0</v>
      </c>
      <c r="BX126" s="124">
        <v>0</v>
      </c>
      <c r="BY126" s="124">
        <v>0</v>
      </c>
      <c r="BZ126" s="124">
        <v>4.4951045179999998</v>
      </c>
      <c r="CA126" s="124">
        <v>0</v>
      </c>
      <c r="CB126" s="124">
        <v>0</v>
      </c>
      <c r="CC126" s="124">
        <v>0</v>
      </c>
      <c r="CD126" s="124">
        <v>0</v>
      </c>
      <c r="CE126" s="22">
        <v>0.98</v>
      </c>
      <c r="CF126" s="5">
        <v>0</v>
      </c>
      <c r="CG126" s="5">
        <v>0</v>
      </c>
      <c r="CH126" s="5">
        <v>0</v>
      </c>
      <c r="CI126" s="5">
        <v>0</v>
      </c>
      <c r="CM126" s="38">
        <v>0</v>
      </c>
      <c r="CN126" s="21">
        <v>0</v>
      </c>
      <c r="CO126" s="21">
        <v>1</v>
      </c>
      <c r="CP126" s="21">
        <v>0</v>
      </c>
      <c r="CQ126" s="21">
        <v>0</v>
      </c>
      <c r="CR126" s="39">
        <v>1</v>
      </c>
      <c r="CS126" s="18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FW126" s="69">
        <v>0</v>
      </c>
      <c r="FX126" s="69">
        <v>0</v>
      </c>
      <c r="FY126" s="69">
        <v>0</v>
      </c>
      <c r="FZ126" s="69">
        <v>0</v>
      </c>
      <c r="GA126" s="69">
        <v>0.75</v>
      </c>
      <c r="GB126" s="69">
        <v>0</v>
      </c>
      <c r="GC126" s="69">
        <v>0</v>
      </c>
      <c r="GD126" s="69">
        <v>0</v>
      </c>
      <c r="GE126" s="69">
        <v>0</v>
      </c>
      <c r="GF126" s="69">
        <v>0</v>
      </c>
      <c r="GG126" s="69">
        <v>0</v>
      </c>
      <c r="GH126" s="69">
        <v>0</v>
      </c>
      <c r="JR126" s="37">
        <v>0</v>
      </c>
      <c r="JS126" s="37">
        <v>0</v>
      </c>
      <c r="JT126" s="37">
        <v>0</v>
      </c>
      <c r="JU126" s="37">
        <v>0</v>
      </c>
      <c r="JV126" s="37"/>
      <c r="JW126" s="37">
        <v>0.45</v>
      </c>
      <c r="JX126" s="37">
        <v>0.45</v>
      </c>
      <c r="JY126" s="37"/>
    </row>
    <row r="127" spans="1:285" x14ac:dyDescent="0.25">
      <c r="A127">
        <v>2012</v>
      </c>
      <c r="B127" s="37">
        <v>316060567.0625</v>
      </c>
      <c r="C127" s="37">
        <v>0</v>
      </c>
      <c r="D127" s="37">
        <v>0</v>
      </c>
      <c r="E127" s="37">
        <v>852.94096916913998</v>
      </c>
      <c r="F127" s="37">
        <v>852.97959795594204</v>
      </c>
      <c r="G127" s="37">
        <v>852.86371088028</v>
      </c>
      <c r="H127" s="20">
        <v>1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37">
        <v>4.9362152046151149</v>
      </c>
      <c r="S127" s="37">
        <v>0</v>
      </c>
      <c r="T127" s="37">
        <v>0</v>
      </c>
      <c r="U127" s="37">
        <v>0</v>
      </c>
      <c r="V127" s="37">
        <v>0</v>
      </c>
      <c r="W127" s="37">
        <v>2.7598109549879628</v>
      </c>
      <c r="X127" s="37">
        <v>0</v>
      </c>
      <c r="Y127" s="37">
        <v>0</v>
      </c>
      <c r="Z127" s="37">
        <v>0</v>
      </c>
      <c r="AA127" s="37">
        <v>0</v>
      </c>
      <c r="AB127" s="37">
        <v>20.371440507394887</v>
      </c>
      <c r="AC127" s="37">
        <v>0</v>
      </c>
      <c r="AD127" s="37">
        <v>0</v>
      </c>
      <c r="AE127" s="37">
        <v>0</v>
      </c>
      <c r="AF127" s="37">
        <v>0</v>
      </c>
      <c r="AG127" s="124">
        <v>17.035253959999999</v>
      </c>
      <c r="AH127" s="124">
        <v>0</v>
      </c>
      <c r="AI127" s="124">
        <v>0</v>
      </c>
      <c r="AJ127" s="124">
        <v>0</v>
      </c>
      <c r="AK127" s="124">
        <v>0</v>
      </c>
      <c r="AL127" s="37">
        <v>20.900351664619073</v>
      </c>
      <c r="AM127" s="37">
        <v>0</v>
      </c>
      <c r="AN127" s="37">
        <v>0</v>
      </c>
      <c r="AO127" s="37">
        <v>0</v>
      </c>
      <c r="AP127" s="37">
        <v>0</v>
      </c>
      <c r="AQ127" s="124">
        <v>2.8319374160000002</v>
      </c>
      <c r="AR127" s="124">
        <v>0</v>
      </c>
      <c r="AS127" s="124">
        <v>0</v>
      </c>
      <c r="AT127" s="124">
        <v>0</v>
      </c>
      <c r="AU127" s="124">
        <v>0</v>
      </c>
      <c r="AV127" s="37">
        <v>5.8436358732436613</v>
      </c>
      <c r="AW127" s="37">
        <v>0</v>
      </c>
      <c r="AX127" s="37">
        <v>0</v>
      </c>
      <c r="AY127" s="37">
        <v>0</v>
      </c>
      <c r="AZ127" s="37">
        <v>0</v>
      </c>
      <c r="BA127" s="37">
        <v>27.047801391560164</v>
      </c>
      <c r="BB127" s="124">
        <v>0</v>
      </c>
      <c r="BC127" s="124">
        <v>0</v>
      </c>
      <c r="BD127" s="124">
        <v>0</v>
      </c>
      <c r="BE127" s="124">
        <v>0</v>
      </c>
      <c r="BF127" s="124">
        <v>33.040221440000003</v>
      </c>
      <c r="BG127" s="124">
        <v>0</v>
      </c>
      <c r="BH127" s="124">
        <v>0</v>
      </c>
      <c r="BI127" s="124">
        <v>0</v>
      </c>
      <c r="BJ127" s="124">
        <v>0</v>
      </c>
      <c r="BK127" s="37">
        <v>4.1499510160063746</v>
      </c>
      <c r="BL127" s="124">
        <v>0</v>
      </c>
      <c r="BM127" s="124">
        <v>0</v>
      </c>
      <c r="BN127" s="124">
        <v>0</v>
      </c>
      <c r="BO127" s="124">
        <v>0</v>
      </c>
      <c r="BP127" s="124">
        <v>16.822011180000001</v>
      </c>
      <c r="BQ127" s="124">
        <v>0</v>
      </c>
      <c r="BR127" s="124">
        <v>0</v>
      </c>
      <c r="BS127" s="124">
        <v>0</v>
      </c>
      <c r="BT127" s="124">
        <v>0</v>
      </c>
      <c r="BU127" s="37">
        <v>3.2990456013971907</v>
      </c>
      <c r="BV127" s="124">
        <v>0</v>
      </c>
      <c r="BW127" s="124">
        <v>0</v>
      </c>
      <c r="BX127" s="124">
        <v>0</v>
      </c>
      <c r="BY127" s="124">
        <v>0</v>
      </c>
      <c r="BZ127" s="124">
        <v>3.8617281289999998</v>
      </c>
      <c r="CA127" s="124">
        <v>0</v>
      </c>
      <c r="CB127" s="124">
        <v>0</v>
      </c>
      <c r="CC127" s="124">
        <v>0</v>
      </c>
      <c r="CD127" s="124">
        <v>0</v>
      </c>
      <c r="CE127" s="22">
        <v>0.98</v>
      </c>
      <c r="CF127" s="5">
        <v>0</v>
      </c>
      <c r="CG127" s="5">
        <v>0</v>
      </c>
      <c r="CH127" s="5">
        <v>0</v>
      </c>
      <c r="CI127" s="5">
        <v>0</v>
      </c>
      <c r="CM127" s="38">
        <v>0</v>
      </c>
      <c r="CN127" s="21">
        <v>0</v>
      </c>
      <c r="CO127" s="21">
        <v>1</v>
      </c>
      <c r="CP127" s="21">
        <v>0</v>
      </c>
      <c r="CQ127" s="21">
        <v>0</v>
      </c>
      <c r="CR127" s="39">
        <v>1</v>
      </c>
      <c r="CS127" s="18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FW127" s="69">
        <v>0</v>
      </c>
      <c r="FX127" s="69">
        <v>0</v>
      </c>
      <c r="FY127" s="69">
        <v>0</v>
      </c>
      <c r="FZ127" s="69">
        <v>0</v>
      </c>
      <c r="GA127" s="69">
        <v>0</v>
      </c>
      <c r="GB127" s="69">
        <v>0</v>
      </c>
      <c r="GC127" s="69">
        <v>0</v>
      </c>
      <c r="GD127" s="69">
        <v>0</v>
      </c>
      <c r="GE127" s="69">
        <v>0</v>
      </c>
      <c r="GF127" s="69">
        <v>0</v>
      </c>
      <c r="GG127" s="69">
        <v>0</v>
      </c>
      <c r="GH127" s="69">
        <v>0</v>
      </c>
      <c r="JR127" s="37">
        <v>0</v>
      </c>
      <c r="JS127" s="37">
        <v>0</v>
      </c>
      <c r="JT127" s="37">
        <v>0</v>
      </c>
      <c r="JU127" s="37">
        <v>0</v>
      </c>
      <c r="JV127" s="37"/>
      <c r="JW127" s="37">
        <v>0.45</v>
      </c>
      <c r="JX127" s="37">
        <v>0.45</v>
      </c>
      <c r="JY127" s="37"/>
    </row>
    <row r="128" spans="1:285" x14ac:dyDescent="0.25">
      <c r="A128">
        <v>2013</v>
      </c>
      <c r="B128" s="37">
        <v>318716080.5625</v>
      </c>
      <c r="C128" s="37">
        <v>0</v>
      </c>
      <c r="D128" s="37">
        <v>0</v>
      </c>
      <c r="E128" s="37">
        <v>857.14888757467304</v>
      </c>
      <c r="F128" s="37">
        <v>857.22045861184597</v>
      </c>
      <c r="G128" s="37">
        <v>857.00574517250095</v>
      </c>
      <c r="H128" s="20">
        <v>1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37">
        <v>7.3744100277233056</v>
      </c>
      <c r="S128" s="37">
        <v>0</v>
      </c>
      <c r="T128" s="37">
        <v>0</v>
      </c>
      <c r="U128" s="37">
        <v>0</v>
      </c>
      <c r="V128" s="37">
        <v>0</v>
      </c>
      <c r="W128" s="37">
        <v>3.3850178079890356</v>
      </c>
      <c r="X128" s="37">
        <v>0</v>
      </c>
      <c r="Y128" s="37">
        <v>0</v>
      </c>
      <c r="Z128" s="37">
        <v>0</v>
      </c>
      <c r="AA128" s="37">
        <v>0</v>
      </c>
      <c r="AB128" s="37">
        <v>20.059900834715329</v>
      </c>
      <c r="AC128" s="37">
        <v>0</v>
      </c>
      <c r="AD128" s="37">
        <v>0</v>
      </c>
      <c r="AE128" s="37">
        <v>0</v>
      </c>
      <c r="AF128" s="37">
        <v>0</v>
      </c>
      <c r="AG128" s="124">
        <v>16.93700458</v>
      </c>
      <c r="AH128" s="124">
        <v>0</v>
      </c>
      <c r="AI128" s="124">
        <v>0</v>
      </c>
      <c r="AJ128" s="124">
        <v>0</v>
      </c>
      <c r="AK128" s="124">
        <v>0</v>
      </c>
      <c r="AL128" s="37">
        <v>20.404545540023967</v>
      </c>
      <c r="AM128" s="37">
        <v>0</v>
      </c>
      <c r="AN128" s="37">
        <v>0</v>
      </c>
      <c r="AO128" s="37">
        <v>0</v>
      </c>
      <c r="AP128" s="37">
        <v>0</v>
      </c>
      <c r="AQ128" s="124">
        <v>2.9666349950000002</v>
      </c>
      <c r="AR128" s="124">
        <v>0</v>
      </c>
      <c r="AS128" s="124">
        <v>0</v>
      </c>
      <c r="AT128" s="124">
        <v>0</v>
      </c>
      <c r="AU128" s="124">
        <v>0</v>
      </c>
      <c r="AV128" s="37">
        <v>6.2260904692705727</v>
      </c>
      <c r="AW128" s="37">
        <v>0</v>
      </c>
      <c r="AX128" s="37">
        <v>0</v>
      </c>
      <c r="AY128" s="37">
        <v>0</v>
      </c>
      <c r="AZ128" s="37">
        <v>0</v>
      </c>
      <c r="BA128" s="37">
        <v>27.858056475961661</v>
      </c>
      <c r="BB128" s="124">
        <v>0</v>
      </c>
      <c r="BC128" s="124">
        <v>0</v>
      </c>
      <c r="BD128" s="124">
        <v>0</v>
      </c>
      <c r="BE128" s="124">
        <v>0</v>
      </c>
      <c r="BF128" s="124">
        <v>35.017284080000003</v>
      </c>
      <c r="BG128" s="124">
        <v>0</v>
      </c>
      <c r="BH128" s="124">
        <v>0</v>
      </c>
      <c r="BI128" s="124">
        <v>0</v>
      </c>
      <c r="BJ128" s="124">
        <v>0</v>
      </c>
      <c r="BK128" s="37">
        <v>4.3025461382825529</v>
      </c>
      <c r="BL128" s="124">
        <v>0</v>
      </c>
      <c r="BM128" s="124">
        <v>0</v>
      </c>
      <c r="BN128" s="124">
        <v>0</v>
      </c>
      <c r="BO128" s="124">
        <v>0</v>
      </c>
      <c r="BP128" s="124">
        <v>16.087006729999999</v>
      </c>
      <c r="BQ128" s="124">
        <v>0</v>
      </c>
      <c r="BR128" s="124">
        <v>0</v>
      </c>
      <c r="BS128" s="124">
        <v>0</v>
      </c>
      <c r="BT128" s="124">
        <v>0</v>
      </c>
      <c r="BU128" s="37">
        <v>6.6748473488515243</v>
      </c>
      <c r="BV128" s="124">
        <v>0</v>
      </c>
      <c r="BW128" s="124">
        <v>0</v>
      </c>
      <c r="BX128" s="124">
        <v>0</v>
      </c>
      <c r="BY128" s="124">
        <v>0</v>
      </c>
      <c r="BZ128" s="124">
        <v>2.7897099160000001</v>
      </c>
      <c r="CA128" s="124">
        <v>0</v>
      </c>
      <c r="CB128" s="124">
        <v>0</v>
      </c>
      <c r="CC128" s="124">
        <v>0</v>
      </c>
      <c r="CD128" s="124">
        <v>0</v>
      </c>
      <c r="CE128" s="22">
        <v>0.98</v>
      </c>
      <c r="CF128" s="5">
        <v>0</v>
      </c>
      <c r="CG128" s="5">
        <v>0</v>
      </c>
      <c r="CH128" s="5">
        <v>0</v>
      </c>
      <c r="CI128" s="5">
        <v>0</v>
      </c>
      <c r="CM128" s="38">
        <v>0</v>
      </c>
      <c r="CN128" s="21">
        <v>0</v>
      </c>
      <c r="CO128" s="21">
        <v>1</v>
      </c>
      <c r="CP128" s="21">
        <v>0</v>
      </c>
      <c r="CQ128" s="21">
        <v>0</v>
      </c>
      <c r="CR128" s="39">
        <v>1</v>
      </c>
      <c r="CS128" s="18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FW128" s="69">
        <v>0</v>
      </c>
      <c r="FX128" s="69">
        <v>0</v>
      </c>
      <c r="FY128" s="69">
        <v>0</v>
      </c>
      <c r="FZ128" s="69">
        <v>0</v>
      </c>
      <c r="GA128" s="69">
        <v>8.2500000000000004E-2</v>
      </c>
      <c r="GB128" s="69">
        <v>0.76</v>
      </c>
      <c r="GC128" s="69">
        <v>0.76</v>
      </c>
      <c r="GD128" s="69">
        <v>0.08</v>
      </c>
      <c r="GE128" s="69">
        <v>0.08</v>
      </c>
      <c r="GF128" s="69">
        <v>0.08</v>
      </c>
      <c r="GG128" s="69">
        <v>0.08</v>
      </c>
      <c r="GH128" s="69">
        <v>0</v>
      </c>
      <c r="JR128" s="37">
        <v>0</v>
      </c>
      <c r="JS128" s="37">
        <v>0</v>
      </c>
      <c r="JT128" s="37">
        <v>0</v>
      </c>
      <c r="JU128" s="37">
        <v>0</v>
      </c>
      <c r="JV128" s="37"/>
      <c r="JW128" s="37">
        <v>0.45</v>
      </c>
      <c r="JX128" s="37">
        <v>0.45</v>
      </c>
      <c r="JY128" s="37"/>
    </row>
    <row r="129" spans="1:285" x14ac:dyDescent="0.25">
      <c r="A129">
        <v>2014</v>
      </c>
      <c r="B129" s="37">
        <v>321346799.1875</v>
      </c>
      <c r="C129" s="37">
        <v>0</v>
      </c>
      <c r="D129" s="37">
        <v>0</v>
      </c>
      <c r="E129" s="37">
        <v>861.19294559955597</v>
      </c>
      <c r="F129" s="37">
        <v>861.31445796042703</v>
      </c>
      <c r="G129" s="37">
        <v>860.94992065429699</v>
      </c>
      <c r="H129" s="20">
        <v>1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37">
        <v>10.2239720198</v>
      </c>
      <c r="S129" s="37">
        <v>0</v>
      </c>
      <c r="T129" s="37">
        <v>0</v>
      </c>
      <c r="U129" s="37">
        <v>0</v>
      </c>
      <c r="V129" s="37">
        <v>0</v>
      </c>
      <c r="W129" s="37">
        <v>4.0006847034000002</v>
      </c>
      <c r="X129" s="37">
        <v>0</v>
      </c>
      <c r="Y129" s="37">
        <v>0</v>
      </c>
      <c r="Z129" s="37">
        <v>0</v>
      </c>
      <c r="AA129" s="37">
        <v>0</v>
      </c>
      <c r="AB129" s="37">
        <v>19.732228644882333</v>
      </c>
      <c r="AC129" s="37">
        <v>0</v>
      </c>
      <c r="AD129" s="37">
        <v>0</v>
      </c>
      <c r="AE129" s="37">
        <v>0</v>
      </c>
      <c r="AF129" s="37">
        <v>0</v>
      </c>
      <c r="AG129" s="124">
        <v>16.89177986</v>
      </c>
      <c r="AH129" s="124">
        <v>0</v>
      </c>
      <c r="AI129" s="124">
        <v>0</v>
      </c>
      <c r="AJ129" s="124">
        <v>0</v>
      </c>
      <c r="AK129" s="124">
        <v>0</v>
      </c>
      <c r="AL129" s="37">
        <v>19.917507787875731</v>
      </c>
      <c r="AM129" s="37">
        <v>0</v>
      </c>
      <c r="AN129" s="37">
        <v>0</v>
      </c>
      <c r="AO129" s="37">
        <v>0</v>
      </c>
      <c r="AP129" s="37">
        <v>0</v>
      </c>
      <c r="AQ129" s="124">
        <v>3.1116436580000002</v>
      </c>
      <c r="AR129" s="124">
        <v>0</v>
      </c>
      <c r="AS129" s="124">
        <v>0</v>
      </c>
      <c r="AT129" s="124">
        <v>0</v>
      </c>
      <c r="AU129" s="124">
        <v>0</v>
      </c>
      <c r="AV129" s="37">
        <v>6.6613477647600758</v>
      </c>
      <c r="AW129" s="37">
        <v>0</v>
      </c>
      <c r="AX129" s="37">
        <v>0</v>
      </c>
      <c r="AY129" s="37">
        <v>0</v>
      </c>
      <c r="AZ129" s="37">
        <v>0</v>
      </c>
      <c r="BA129" s="37">
        <v>28.449313446400001</v>
      </c>
      <c r="BB129" s="124">
        <v>0</v>
      </c>
      <c r="BC129" s="124">
        <v>0</v>
      </c>
      <c r="BD129" s="124">
        <v>0</v>
      </c>
      <c r="BE129" s="124">
        <v>0</v>
      </c>
      <c r="BF129" s="124">
        <v>36.45068285</v>
      </c>
      <c r="BG129" s="124">
        <v>0</v>
      </c>
      <c r="BH129" s="124">
        <v>0</v>
      </c>
      <c r="BI129" s="124">
        <v>0</v>
      </c>
      <c r="BJ129" s="124">
        <v>0</v>
      </c>
      <c r="BK129" s="37">
        <v>4.4452052260000006</v>
      </c>
      <c r="BL129" s="124">
        <v>0</v>
      </c>
      <c r="BM129" s="124">
        <v>0</v>
      </c>
      <c r="BN129" s="124">
        <v>0</v>
      </c>
      <c r="BO129" s="124">
        <v>0</v>
      </c>
      <c r="BP129" s="124">
        <v>15.47080837</v>
      </c>
      <c r="BQ129" s="124">
        <v>0</v>
      </c>
      <c r="BR129" s="124">
        <v>0</v>
      </c>
      <c r="BS129" s="124">
        <v>0</v>
      </c>
      <c r="BT129" s="124">
        <v>0</v>
      </c>
      <c r="BU129" s="37">
        <v>9.7794514972000002</v>
      </c>
      <c r="BV129" s="124">
        <v>0</v>
      </c>
      <c r="BW129" s="124">
        <v>0</v>
      </c>
      <c r="BX129" s="124">
        <v>0</v>
      </c>
      <c r="BY129" s="124">
        <v>0</v>
      </c>
      <c r="BZ129" s="124">
        <v>2.2226026129999998</v>
      </c>
      <c r="CA129" s="124">
        <v>0</v>
      </c>
      <c r="CB129" s="124">
        <v>0</v>
      </c>
      <c r="CC129" s="124">
        <v>0</v>
      </c>
      <c r="CD129" s="124">
        <v>0</v>
      </c>
      <c r="CE129" s="22">
        <v>0.98</v>
      </c>
      <c r="CF129" s="5">
        <v>0</v>
      </c>
      <c r="CG129" s="5">
        <v>0</v>
      </c>
      <c r="CH129" s="5">
        <v>0</v>
      </c>
      <c r="CI129" s="5">
        <v>0</v>
      </c>
      <c r="CM129" s="38">
        <v>0</v>
      </c>
      <c r="CN129" s="21">
        <v>0</v>
      </c>
      <c r="CO129" s="21">
        <v>1</v>
      </c>
      <c r="CP129" s="21">
        <v>0</v>
      </c>
      <c r="CQ129" s="21">
        <v>0</v>
      </c>
      <c r="CR129" s="39">
        <v>1</v>
      </c>
      <c r="CS129" s="18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FW129" s="69">
        <v>0</v>
      </c>
      <c r="FX129" s="69">
        <v>0</v>
      </c>
      <c r="FY129" s="69">
        <v>0</v>
      </c>
      <c r="FZ129" s="69">
        <v>0</v>
      </c>
      <c r="GA129" s="69">
        <v>1.7500000000000002E-2</v>
      </c>
      <c r="GB129" s="69">
        <v>0</v>
      </c>
      <c r="GC129" s="69">
        <v>0</v>
      </c>
      <c r="GD129" s="69">
        <v>0.77</v>
      </c>
      <c r="GE129" s="69">
        <v>0.77</v>
      </c>
      <c r="GF129" s="69">
        <v>0.77</v>
      </c>
      <c r="GG129" s="69">
        <v>0.77</v>
      </c>
      <c r="GH129" s="69">
        <v>0</v>
      </c>
      <c r="JR129" s="37">
        <v>0</v>
      </c>
      <c r="JS129" s="37">
        <v>0</v>
      </c>
      <c r="JT129" s="37">
        <v>0</v>
      </c>
      <c r="JU129" s="37">
        <v>0</v>
      </c>
      <c r="JV129" s="37"/>
      <c r="JW129" s="37">
        <v>0.45</v>
      </c>
      <c r="JX129" s="37">
        <v>0.45</v>
      </c>
      <c r="JY129" s="37"/>
    </row>
    <row r="130" spans="1:285" x14ac:dyDescent="0.25">
      <c r="A130">
        <v>2015</v>
      </c>
      <c r="B130" s="37">
        <v>323951465</v>
      </c>
      <c r="C130" s="37">
        <v>0</v>
      </c>
      <c r="D130" s="37">
        <v>0</v>
      </c>
      <c r="E130" s="37">
        <v>865.06750369071995</v>
      </c>
      <c r="F130" s="37">
        <v>865.26087077707098</v>
      </c>
      <c r="G130" s="37">
        <v>864.68076896667503</v>
      </c>
      <c r="H130" s="20">
        <v>1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37">
        <v>13.380727049546353</v>
      </c>
      <c r="S130" s="37">
        <v>0</v>
      </c>
      <c r="T130" s="37">
        <v>0</v>
      </c>
      <c r="U130" s="37">
        <v>0</v>
      </c>
      <c r="V130" s="37">
        <v>0</v>
      </c>
      <c r="W130" s="37">
        <v>4.5683616765111239</v>
      </c>
      <c r="X130" s="37">
        <v>0</v>
      </c>
      <c r="Y130" s="37">
        <v>0</v>
      </c>
      <c r="Z130" s="37">
        <v>0</v>
      </c>
      <c r="AA130" s="37">
        <v>0</v>
      </c>
      <c r="AB130" s="37">
        <v>19.408692383058604</v>
      </c>
      <c r="AC130" s="37">
        <v>0</v>
      </c>
      <c r="AD130" s="37">
        <v>0</v>
      </c>
      <c r="AE130" s="37">
        <v>0</v>
      </c>
      <c r="AF130" s="37">
        <v>0</v>
      </c>
      <c r="AG130" s="124">
        <v>16.940482060000001</v>
      </c>
      <c r="AH130" s="124">
        <v>0</v>
      </c>
      <c r="AI130" s="124">
        <v>0</v>
      </c>
      <c r="AJ130" s="124">
        <v>0</v>
      </c>
      <c r="AK130" s="124">
        <v>0</v>
      </c>
      <c r="AL130" s="37">
        <v>19.503987877616403</v>
      </c>
      <c r="AM130" s="37">
        <v>0</v>
      </c>
      <c r="AN130" s="37">
        <v>0</v>
      </c>
      <c r="AO130" s="37">
        <v>0</v>
      </c>
      <c r="AP130" s="37">
        <v>0</v>
      </c>
      <c r="AQ130" s="124">
        <v>3.2698500429999999</v>
      </c>
      <c r="AR130" s="124">
        <v>0</v>
      </c>
      <c r="AS130" s="124">
        <v>0</v>
      </c>
      <c r="AT130" s="124">
        <v>0</v>
      </c>
      <c r="AU130" s="124">
        <v>0</v>
      </c>
      <c r="AV130" s="37">
        <v>7.1123283616000004</v>
      </c>
      <c r="AW130" s="37">
        <v>0</v>
      </c>
      <c r="AX130" s="37">
        <v>0</v>
      </c>
      <c r="AY130" s="37">
        <v>0</v>
      </c>
      <c r="AZ130" s="37">
        <v>0</v>
      </c>
      <c r="BA130" s="37">
        <v>28.757979728050518</v>
      </c>
      <c r="BB130" s="124">
        <v>0</v>
      </c>
      <c r="BC130" s="124">
        <v>0</v>
      </c>
      <c r="BD130" s="124">
        <v>0</v>
      </c>
      <c r="BE130" s="124">
        <v>0</v>
      </c>
      <c r="BF130" s="124">
        <v>37.12558602</v>
      </c>
      <c r="BG130" s="124">
        <v>0</v>
      </c>
      <c r="BH130" s="124">
        <v>0</v>
      </c>
      <c r="BI130" s="124">
        <v>0</v>
      </c>
      <c r="BJ130" s="124">
        <v>0</v>
      </c>
      <c r="BK130" s="37">
        <v>4.5556224830672871</v>
      </c>
      <c r="BL130" s="124">
        <v>0</v>
      </c>
      <c r="BM130" s="124">
        <v>0</v>
      </c>
      <c r="BN130" s="124">
        <v>0</v>
      </c>
      <c r="BO130" s="124">
        <v>0</v>
      </c>
      <c r="BP130" s="124">
        <v>15.084922389999999</v>
      </c>
      <c r="BQ130" s="124">
        <v>0</v>
      </c>
      <c r="BR130" s="124">
        <v>0</v>
      </c>
      <c r="BS130" s="124">
        <v>0</v>
      </c>
      <c r="BT130" s="124">
        <v>0</v>
      </c>
      <c r="BU130" s="37">
        <v>12.129150900817592</v>
      </c>
      <c r="BV130" s="124">
        <v>0</v>
      </c>
      <c r="BW130" s="124">
        <v>0</v>
      </c>
      <c r="BX130" s="124">
        <v>0</v>
      </c>
      <c r="BY130" s="124">
        <v>0</v>
      </c>
      <c r="BZ130" s="124">
        <v>2.227234041</v>
      </c>
      <c r="CA130" s="124">
        <v>0</v>
      </c>
      <c r="CB130" s="124">
        <v>0</v>
      </c>
      <c r="CC130" s="124">
        <v>0</v>
      </c>
      <c r="CD130" s="124">
        <v>0</v>
      </c>
      <c r="CE130" s="22">
        <v>0.98</v>
      </c>
      <c r="CF130" s="5">
        <v>0</v>
      </c>
      <c r="CG130" s="5">
        <v>0</v>
      </c>
      <c r="CH130" s="5">
        <v>0</v>
      </c>
      <c r="CI130" s="5">
        <v>0</v>
      </c>
      <c r="CM130" s="38">
        <v>0</v>
      </c>
      <c r="CN130" s="21">
        <v>0</v>
      </c>
      <c r="CO130" s="21">
        <v>1</v>
      </c>
      <c r="CP130" s="21">
        <v>0</v>
      </c>
      <c r="CQ130" s="21">
        <v>0</v>
      </c>
      <c r="CR130" s="39">
        <v>1</v>
      </c>
      <c r="CS130" s="18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FW130" s="69">
        <v>0</v>
      </c>
      <c r="FX130" s="69">
        <v>0</v>
      </c>
      <c r="FY130" s="69">
        <v>0</v>
      </c>
      <c r="FZ130" s="69">
        <v>0</v>
      </c>
      <c r="GA130" s="69">
        <v>0</v>
      </c>
      <c r="GB130" s="69">
        <v>0</v>
      </c>
      <c r="GC130" s="69">
        <v>0</v>
      </c>
      <c r="GD130" s="69">
        <v>0</v>
      </c>
      <c r="GE130" s="69">
        <v>0</v>
      </c>
      <c r="GF130" s="69">
        <v>0</v>
      </c>
      <c r="GG130" s="69">
        <v>0</v>
      </c>
      <c r="GH130" s="69">
        <v>0</v>
      </c>
      <c r="HA130" t="s">
        <v>292</v>
      </c>
      <c r="JR130" s="37">
        <v>0</v>
      </c>
      <c r="JS130" s="37">
        <v>0</v>
      </c>
      <c r="JT130" s="37">
        <v>0</v>
      </c>
      <c r="JU130" s="37">
        <v>0</v>
      </c>
      <c r="JV130" s="37"/>
      <c r="JW130" s="37">
        <v>0.45</v>
      </c>
      <c r="JX130" s="37">
        <v>0.45</v>
      </c>
      <c r="JY130" s="37"/>
    </row>
    <row r="131" spans="1:285" x14ac:dyDescent="0.25">
      <c r="A131">
        <v>2016</v>
      </c>
      <c r="B131" s="37">
        <v>326528836.5</v>
      </c>
      <c r="C131" s="37">
        <v>0</v>
      </c>
      <c r="D131" s="37">
        <v>0</v>
      </c>
      <c r="E131" s="37">
        <v>868.76624333858501</v>
      </c>
      <c r="F131" s="37">
        <v>869.05890721827802</v>
      </c>
      <c r="G131" s="37">
        <v>868.18091535568203</v>
      </c>
      <c r="H131" s="20">
        <v>1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37">
        <v>17.000427344858789</v>
      </c>
      <c r="S131" s="37">
        <v>0</v>
      </c>
      <c r="T131" s="37">
        <v>0</v>
      </c>
      <c r="U131" s="37">
        <v>0</v>
      </c>
      <c r="V131" s="37">
        <v>0</v>
      </c>
      <c r="W131" s="37">
        <v>5.1317626026848639</v>
      </c>
      <c r="X131" s="37">
        <v>0</v>
      </c>
      <c r="Y131" s="37">
        <v>0</v>
      </c>
      <c r="Z131" s="37">
        <v>0</v>
      </c>
      <c r="AA131" s="37">
        <v>0</v>
      </c>
      <c r="AB131" s="37">
        <v>19.060475608937288</v>
      </c>
      <c r="AC131" s="37">
        <v>0</v>
      </c>
      <c r="AD131" s="37">
        <v>0</v>
      </c>
      <c r="AE131" s="37">
        <v>0</v>
      </c>
      <c r="AF131" s="37">
        <v>0</v>
      </c>
      <c r="AG131" s="124">
        <v>17.03207823</v>
      </c>
      <c r="AH131" s="124">
        <v>0</v>
      </c>
      <c r="AI131" s="124">
        <v>0</v>
      </c>
      <c r="AJ131" s="124">
        <v>0</v>
      </c>
      <c r="AK131" s="124">
        <v>0</v>
      </c>
      <c r="AL131" s="37">
        <v>19.075474916450897</v>
      </c>
      <c r="AM131" s="37">
        <v>0</v>
      </c>
      <c r="AN131" s="37">
        <v>0</v>
      </c>
      <c r="AO131" s="37">
        <v>0</v>
      </c>
      <c r="AP131" s="37">
        <v>0</v>
      </c>
      <c r="AQ131" s="124">
        <v>3.4406979899999999</v>
      </c>
      <c r="AR131" s="124">
        <v>0</v>
      </c>
      <c r="AS131" s="124">
        <v>0</v>
      </c>
      <c r="AT131" s="124">
        <v>0</v>
      </c>
      <c r="AU131" s="124">
        <v>0</v>
      </c>
      <c r="AV131" s="37">
        <v>7.6120791951136306</v>
      </c>
      <c r="AW131" s="37">
        <v>0</v>
      </c>
      <c r="AX131" s="37">
        <v>0</v>
      </c>
      <c r="AY131" s="37">
        <v>0</v>
      </c>
      <c r="AZ131" s="37">
        <v>0</v>
      </c>
      <c r="BA131" s="37">
        <v>29.039597805102837</v>
      </c>
      <c r="BB131" s="124">
        <v>0</v>
      </c>
      <c r="BC131" s="124">
        <v>0</v>
      </c>
      <c r="BD131" s="124">
        <v>0</v>
      </c>
      <c r="BE131" s="124">
        <v>0</v>
      </c>
      <c r="BF131" s="124">
        <v>37.723997760000003</v>
      </c>
      <c r="BG131" s="124">
        <v>0</v>
      </c>
      <c r="BH131" s="124">
        <v>0</v>
      </c>
      <c r="BI131" s="124">
        <v>0</v>
      </c>
      <c r="BJ131" s="124">
        <v>0</v>
      </c>
      <c r="BK131" s="37">
        <v>4.6562698293996707</v>
      </c>
      <c r="BL131" s="124">
        <v>0</v>
      </c>
      <c r="BM131" s="124">
        <v>0</v>
      </c>
      <c r="BN131" s="124">
        <v>0</v>
      </c>
      <c r="BO131" s="124">
        <v>0</v>
      </c>
      <c r="BP131" s="124">
        <v>14.712286669999999</v>
      </c>
      <c r="BQ131" s="124">
        <v>0</v>
      </c>
      <c r="BR131" s="124">
        <v>0</v>
      </c>
      <c r="BS131" s="124">
        <v>0</v>
      </c>
      <c r="BT131" s="124">
        <v>0</v>
      </c>
      <c r="BU131" s="37">
        <v>14.387769230746496</v>
      </c>
      <c r="BV131" s="124">
        <v>0</v>
      </c>
      <c r="BW131" s="124">
        <v>0</v>
      </c>
      <c r="BX131" s="124">
        <v>0</v>
      </c>
      <c r="BY131" s="124">
        <v>0</v>
      </c>
      <c r="BZ131" s="124">
        <v>2.2384723900000001</v>
      </c>
      <c r="CA131" s="124">
        <v>0</v>
      </c>
      <c r="CB131" s="124">
        <v>0</v>
      </c>
      <c r="CC131" s="124">
        <v>0</v>
      </c>
      <c r="CD131" s="124">
        <v>0</v>
      </c>
      <c r="CE131" s="22">
        <v>0.98</v>
      </c>
      <c r="CF131" s="5">
        <v>0</v>
      </c>
      <c r="CG131" s="5">
        <v>0</v>
      </c>
      <c r="CH131" s="5">
        <v>0</v>
      </c>
      <c r="CI131" s="5">
        <v>0</v>
      </c>
      <c r="CM131" s="38">
        <v>0</v>
      </c>
      <c r="CN131" s="21">
        <v>0</v>
      </c>
      <c r="CO131" s="21">
        <v>1</v>
      </c>
      <c r="CP131" s="21">
        <v>0</v>
      </c>
      <c r="CQ131" s="21">
        <v>0</v>
      </c>
      <c r="CR131" s="39">
        <v>1</v>
      </c>
      <c r="CS131" s="18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FW131" s="69">
        <v>0.03</v>
      </c>
      <c r="FX131" s="69">
        <v>0.76</v>
      </c>
      <c r="FY131" s="69">
        <v>0.03</v>
      </c>
      <c r="FZ131" s="69">
        <v>0.03</v>
      </c>
      <c r="GA131" s="69">
        <v>0.05</v>
      </c>
      <c r="GB131" s="69">
        <v>0</v>
      </c>
      <c r="GC131" s="69">
        <v>0</v>
      </c>
      <c r="GD131" s="69">
        <v>0.01</v>
      </c>
      <c r="GE131" s="69">
        <v>0.01</v>
      </c>
      <c r="GF131" s="69">
        <v>0.01</v>
      </c>
      <c r="GG131" s="69">
        <v>0.01</v>
      </c>
      <c r="GH131" s="69">
        <v>0</v>
      </c>
      <c r="JR131" s="37">
        <v>0</v>
      </c>
      <c r="JS131" s="37">
        <v>0</v>
      </c>
      <c r="JT131" s="37">
        <v>0</v>
      </c>
      <c r="JU131" s="37">
        <v>0</v>
      </c>
      <c r="JV131" s="37"/>
      <c r="JW131" s="37">
        <v>0.45</v>
      </c>
      <c r="JX131" s="37">
        <v>0.45</v>
      </c>
      <c r="JY131" s="37"/>
    </row>
    <row r="132" spans="1:285" x14ac:dyDescent="0.25">
      <c r="A132">
        <v>2017</v>
      </c>
      <c r="B132" s="37">
        <v>329077686.375</v>
      </c>
      <c r="C132" s="37">
        <v>0</v>
      </c>
      <c r="D132" s="37">
        <v>0</v>
      </c>
      <c r="E132" s="37">
        <v>872.28216904401802</v>
      </c>
      <c r="F132" s="37">
        <v>872.70771282911301</v>
      </c>
      <c r="G132" s="37">
        <v>871.43108057975803</v>
      </c>
      <c r="H132" s="20">
        <v>1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37">
        <v>20.786266380318047</v>
      </c>
      <c r="S132" s="37">
        <v>0</v>
      </c>
      <c r="T132" s="37">
        <v>0</v>
      </c>
      <c r="U132" s="37">
        <v>0</v>
      </c>
      <c r="V132" s="37">
        <v>0</v>
      </c>
      <c r="W132" s="37">
        <v>5.691645126963043</v>
      </c>
      <c r="X132" s="37">
        <v>0</v>
      </c>
      <c r="Y132" s="37">
        <v>0</v>
      </c>
      <c r="Z132" s="37">
        <v>0</v>
      </c>
      <c r="AA132" s="37">
        <v>0</v>
      </c>
      <c r="AB132" s="37">
        <v>18.714399532664086</v>
      </c>
      <c r="AC132" s="37">
        <v>0</v>
      </c>
      <c r="AD132" s="37">
        <v>0</v>
      </c>
      <c r="AE132" s="37">
        <v>0</v>
      </c>
      <c r="AF132" s="37">
        <v>0</v>
      </c>
      <c r="AG132" s="124">
        <v>17.133796310000001</v>
      </c>
      <c r="AH132" s="124">
        <v>0</v>
      </c>
      <c r="AI132" s="124">
        <v>0</v>
      </c>
      <c r="AJ132" s="124">
        <v>0</v>
      </c>
      <c r="AK132" s="124">
        <v>0</v>
      </c>
      <c r="AL132" s="37">
        <v>18.658537498019275</v>
      </c>
      <c r="AM132" s="37">
        <v>0</v>
      </c>
      <c r="AN132" s="37">
        <v>0</v>
      </c>
      <c r="AO132" s="37">
        <v>0</v>
      </c>
      <c r="AP132" s="37">
        <v>0</v>
      </c>
      <c r="AQ132" s="124">
        <v>3.629511511</v>
      </c>
      <c r="AR132" s="124">
        <v>0</v>
      </c>
      <c r="AS132" s="124">
        <v>0</v>
      </c>
      <c r="AT132" s="124">
        <v>0</v>
      </c>
      <c r="AU132" s="124">
        <v>0</v>
      </c>
      <c r="AV132" s="37">
        <v>8.1723263807035966</v>
      </c>
      <c r="AW132" s="37">
        <v>0</v>
      </c>
      <c r="AX132" s="37">
        <v>0</v>
      </c>
      <c r="AY132" s="37">
        <v>0</v>
      </c>
      <c r="AZ132" s="37">
        <v>0</v>
      </c>
      <c r="BA132" s="37">
        <v>29.270301801689889</v>
      </c>
      <c r="BB132" s="124">
        <v>0</v>
      </c>
      <c r="BC132" s="124">
        <v>0</v>
      </c>
      <c r="BD132" s="124">
        <v>0</v>
      </c>
      <c r="BE132" s="124">
        <v>0</v>
      </c>
      <c r="BF132" s="124">
        <v>38.195424770000002</v>
      </c>
      <c r="BG132" s="124">
        <v>0</v>
      </c>
      <c r="BH132" s="124">
        <v>0</v>
      </c>
      <c r="BI132" s="124">
        <v>0</v>
      </c>
      <c r="BJ132" s="124">
        <v>0</v>
      </c>
      <c r="BK132" s="37">
        <v>4.7561396315984137</v>
      </c>
      <c r="BL132" s="124">
        <v>0</v>
      </c>
      <c r="BM132" s="124">
        <v>0</v>
      </c>
      <c r="BN132" s="124">
        <v>0</v>
      </c>
      <c r="BO132" s="124">
        <v>0</v>
      </c>
      <c r="BP132" s="124">
        <v>14.364867370000001</v>
      </c>
      <c r="BQ132" s="124">
        <v>0</v>
      </c>
      <c r="BR132" s="124">
        <v>0</v>
      </c>
      <c r="BS132" s="124">
        <v>0</v>
      </c>
      <c r="BT132" s="124">
        <v>0</v>
      </c>
      <c r="BU132" s="37">
        <v>16.580117611146608</v>
      </c>
      <c r="BV132" s="124">
        <v>0</v>
      </c>
      <c r="BW132" s="124">
        <v>0</v>
      </c>
      <c r="BX132" s="124">
        <v>0</v>
      </c>
      <c r="BY132" s="124">
        <v>0</v>
      </c>
      <c r="BZ132" s="124">
        <v>2.2519309490000001</v>
      </c>
      <c r="CA132" s="124">
        <v>0</v>
      </c>
      <c r="CB132" s="124">
        <v>0</v>
      </c>
      <c r="CC132" s="124">
        <v>0</v>
      </c>
      <c r="CD132" s="124">
        <v>0</v>
      </c>
      <c r="CE132" s="22">
        <v>0.98</v>
      </c>
      <c r="CF132" s="5">
        <v>0</v>
      </c>
      <c r="CG132" s="5">
        <v>0</v>
      </c>
      <c r="CH132" s="5">
        <v>0</v>
      </c>
      <c r="CI132" s="5">
        <v>0</v>
      </c>
      <c r="CM132" s="38">
        <v>0</v>
      </c>
      <c r="CN132" s="21">
        <v>0</v>
      </c>
      <c r="CO132" s="21">
        <v>1</v>
      </c>
      <c r="CP132" s="21">
        <v>0</v>
      </c>
      <c r="CQ132" s="21">
        <v>0</v>
      </c>
      <c r="CR132" s="39">
        <v>1</v>
      </c>
      <c r="CS132" s="18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FW132" s="69">
        <v>0.97</v>
      </c>
      <c r="FX132" s="69">
        <v>0.24</v>
      </c>
      <c r="FY132" s="69">
        <v>0.97</v>
      </c>
      <c r="FZ132" s="69">
        <v>0.97</v>
      </c>
      <c r="GA132" s="69">
        <v>0.1</v>
      </c>
      <c r="GB132" s="69">
        <v>0.24</v>
      </c>
      <c r="GC132" s="69">
        <v>0.24</v>
      </c>
      <c r="GD132" s="69">
        <v>0.14000000000000001</v>
      </c>
      <c r="GE132" s="69">
        <v>0.14000000000000001</v>
      </c>
      <c r="GF132" s="69">
        <v>0.14000000000000001</v>
      </c>
      <c r="GG132" s="69">
        <v>0.14000000000000001</v>
      </c>
      <c r="GH132" s="69">
        <v>100</v>
      </c>
      <c r="JR132" s="37">
        <f>JS132</f>
        <v>0</v>
      </c>
      <c r="JS132" s="37">
        <v>0</v>
      </c>
      <c r="JT132" s="37">
        <v>0</v>
      </c>
      <c r="JU132" s="37">
        <v>0</v>
      </c>
      <c r="JV132" s="37"/>
      <c r="JW132" s="37">
        <v>0.45</v>
      </c>
      <c r="JX132" s="37">
        <v>0.45</v>
      </c>
      <c r="JY132" s="37"/>
    </row>
    <row r="133" spans="1:285" x14ac:dyDescent="0.25">
      <c r="A133">
        <v>2018</v>
      </c>
      <c r="B133" s="37">
        <v>331596803.875</v>
      </c>
      <c r="C133" s="37">
        <v>0</v>
      </c>
      <c r="D133" s="37">
        <v>0</v>
      </c>
      <c r="E133" s="37">
        <v>875.607605814934</v>
      </c>
      <c r="F133" s="37">
        <v>876.20636849105404</v>
      </c>
      <c r="G133" s="37">
        <v>874.41007947921798</v>
      </c>
      <c r="H133" s="20">
        <v>1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37">
        <v>24.441437630504876</v>
      </c>
      <c r="S133" s="37">
        <v>0</v>
      </c>
      <c r="T133" s="37">
        <v>0</v>
      </c>
      <c r="U133" s="37">
        <v>0</v>
      </c>
      <c r="V133" s="37">
        <v>0</v>
      </c>
      <c r="W133" s="37">
        <v>6.2487668943874803</v>
      </c>
      <c r="X133" s="37">
        <v>0</v>
      </c>
      <c r="Y133" s="37">
        <v>0</v>
      </c>
      <c r="Z133" s="37">
        <v>0</v>
      </c>
      <c r="AA133" s="37">
        <v>0</v>
      </c>
      <c r="AB133" s="37">
        <v>18.397285364384697</v>
      </c>
      <c r="AC133" s="37">
        <v>0</v>
      </c>
      <c r="AD133" s="37">
        <v>0</v>
      </c>
      <c r="AE133" s="37">
        <v>0</v>
      </c>
      <c r="AF133" s="37">
        <v>0</v>
      </c>
      <c r="AG133" s="124">
        <v>17.212864270000001</v>
      </c>
      <c r="AH133" s="124">
        <v>0</v>
      </c>
      <c r="AI133" s="124">
        <v>0</v>
      </c>
      <c r="AJ133" s="124">
        <v>0</v>
      </c>
      <c r="AK133" s="124">
        <v>0</v>
      </c>
      <c r="AL133" s="37">
        <v>18.279744215961593</v>
      </c>
      <c r="AM133" s="37">
        <v>0</v>
      </c>
      <c r="AN133" s="37">
        <v>0</v>
      </c>
      <c r="AO133" s="37">
        <v>0</v>
      </c>
      <c r="AP133" s="37">
        <v>0</v>
      </c>
      <c r="AQ133" s="124">
        <v>3.8416146200000001</v>
      </c>
      <c r="AR133" s="124">
        <v>0</v>
      </c>
      <c r="AS133" s="124">
        <v>0</v>
      </c>
      <c r="AT133" s="124">
        <v>0</v>
      </c>
      <c r="AU133" s="124">
        <v>0</v>
      </c>
      <c r="AV133" s="37">
        <v>8.7240092903767472</v>
      </c>
      <c r="AW133" s="37">
        <v>0</v>
      </c>
      <c r="AX133" s="37">
        <v>0</v>
      </c>
      <c r="AY133" s="37">
        <v>0</v>
      </c>
      <c r="AZ133" s="37">
        <v>0</v>
      </c>
      <c r="BA133" s="37">
        <v>29.426225841944632</v>
      </c>
      <c r="BB133" s="124">
        <v>0</v>
      </c>
      <c r="BC133" s="124">
        <v>0</v>
      </c>
      <c r="BD133" s="124">
        <v>0</v>
      </c>
      <c r="BE133" s="124">
        <v>0</v>
      </c>
      <c r="BF133" s="124">
        <v>38.489373759999999</v>
      </c>
      <c r="BG133" s="124">
        <v>0</v>
      </c>
      <c r="BH133" s="124">
        <v>0</v>
      </c>
      <c r="BI133" s="124">
        <v>0</v>
      </c>
      <c r="BJ133" s="124">
        <v>0</v>
      </c>
      <c r="BK133" s="37">
        <v>4.8642242562647704</v>
      </c>
      <c r="BL133" s="124">
        <v>0</v>
      </c>
      <c r="BM133" s="124">
        <v>0</v>
      </c>
      <c r="BN133" s="124">
        <v>0</v>
      </c>
      <c r="BO133" s="124">
        <v>0</v>
      </c>
      <c r="BP133" s="124">
        <v>14.05463067</v>
      </c>
      <c r="BQ133" s="124">
        <v>0</v>
      </c>
      <c r="BR133" s="124">
        <v>0</v>
      </c>
      <c r="BS133" s="124">
        <v>0</v>
      </c>
      <c r="BT133" s="124">
        <v>0</v>
      </c>
      <c r="BU133" s="37">
        <v>18.731007166177815</v>
      </c>
      <c r="BV133" s="124">
        <v>0</v>
      </c>
      <c r="BW133" s="124">
        <v>0</v>
      </c>
      <c r="BX133" s="124">
        <v>0</v>
      </c>
      <c r="BY133" s="124">
        <v>0</v>
      </c>
      <c r="BZ133" s="124">
        <v>2.263223006</v>
      </c>
      <c r="CA133" s="124">
        <v>0</v>
      </c>
      <c r="CB133" s="124">
        <v>0</v>
      </c>
      <c r="CC133" s="124">
        <v>0</v>
      </c>
      <c r="CD133" s="124">
        <v>0</v>
      </c>
      <c r="CE133" s="22">
        <v>0.98</v>
      </c>
      <c r="CF133" s="5">
        <v>0</v>
      </c>
      <c r="CG133" s="5">
        <v>0</v>
      </c>
      <c r="CH133" s="5">
        <v>0</v>
      </c>
      <c r="CI133" s="5">
        <v>0</v>
      </c>
      <c r="CM133" s="38">
        <v>0</v>
      </c>
      <c r="CN133" s="21">
        <v>0</v>
      </c>
      <c r="CO133" s="21">
        <v>1</v>
      </c>
      <c r="CP133" s="21">
        <v>0</v>
      </c>
      <c r="CQ133" s="21">
        <v>0</v>
      </c>
      <c r="CR133" s="39">
        <v>1</v>
      </c>
      <c r="CS133" s="18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JR133" s="37">
        <f t="shared" ref="JR133" si="6">JS133</f>
        <v>0</v>
      </c>
      <c r="JS133" s="37">
        <v>0</v>
      </c>
      <c r="JT133" s="37">
        <v>0</v>
      </c>
      <c r="JU133" s="37">
        <f>JU132*1.05</f>
        <v>0</v>
      </c>
      <c r="JV133" s="37"/>
      <c r="JW133" s="37">
        <v>0.45</v>
      </c>
      <c r="JX133" s="37">
        <v>0.45</v>
      </c>
      <c r="JY133" s="37"/>
    </row>
    <row r="134" spans="1:285" x14ac:dyDescent="0.25">
      <c r="A134">
        <v>2019</v>
      </c>
      <c r="B134" s="37">
        <v>334084995.875</v>
      </c>
      <c r="C134" s="37">
        <v>0</v>
      </c>
      <c r="D134" s="37">
        <v>0</v>
      </c>
      <c r="E134" s="37">
        <v>878.73420071601902</v>
      </c>
      <c r="F134" s="37">
        <v>879.55389046668995</v>
      </c>
      <c r="G134" s="37">
        <v>877.09482121467602</v>
      </c>
      <c r="H134" s="20">
        <v>1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37">
        <v>27.669134570000001</v>
      </c>
      <c r="S134" s="37">
        <v>0</v>
      </c>
      <c r="T134" s="37">
        <v>0</v>
      </c>
      <c r="U134" s="37">
        <v>0</v>
      </c>
      <c r="V134" s="37">
        <v>0</v>
      </c>
      <c r="W134" s="37">
        <v>6.8038855500000004</v>
      </c>
      <c r="X134" s="37">
        <v>0</v>
      </c>
      <c r="Y134" s="37">
        <v>0</v>
      </c>
      <c r="Z134" s="37">
        <v>0</v>
      </c>
      <c r="AA134" s="37">
        <v>0</v>
      </c>
      <c r="AB134" s="37">
        <v>18.135954314244806</v>
      </c>
      <c r="AC134" s="37">
        <v>0</v>
      </c>
      <c r="AD134" s="37">
        <v>0</v>
      </c>
      <c r="AE134" s="37">
        <v>0</v>
      </c>
      <c r="AF134" s="37">
        <v>0</v>
      </c>
      <c r="AG134" s="124">
        <v>17.236510060000001</v>
      </c>
      <c r="AH134" s="124">
        <v>0</v>
      </c>
      <c r="AI134" s="124">
        <v>0</v>
      </c>
      <c r="AJ134" s="124">
        <v>0</v>
      </c>
      <c r="AK134" s="124">
        <v>0</v>
      </c>
      <c r="AL134" s="37">
        <v>17.965663663917915</v>
      </c>
      <c r="AM134" s="37">
        <v>0</v>
      </c>
      <c r="AN134" s="37">
        <v>0</v>
      </c>
      <c r="AO134" s="37">
        <v>0</v>
      </c>
      <c r="AP134" s="37">
        <v>0</v>
      </c>
      <c r="AQ134" s="124">
        <v>4.0823313299999997</v>
      </c>
      <c r="AR134" s="124">
        <v>0</v>
      </c>
      <c r="AS134" s="124">
        <v>0</v>
      </c>
      <c r="AT134" s="124">
        <v>0</v>
      </c>
      <c r="AU134" s="124">
        <v>0</v>
      </c>
      <c r="AV134" s="37">
        <v>9.1980672961399321</v>
      </c>
      <c r="AW134" s="37">
        <v>0</v>
      </c>
      <c r="AX134" s="37">
        <v>0</v>
      </c>
      <c r="AY134" s="37">
        <v>0</v>
      </c>
      <c r="AZ134" s="37">
        <v>0</v>
      </c>
      <c r="BA134" s="37">
        <v>29.483504050000001</v>
      </c>
      <c r="BB134" s="124">
        <v>0</v>
      </c>
      <c r="BC134" s="124">
        <v>0</v>
      </c>
      <c r="BD134" s="124">
        <v>0</v>
      </c>
      <c r="BE134" s="124">
        <v>0</v>
      </c>
      <c r="BF134" s="124">
        <v>38.555351450000003</v>
      </c>
      <c r="BG134" s="124">
        <v>0</v>
      </c>
      <c r="BH134" s="124">
        <v>0</v>
      </c>
      <c r="BI134" s="124">
        <v>0</v>
      </c>
      <c r="BJ134" s="124">
        <v>0</v>
      </c>
      <c r="BK134" s="37">
        <v>4.9895160700000005</v>
      </c>
      <c r="BL134" s="124">
        <v>0</v>
      </c>
      <c r="BM134" s="124">
        <v>0</v>
      </c>
      <c r="BN134" s="124">
        <v>0</v>
      </c>
      <c r="BO134" s="124">
        <v>0</v>
      </c>
      <c r="BP134" s="124">
        <v>13.79354272</v>
      </c>
      <c r="BQ134" s="124">
        <v>0</v>
      </c>
      <c r="BR134" s="124">
        <v>0</v>
      </c>
      <c r="BS134" s="124">
        <v>0</v>
      </c>
      <c r="BT134" s="124">
        <v>0</v>
      </c>
      <c r="BU134" s="37">
        <v>20.86524902</v>
      </c>
      <c r="BV134" s="124">
        <v>0</v>
      </c>
      <c r="BW134" s="124">
        <v>0</v>
      </c>
      <c r="BX134" s="124">
        <v>0</v>
      </c>
      <c r="BY134" s="124">
        <v>0</v>
      </c>
      <c r="BZ134" s="124">
        <v>2.2679618499999998</v>
      </c>
      <c r="CA134" s="124">
        <v>0</v>
      </c>
      <c r="CB134" s="124">
        <v>0</v>
      </c>
      <c r="CC134" s="124">
        <v>0</v>
      </c>
      <c r="CD134" s="124">
        <v>0</v>
      </c>
      <c r="CE134" s="22">
        <v>0.98</v>
      </c>
      <c r="CF134" s="5">
        <v>0</v>
      </c>
      <c r="CG134" s="5">
        <v>0</v>
      </c>
      <c r="CH134" s="5">
        <v>0</v>
      </c>
      <c r="CI134" s="5">
        <v>0</v>
      </c>
      <c r="CM134" s="38">
        <v>0</v>
      </c>
      <c r="CN134" s="21">
        <v>0</v>
      </c>
      <c r="CO134" s="21">
        <v>1</v>
      </c>
      <c r="CP134" s="21">
        <v>0</v>
      </c>
      <c r="CQ134" s="21">
        <v>0</v>
      </c>
      <c r="CR134" s="39">
        <v>1</v>
      </c>
      <c r="CS134" s="18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FU134" t="s">
        <v>299</v>
      </c>
      <c r="FV134" t="s">
        <v>255</v>
      </c>
      <c r="FW134" s="136">
        <v>1</v>
      </c>
      <c r="FX134" s="136">
        <v>1</v>
      </c>
      <c r="FY134" s="136">
        <v>1</v>
      </c>
      <c r="FZ134" s="136">
        <v>1</v>
      </c>
      <c r="GA134" s="136">
        <v>1</v>
      </c>
      <c r="GB134" s="136">
        <v>1</v>
      </c>
      <c r="GC134" s="136">
        <v>1</v>
      </c>
      <c r="GD134" s="136">
        <v>1</v>
      </c>
      <c r="GE134" s="136">
        <v>1</v>
      </c>
      <c r="GF134" s="136">
        <v>1</v>
      </c>
      <c r="GG134" s="136">
        <v>1</v>
      </c>
      <c r="GH134" s="136">
        <v>0.9</v>
      </c>
      <c r="GI134" s="136">
        <v>1</v>
      </c>
      <c r="GJ134" s="136">
        <v>0.5</v>
      </c>
      <c r="GK134" s="136">
        <v>0</v>
      </c>
      <c r="GL134" s="136">
        <v>1</v>
      </c>
      <c r="GM134" s="136">
        <v>1</v>
      </c>
      <c r="GN134" s="136">
        <v>1</v>
      </c>
      <c r="GO134" s="136">
        <v>1</v>
      </c>
      <c r="GP134" s="136">
        <v>0</v>
      </c>
      <c r="GQ134" s="136">
        <v>1</v>
      </c>
      <c r="GR134" s="136">
        <v>0</v>
      </c>
      <c r="GS134" s="136">
        <v>1</v>
      </c>
      <c r="GT134">
        <v>0.5</v>
      </c>
      <c r="GU134">
        <v>1</v>
      </c>
      <c r="GV134">
        <v>1</v>
      </c>
      <c r="GW134">
        <v>1</v>
      </c>
      <c r="JR134" s="37">
        <v>0</v>
      </c>
      <c r="JS134" s="37">
        <v>0.05</v>
      </c>
      <c r="JT134" s="37">
        <v>0.05</v>
      </c>
      <c r="JU134" s="37">
        <v>1</v>
      </c>
      <c r="JV134" s="37"/>
      <c r="JW134" s="37">
        <v>0.45</v>
      </c>
      <c r="JX134" s="37">
        <v>0.45</v>
      </c>
      <c r="JY134" s="37"/>
    </row>
    <row r="135" spans="1:285" x14ac:dyDescent="0.25">
      <c r="A135">
        <v>2020</v>
      </c>
      <c r="B135" s="37">
        <v>336541089.125</v>
      </c>
      <c r="C135" s="37">
        <v>0</v>
      </c>
      <c r="D135" s="37">
        <v>0</v>
      </c>
      <c r="E135" s="37">
        <v>881.65292263030994</v>
      </c>
      <c r="F135" s="37">
        <v>882.74923034012295</v>
      </c>
      <c r="G135" s="37">
        <v>879.46030712127697</v>
      </c>
      <c r="H135" s="20">
        <v>1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37">
        <v>30.502390532952031</v>
      </c>
      <c r="S135" s="37">
        <v>0</v>
      </c>
      <c r="T135" s="37">
        <v>0</v>
      </c>
      <c r="U135" s="37">
        <v>0</v>
      </c>
      <c r="V135" s="37">
        <v>0</v>
      </c>
      <c r="W135" s="37">
        <v>7.3865478641769835</v>
      </c>
      <c r="X135" s="37">
        <v>0</v>
      </c>
      <c r="Y135" s="37">
        <v>0</v>
      </c>
      <c r="Z135" s="37">
        <v>0</v>
      </c>
      <c r="AA135" s="37">
        <v>0</v>
      </c>
      <c r="AB135" s="37">
        <v>17.939822860254868</v>
      </c>
      <c r="AC135" s="37">
        <v>0</v>
      </c>
      <c r="AD135" s="37">
        <v>0</v>
      </c>
      <c r="AE135" s="37">
        <v>0</v>
      </c>
      <c r="AF135" s="37">
        <v>0</v>
      </c>
      <c r="AG135" s="124">
        <v>17.183603659999999</v>
      </c>
      <c r="AH135" s="124">
        <v>0</v>
      </c>
      <c r="AI135" s="124">
        <v>0</v>
      </c>
      <c r="AJ135" s="124">
        <v>0</v>
      </c>
      <c r="AK135" s="124">
        <v>0</v>
      </c>
      <c r="AL135" s="37">
        <v>17.728403357339968</v>
      </c>
      <c r="AM135" s="37">
        <v>0</v>
      </c>
      <c r="AN135" s="37">
        <v>0</v>
      </c>
      <c r="AO135" s="37">
        <v>0</v>
      </c>
      <c r="AP135" s="37">
        <v>0</v>
      </c>
      <c r="AQ135" s="124">
        <v>4.3830677920000003</v>
      </c>
      <c r="AR135" s="124">
        <v>0</v>
      </c>
      <c r="AS135" s="124">
        <v>0</v>
      </c>
      <c r="AT135" s="124">
        <v>0</v>
      </c>
      <c r="AU135" s="124">
        <v>0</v>
      </c>
      <c r="AV135" s="37">
        <v>9.5254397700000002</v>
      </c>
      <c r="AW135" s="37">
        <v>0</v>
      </c>
      <c r="AX135" s="37">
        <v>0</v>
      </c>
      <c r="AY135" s="37">
        <v>0</v>
      </c>
      <c r="AZ135" s="37">
        <v>0</v>
      </c>
      <c r="BA135" s="37">
        <v>29.483504050000001</v>
      </c>
      <c r="BB135" s="124">
        <v>0</v>
      </c>
      <c r="BC135" s="124">
        <v>0</v>
      </c>
      <c r="BD135" s="124">
        <v>0</v>
      </c>
      <c r="BE135" s="124">
        <v>0</v>
      </c>
      <c r="BF135" s="124">
        <v>38.424963990000002</v>
      </c>
      <c r="BG135" s="124">
        <v>0</v>
      </c>
      <c r="BH135" s="124">
        <v>0</v>
      </c>
      <c r="BI135" s="124">
        <v>0</v>
      </c>
      <c r="BJ135" s="124">
        <v>0</v>
      </c>
      <c r="BK135" s="37">
        <v>5.1452671566386323</v>
      </c>
      <c r="BL135" s="124">
        <v>0</v>
      </c>
      <c r="BM135" s="124">
        <v>0</v>
      </c>
      <c r="BN135" s="124">
        <v>0</v>
      </c>
      <c r="BO135" s="124">
        <v>0</v>
      </c>
      <c r="BP135" s="124">
        <v>13.58139652</v>
      </c>
      <c r="BQ135" s="124">
        <v>0</v>
      </c>
      <c r="BR135" s="124">
        <v>0</v>
      </c>
      <c r="BS135" s="124">
        <v>0</v>
      </c>
      <c r="BT135" s="124">
        <v>0</v>
      </c>
      <c r="BU135" s="37">
        <v>22.850123011600665</v>
      </c>
      <c r="BV135" s="124">
        <v>0</v>
      </c>
      <c r="BW135" s="124">
        <v>0</v>
      </c>
      <c r="BX135" s="124">
        <v>0</v>
      </c>
      <c r="BY135" s="124">
        <v>0</v>
      </c>
      <c r="BZ135" s="124">
        <v>2.2679618499999998</v>
      </c>
      <c r="CA135" s="124">
        <v>0</v>
      </c>
      <c r="CB135" s="124">
        <v>0</v>
      </c>
      <c r="CC135" s="124">
        <v>0</v>
      </c>
      <c r="CD135" s="124">
        <v>0</v>
      </c>
      <c r="CE135" s="22">
        <v>0.98</v>
      </c>
      <c r="CF135" s="5">
        <v>0</v>
      </c>
      <c r="CG135" s="5">
        <v>0</v>
      </c>
      <c r="CH135" s="5">
        <v>0</v>
      </c>
      <c r="CI135" s="5">
        <v>0</v>
      </c>
      <c r="CM135" s="38">
        <v>0</v>
      </c>
      <c r="CN135" s="21">
        <v>0</v>
      </c>
      <c r="CO135" s="21">
        <v>1</v>
      </c>
      <c r="CP135" s="21">
        <v>0</v>
      </c>
      <c r="CQ135" s="21">
        <v>0</v>
      </c>
      <c r="CR135" s="39">
        <v>1</v>
      </c>
      <c r="CS135" s="18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FV135" t="s">
        <v>257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9.9999999999999978E-2</v>
      </c>
      <c r="GI135">
        <v>0</v>
      </c>
      <c r="GJ135">
        <v>0.5</v>
      </c>
      <c r="GK135">
        <v>1</v>
      </c>
      <c r="GL135">
        <v>0</v>
      </c>
      <c r="GM135">
        <v>0</v>
      </c>
      <c r="GN135">
        <v>0</v>
      </c>
      <c r="GO135">
        <v>0</v>
      </c>
      <c r="GP135">
        <v>1</v>
      </c>
      <c r="GQ135">
        <v>0</v>
      </c>
      <c r="GR135">
        <v>1</v>
      </c>
      <c r="GS135">
        <v>0</v>
      </c>
      <c r="GT135">
        <v>0.5</v>
      </c>
      <c r="GU135">
        <v>0</v>
      </c>
      <c r="GV135">
        <v>0</v>
      </c>
      <c r="GW135">
        <v>0</v>
      </c>
      <c r="JR135" s="37">
        <v>0</v>
      </c>
      <c r="JS135" s="37">
        <f>JS134*1.05</f>
        <v>5.2500000000000005E-2</v>
      </c>
      <c r="JT135" s="37">
        <f>JT134*1.075</f>
        <v>5.3749999999999999E-2</v>
      </c>
      <c r="JU135" s="37">
        <v>1</v>
      </c>
      <c r="JV135" s="37"/>
      <c r="JW135" s="37">
        <v>0.45</v>
      </c>
      <c r="JX135" s="37">
        <f>JX134*0.95</f>
        <v>0.42749999999999999</v>
      </c>
      <c r="JY135" s="37"/>
    </row>
    <row r="136" spans="1:285" x14ac:dyDescent="0.25">
      <c r="A136">
        <v>2021</v>
      </c>
      <c r="B136" s="37">
        <v>338963929.25</v>
      </c>
      <c r="C136" s="37">
        <v>0</v>
      </c>
      <c r="D136" s="37">
        <v>0</v>
      </c>
      <c r="E136" s="37">
        <v>884.35406172275498</v>
      </c>
      <c r="F136" s="37">
        <v>885.79127518832695</v>
      </c>
      <c r="G136" s="37">
        <v>881.47963428497303</v>
      </c>
      <c r="H136" s="20">
        <v>1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37">
        <v>33.178896782444653</v>
      </c>
      <c r="S136" s="37">
        <v>0</v>
      </c>
      <c r="T136" s="37">
        <v>0</v>
      </c>
      <c r="U136" s="37">
        <v>0</v>
      </c>
      <c r="V136" s="37">
        <v>0</v>
      </c>
      <c r="W136" s="37">
        <v>7.995491083666348</v>
      </c>
      <c r="X136" s="37">
        <v>0</v>
      </c>
      <c r="Y136" s="37">
        <v>0</v>
      </c>
      <c r="Z136" s="37">
        <v>0</v>
      </c>
      <c r="AA136" s="37">
        <v>0</v>
      </c>
      <c r="AB136" s="37">
        <v>17.784484697392699</v>
      </c>
      <c r="AC136" s="37">
        <v>0</v>
      </c>
      <c r="AD136" s="37">
        <v>0</v>
      </c>
      <c r="AE136" s="37">
        <v>0</v>
      </c>
      <c r="AF136" s="37">
        <v>0</v>
      </c>
      <c r="AG136" s="124">
        <v>17.077634329999999</v>
      </c>
      <c r="AH136" s="124">
        <v>0</v>
      </c>
      <c r="AI136" s="124">
        <v>0</v>
      </c>
      <c r="AJ136" s="124">
        <v>0</v>
      </c>
      <c r="AK136" s="124">
        <v>0</v>
      </c>
      <c r="AL136" s="37">
        <v>17.542648388380325</v>
      </c>
      <c r="AM136" s="37">
        <v>0</v>
      </c>
      <c r="AN136" s="37">
        <v>0</v>
      </c>
      <c r="AO136" s="37">
        <v>0</v>
      </c>
      <c r="AP136" s="37">
        <v>0</v>
      </c>
      <c r="AQ136" s="124">
        <v>4.7489576790000001</v>
      </c>
      <c r="AR136" s="124">
        <v>0</v>
      </c>
      <c r="AS136" s="124">
        <v>0</v>
      </c>
      <c r="AT136" s="124">
        <v>0</v>
      </c>
      <c r="AU136" s="124">
        <v>0</v>
      </c>
      <c r="AV136" s="37">
        <v>9.6895447134588952</v>
      </c>
      <c r="AW136" s="37">
        <v>0</v>
      </c>
      <c r="AX136" s="37">
        <v>0</v>
      </c>
      <c r="AY136" s="37">
        <v>0</v>
      </c>
      <c r="AZ136" s="37">
        <v>0</v>
      </c>
      <c r="BA136" s="37">
        <v>29.483504050000001</v>
      </c>
      <c r="BB136" s="124">
        <v>0</v>
      </c>
      <c r="BC136" s="124">
        <v>0</v>
      </c>
      <c r="BD136" s="124">
        <v>0</v>
      </c>
      <c r="BE136" s="124">
        <v>0</v>
      </c>
      <c r="BF136" s="124">
        <v>38.205708549999997</v>
      </c>
      <c r="BG136" s="124">
        <v>0</v>
      </c>
      <c r="BH136" s="124">
        <v>0</v>
      </c>
      <c r="BI136" s="124">
        <v>0</v>
      </c>
      <c r="BJ136" s="124">
        <v>0</v>
      </c>
      <c r="BK136" s="37">
        <v>5.3287852829517952</v>
      </c>
      <c r="BL136" s="124">
        <v>0</v>
      </c>
      <c r="BM136" s="124">
        <v>0</v>
      </c>
      <c r="BN136" s="124">
        <v>0</v>
      </c>
      <c r="BO136" s="124">
        <v>0</v>
      </c>
      <c r="BP136" s="124">
        <v>13.39842189</v>
      </c>
      <c r="BQ136" s="124">
        <v>0</v>
      </c>
      <c r="BR136" s="124">
        <v>0</v>
      </c>
      <c r="BS136" s="124">
        <v>0</v>
      </c>
      <c r="BT136" s="124">
        <v>0</v>
      </c>
      <c r="BU136" s="37">
        <v>24.658006226876811</v>
      </c>
      <c r="BV136" s="124">
        <v>0</v>
      </c>
      <c r="BW136" s="124">
        <v>0</v>
      </c>
      <c r="BX136" s="124">
        <v>0</v>
      </c>
      <c r="BY136" s="124">
        <v>0</v>
      </c>
      <c r="BZ136" s="124">
        <v>2.2679618499999998</v>
      </c>
      <c r="CA136" s="124">
        <v>0</v>
      </c>
      <c r="CB136" s="124">
        <v>0</v>
      </c>
      <c r="CC136" s="124">
        <v>0</v>
      </c>
      <c r="CD136" s="124">
        <v>0</v>
      </c>
      <c r="CE136" s="22">
        <v>0.98</v>
      </c>
      <c r="CF136" s="5">
        <v>0</v>
      </c>
      <c r="CG136" s="5">
        <v>0</v>
      </c>
      <c r="CH136" s="5">
        <v>0</v>
      </c>
      <c r="CI136" s="5">
        <v>0</v>
      </c>
      <c r="CM136" s="38">
        <v>0</v>
      </c>
      <c r="CN136" s="21">
        <v>0</v>
      </c>
      <c r="CO136" s="21">
        <v>1</v>
      </c>
      <c r="CP136" s="21">
        <v>0</v>
      </c>
      <c r="CQ136" s="21">
        <v>0</v>
      </c>
      <c r="CR136" s="39">
        <v>1</v>
      </c>
      <c r="CS136" s="18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JR136" s="37">
        <v>0</v>
      </c>
      <c r="JS136" s="37">
        <f t="shared" ref="JS136:JS195" si="7">JS135*1.05</f>
        <v>5.5125000000000007E-2</v>
      </c>
      <c r="JT136" s="37">
        <f t="shared" ref="JT136:JT175" si="8">JT135*1.075</f>
        <v>5.7781249999999999E-2</v>
      </c>
      <c r="JU136" s="37">
        <v>1</v>
      </c>
      <c r="JV136" s="37"/>
      <c r="JW136" s="37">
        <v>0.45</v>
      </c>
      <c r="JX136" s="37">
        <f t="shared" ref="JX136:JX199" si="9">JX135*0.95</f>
        <v>0.40612499999999996</v>
      </c>
      <c r="JY136" s="37"/>
    </row>
    <row r="137" spans="1:285" x14ac:dyDescent="0.25">
      <c r="A137">
        <v>2022</v>
      </c>
      <c r="B137" s="37">
        <v>341352382.9375</v>
      </c>
      <c r="C137" s="37">
        <v>0</v>
      </c>
      <c r="D137" s="37">
        <v>0</v>
      </c>
      <c r="E137" s="37">
        <v>886.82722979784</v>
      </c>
      <c r="F137" s="37">
        <v>888.67884730547701</v>
      </c>
      <c r="G137" s="37">
        <v>883.12399506568897</v>
      </c>
      <c r="H137" s="20">
        <v>1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37">
        <v>35.708833686461276</v>
      </c>
      <c r="S137" s="37">
        <v>0</v>
      </c>
      <c r="T137" s="37">
        <v>0</v>
      </c>
      <c r="U137" s="37">
        <v>0</v>
      </c>
      <c r="V137" s="37">
        <v>0</v>
      </c>
      <c r="W137" s="37">
        <v>8.5852585680672213</v>
      </c>
      <c r="X137" s="37">
        <v>0</v>
      </c>
      <c r="Y137" s="37">
        <v>0</v>
      </c>
      <c r="Z137" s="37">
        <v>0</v>
      </c>
      <c r="AA137" s="37">
        <v>0</v>
      </c>
      <c r="AB137" s="37">
        <v>17.646026861255091</v>
      </c>
      <c r="AC137" s="37">
        <v>0</v>
      </c>
      <c r="AD137" s="37">
        <v>0</v>
      </c>
      <c r="AE137" s="37">
        <v>0</v>
      </c>
      <c r="AF137" s="37">
        <v>0</v>
      </c>
      <c r="AG137" s="124">
        <v>16.952758960000001</v>
      </c>
      <c r="AH137" s="124">
        <v>0</v>
      </c>
      <c r="AI137" s="124">
        <v>0</v>
      </c>
      <c r="AJ137" s="124">
        <v>0</v>
      </c>
      <c r="AK137" s="124">
        <v>0</v>
      </c>
      <c r="AL137" s="37">
        <v>17.378833715730302</v>
      </c>
      <c r="AM137" s="37">
        <v>0</v>
      </c>
      <c r="AN137" s="37">
        <v>0</v>
      </c>
      <c r="AO137" s="37">
        <v>0</v>
      </c>
      <c r="AP137" s="37">
        <v>0</v>
      </c>
      <c r="AQ137" s="124">
        <v>5.145916282</v>
      </c>
      <c r="AR137" s="124">
        <v>0</v>
      </c>
      <c r="AS137" s="124">
        <v>0</v>
      </c>
      <c r="AT137" s="124">
        <v>0</v>
      </c>
      <c r="AU137" s="124">
        <v>0</v>
      </c>
      <c r="AV137" s="37">
        <v>9.7586868968837326</v>
      </c>
      <c r="AW137" s="37">
        <v>0</v>
      </c>
      <c r="AX137" s="37">
        <v>0</v>
      </c>
      <c r="AY137" s="37">
        <v>0</v>
      </c>
      <c r="AZ137" s="37">
        <v>0</v>
      </c>
      <c r="BA137" s="37">
        <v>29.483504050000001</v>
      </c>
      <c r="BB137" s="124">
        <v>0</v>
      </c>
      <c r="BC137" s="124">
        <v>0</v>
      </c>
      <c r="BD137" s="124">
        <v>0</v>
      </c>
      <c r="BE137" s="124">
        <v>0</v>
      </c>
      <c r="BF137" s="124">
        <v>37.960928359999997</v>
      </c>
      <c r="BG137" s="124">
        <v>0</v>
      </c>
      <c r="BH137" s="124">
        <v>0</v>
      </c>
      <c r="BI137" s="124">
        <v>0</v>
      </c>
      <c r="BJ137" s="124">
        <v>0</v>
      </c>
      <c r="BK137" s="37">
        <v>5.5251463399456417</v>
      </c>
      <c r="BL137" s="124">
        <v>0</v>
      </c>
      <c r="BM137" s="124">
        <v>0</v>
      </c>
      <c r="BN137" s="124">
        <v>0</v>
      </c>
      <c r="BO137" s="124">
        <v>0</v>
      </c>
      <c r="BP137" s="124">
        <v>13.227240200000001</v>
      </c>
      <c r="BQ137" s="124">
        <v>0</v>
      </c>
      <c r="BR137" s="124">
        <v>0</v>
      </c>
      <c r="BS137" s="124">
        <v>0</v>
      </c>
      <c r="BT137" s="124">
        <v>0</v>
      </c>
      <c r="BU137" s="37">
        <v>26.471355660352636</v>
      </c>
      <c r="BV137" s="124">
        <v>0</v>
      </c>
      <c r="BW137" s="124">
        <v>0</v>
      </c>
      <c r="BX137" s="124">
        <v>0</v>
      </c>
      <c r="BY137" s="124">
        <v>0</v>
      </c>
      <c r="BZ137" s="124">
        <v>2.2679618499999998</v>
      </c>
      <c r="CA137" s="124">
        <v>0</v>
      </c>
      <c r="CB137" s="124">
        <v>0</v>
      </c>
      <c r="CC137" s="124">
        <v>0</v>
      </c>
      <c r="CD137" s="124">
        <v>0</v>
      </c>
      <c r="CE137" s="22">
        <v>0.98</v>
      </c>
      <c r="CF137" s="5">
        <v>0</v>
      </c>
      <c r="CG137" s="5">
        <v>0</v>
      </c>
      <c r="CH137" s="5">
        <v>0</v>
      </c>
      <c r="CI137" s="5">
        <v>0</v>
      </c>
      <c r="CM137" s="38">
        <v>0</v>
      </c>
      <c r="CN137" s="21">
        <v>0</v>
      </c>
      <c r="CO137" s="21">
        <v>1</v>
      </c>
      <c r="CP137" s="21">
        <v>0</v>
      </c>
      <c r="CQ137" s="21">
        <v>0</v>
      </c>
      <c r="CR137" s="39">
        <v>1</v>
      </c>
      <c r="CS137" s="18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FV137" t="s">
        <v>260</v>
      </c>
      <c r="FW137" s="69">
        <v>0.9</v>
      </c>
      <c r="FX137" s="69">
        <f t="shared" ref="FX137:GW137" si="10">(1-$FW$80)/7</f>
        <v>3.5714285714285712E-2</v>
      </c>
      <c r="FY137" s="69">
        <f t="shared" si="10"/>
        <v>3.5714285714285712E-2</v>
      </c>
      <c r="FZ137" s="69">
        <f t="shared" si="10"/>
        <v>3.5714285714285712E-2</v>
      </c>
      <c r="GA137" s="69">
        <f t="shared" si="10"/>
        <v>3.5714285714285712E-2</v>
      </c>
      <c r="GB137" s="69">
        <f t="shared" si="10"/>
        <v>3.5714285714285712E-2</v>
      </c>
      <c r="GC137" s="69">
        <f t="shared" si="10"/>
        <v>3.5714285714285712E-2</v>
      </c>
      <c r="GD137" s="69">
        <f t="shared" si="10"/>
        <v>3.5714285714285712E-2</v>
      </c>
      <c r="GE137" s="69">
        <f t="shared" si="10"/>
        <v>3.5714285714285712E-2</v>
      </c>
      <c r="GF137" s="69">
        <f t="shared" si="10"/>
        <v>3.5714285714285712E-2</v>
      </c>
      <c r="GG137" s="69">
        <f t="shared" si="10"/>
        <v>3.5714285714285712E-2</v>
      </c>
      <c r="GH137" s="69">
        <f t="shared" si="10"/>
        <v>3.5714285714285712E-2</v>
      </c>
      <c r="GI137" s="69">
        <f t="shared" si="10"/>
        <v>3.5714285714285712E-2</v>
      </c>
      <c r="GJ137" s="69">
        <f t="shared" si="10"/>
        <v>3.5714285714285712E-2</v>
      </c>
      <c r="GK137" s="69">
        <f t="shared" si="10"/>
        <v>3.5714285714285712E-2</v>
      </c>
      <c r="GL137" s="69">
        <f t="shared" si="10"/>
        <v>3.5714285714285712E-2</v>
      </c>
      <c r="GM137" s="69">
        <f t="shared" si="10"/>
        <v>3.5714285714285712E-2</v>
      </c>
      <c r="GN137" s="69">
        <f t="shared" si="10"/>
        <v>3.5714285714285712E-2</v>
      </c>
      <c r="GO137" s="69">
        <f t="shared" si="10"/>
        <v>3.5714285714285712E-2</v>
      </c>
      <c r="GP137" s="69">
        <f t="shared" si="10"/>
        <v>3.5714285714285712E-2</v>
      </c>
      <c r="GQ137" s="69">
        <f t="shared" si="10"/>
        <v>3.5714285714285712E-2</v>
      </c>
      <c r="GR137" s="69">
        <f t="shared" si="10"/>
        <v>3.5714285714285712E-2</v>
      </c>
      <c r="GS137" s="69">
        <f t="shared" si="10"/>
        <v>3.5714285714285712E-2</v>
      </c>
      <c r="GT137" s="69">
        <f t="shared" si="10"/>
        <v>3.5714285714285712E-2</v>
      </c>
      <c r="GU137" s="69">
        <f t="shared" si="10"/>
        <v>3.5714285714285712E-2</v>
      </c>
      <c r="GV137" s="69">
        <f t="shared" si="10"/>
        <v>3.5714285714285712E-2</v>
      </c>
      <c r="GW137" s="69">
        <f t="shared" si="10"/>
        <v>3.5714285714285712E-2</v>
      </c>
      <c r="JR137" s="37">
        <v>0</v>
      </c>
      <c r="JS137" s="37">
        <f t="shared" si="7"/>
        <v>5.7881250000000009E-2</v>
      </c>
      <c r="JT137" s="37">
        <f t="shared" si="8"/>
        <v>6.2114843749999996E-2</v>
      </c>
      <c r="JU137" s="37">
        <v>1</v>
      </c>
      <c r="JV137" s="37"/>
      <c r="JW137" s="37">
        <v>0.45</v>
      </c>
      <c r="JX137" s="37">
        <f t="shared" si="9"/>
        <v>0.38581874999999993</v>
      </c>
      <c r="JY137" s="37"/>
    </row>
    <row r="138" spans="1:285" x14ac:dyDescent="0.25">
      <c r="A138">
        <v>2023</v>
      </c>
      <c r="B138" s="37">
        <v>343705339.5625</v>
      </c>
      <c r="C138" s="37">
        <v>0</v>
      </c>
      <c r="D138" s="37">
        <v>0</v>
      </c>
      <c r="E138" s="37">
        <v>889.06136113405205</v>
      </c>
      <c r="F138" s="37">
        <v>891.41070438921497</v>
      </c>
      <c r="G138" s="37">
        <v>884.36267375945999</v>
      </c>
      <c r="H138" s="20">
        <v>1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37">
        <v>38.102381612985255</v>
      </c>
      <c r="S138" s="37">
        <v>0</v>
      </c>
      <c r="T138" s="37">
        <v>0</v>
      </c>
      <c r="U138" s="37">
        <v>0</v>
      </c>
      <c r="V138" s="37">
        <v>0</v>
      </c>
      <c r="W138" s="37">
        <v>9.1103936769787293</v>
      </c>
      <c r="X138" s="37">
        <v>0</v>
      </c>
      <c r="Y138" s="37">
        <v>0</v>
      </c>
      <c r="Z138" s="37">
        <v>0</v>
      </c>
      <c r="AA138" s="37">
        <v>0</v>
      </c>
      <c r="AB138" s="37">
        <v>17.500536387438824</v>
      </c>
      <c r="AC138" s="37">
        <v>0</v>
      </c>
      <c r="AD138" s="37">
        <v>0</v>
      </c>
      <c r="AE138" s="37">
        <v>0</v>
      </c>
      <c r="AF138" s="37">
        <v>0</v>
      </c>
      <c r="AG138" s="124">
        <v>16.843134450000001</v>
      </c>
      <c r="AH138" s="124">
        <v>0</v>
      </c>
      <c r="AI138" s="124">
        <v>0</v>
      </c>
      <c r="AJ138" s="124">
        <v>0</v>
      </c>
      <c r="AK138" s="124">
        <v>0</v>
      </c>
      <c r="AL138" s="37">
        <v>17.207394298081223</v>
      </c>
      <c r="AM138" s="37">
        <v>0</v>
      </c>
      <c r="AN138" s="37">
        <v>0</v>
      </c>
      <c r="AO138" s="37">
        <v>0</v>
      </c>
      <c r="AP138" s="37">
        <v>0</v>
      </c>
      <c r="AQ138" s="124">
        <v>5.5398588950000001</v>
      </c>
      <c r="AR138" s="124">
        <v>0</v>
      </c>
      <c r="AS138" s="124">
        <v>0</v>
      </c>
      <c r="AT138" s="124">
        <v>0</v>
      </c>
      <c r="AU138" s="124">
        <v>0</v>
      </c>
      <c r="AV138" s="37">
        <v>9.791135845579122</v>
      </c>
      <c r="AW138" s="37">
        <v>0</v>
      </c>
      <c r="AX138" s="37">
        <v>0</v>
      </c>
      <c r="AY138" s="37">
        <v>0</v>
      </c>
      <c r="AZ138" s="37">
        <v>0</v>
      </c>
      <c r="BA138" s="37">
        <v>29.483504050000001</v>
      </c>
      <c r="BB138" s="124">
        <v>0</v>
      </c>
      <c r="BC138" s="124">
        <v>0</v>
      </c>
      <c r="BD138" s="124">
        <v>0</v>
      </c>
      <c r="BE138" s="124">
        <v>0</v>
      </c>
      <c r="BF138" s="124">
        <v>37.753966669999997</v>
      </c>
      <c r="BG138" s="124">
        <v>0</v>
      </c>
      <c r="BH138" s="124">
        <v>0</v>
      </c>
      <c r="BI138" s="124">
        <v>0</v>
      </c>
      <c r="BJ138" s="124">
        <v>0</v>
      </c>
      <c r="BK138" s="37">
        <v>5.7194262186263245</v>
      </c>
      <c r="BL138" s="124">
        <v>0</v>
      </c>
      <c r="BM138" s="124">
        <v>0</v>
      </c>
      <c r="BN138" s="124">
        <v>0</v>
      </c>
      <c r="BO138" s="124">
        <v>0</v>
      </c>
      <c r="BP138" s="124">
        <v>13.0504728</v>
      </c>
      <c r="BQ138" s="124">
        <v>0</v>
      </c>
      <c r="BR138" s="124">
        <v>0</v>
      </c>
      <c r="BS138" s="124">
        <v>0</v>
      </c>
      <c r="BT138" s="124">
        <v>0</v>
      </c>
      <c r="BU138" s="37">
        <v>28.472628306552306</v>
      </c>
      <c r="BV138" s="124">
        <v>0</v>
      </c>
      <c r="BW138" s="124">
        <v>0</v>
      </c>
      <c r="BX138" s="124">
        <v>0</v>
      </c>
      <c r="BY138" s="124">
        <v>0</v>
      </c>
      <c r="BZ138" s="124">
        <v>2.2679618499999998</v>
      </c>
      <c r="CA138" s="124">
        <v>0</v>
      </c>
      <c r="CB138" s="124">
        <v>0</v>
      </c>
      <c r="CC138" s="124">
        <v>0</v>
      </c>
      <c r="CD138" s="124">
        <v>0</v>
      </c>
      <c r="CE138" s="22">
        <v>0.98</v>
      </c>
      <c r="CF138" s="5">
        <v>0</v>
      </c>
      <c r="CG138" s="5">
        <v>0</v>
      </c>
      <c r="CH138" s="5">
        <v>0</v>
      </c>
      <c r="CI138" s="5">
        <v>0</v>
      </c>
      <c r="CM138" s="38">
        <v>0</v>
      </c>
      <c r="CN138" s="21">
        <v>0</v>
      </c>
      <c r="CO138" s="21">
        <v>1</v>
      </c>
      <c r="CP138" s="21">
        <v>0</v>
      </c>
      <c r="CQ138" s="21">
        <v>0</v>
      </c>
      <c r="CR138" s="39">
        <v>1</v>
      </c>
      <c r="CS138" s="18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FW138" s="69">
        <f t="shared" ref="FW138:FW144" si="11">(1-$FW$80)/7</f>
        <v>3.5714285714285712E-2</v>
      </c>
      <c r="FX138" s="69">
        <v>0.9</v>
      </c>
      <c r="FY138" s="69">
        <v>0.9</v>
      </c>
      <c r="FZ138" s="69">
        <f t="shared" ref="FZ138:GW138" si="12">(1-$FW$80)/7</f>
        <v>3.5714285714285712E-2</v>
      </c>
      <c r="GA138" s="69">
        <f t="shared" si="12"/>
        <v>3.5714285714285712E-2</v>
      </c>
      <c r="GB138" s="69">
        <f t="shared" si="12"/>
        <v>3.5714285714285712E-2</v>
      </c>
      <c r="GC138" s="69">
        <f t="shared" si="12"/>
        <v>3.5714285714285712E-2</v>
      </c>
      <c r="GD138" s="69">
        <f t="shared" si="12"/>
        <v>3.5714285714285712E-2</v>
      </c>
      <c r="GE138" s="69">
        <f t="shared" si="12"/>
        <v>3.5714285714285712E-2</v>
      </c>
      <c r="GF138" s="69">
        <f t="shared" si="12"/>
        <v>3.5714285714285712E-2</v>
      </c>
      <c r="GG138" s="69">
        <f t="shared" si="12"/>
        <v>3.5714285714285712E-2</v>
      </c>
      <c r="GH138" s="69">
        <f t="shared" si="12"/>
        <v>3.5714285714285712E-2</v>
      </c>
      <c r="GI138" s="69">
        <f t="shared" si="12"/>
        <v>3.5714285714285712E-2</v>
      </c>
      <c r="GJ138" s="69">
        <f t="shared" si="12"/>
        <v>3.5714285714285712E-2</v>
      </c>
      <c r="GK138" s="69">
        <f t="shared" si="12"/>
        <v>3.5714285714285712E-2</v>
      </c>
      <c r="GL138" s="69">
        <f t="shared" si="12"/>
        <v>3.5714285714285712E-2</v>
      </c>
      <c r="GM138" s="69">
        <f t="shared" si="12"/>
        <v>3.5714285714285712E-2</v>
      </c>
      <c r="GN138" s="69">
        <f t="shared" si="12"/>
        <v>3.5714285714285712E-2</v>
      </c>
      <c r="GO138" s="69">
        <f t="shared" si="12"/>
        <v>3.5714285714285712E-2</v>
      </c>
      <c r="GP138" s="69">
        <f t="shared" si="12"/>
        <v>3.5714285714285712E-2</v>
      </c>
      <c r="GQ138" s="69">
        <f t="shared" si="12"/>
        <v>3.5714285714285712E-2</v>
      </c>
      <c r="GR138" s="69">
        <f t="shared" si="12"/>
        <v>3.5714285714285712E-2</v>
      </c>
      <c r="GS138" s="69">
        <f t="shared" si="12"/>
        <v>3.5714285714285712E-2</v>
      </c>
      <c r="GT138" s="69">
        <f t="shared" si="12"/>
        <v>3.5714285714285712E-2</v>
      </c>
      <c r="GU138" s="69">
        <f t="shared" si="12"/>
        <v>3.5714285714285712E-2</v>
      </c>
      <c r="GV138" s="69">
        <f t="shared" si="12"/>
        <v>3.5714285714285712E-2</v>
      </c>
      <c r="GW138" s="69">
        <f t="shared" si="12"/>
        <v>3.5714285714285712E-2</v>
      </c>
      <c r="JR138" s="37">
        <v>0</v>
      </c>
      <c r="JS138" s="37">
        <f t="shared" si="7"/>
        <v>6.0775312500000012E-2</v>
      </c>
      <c r="JT138" s="37">
        <f t="shared" si="8"/>
        <v>6.6773457031249997E-2</v>
      </c>
      <c r="JU138" s="37">
        <v>1</v>
      </c>
      <c r="JV138" s="37"/>
      <c r="JW138" s="37">
        <v>0.45</v>
      </c>
      <c r="JX138" s="37">
        <f t="shared" si="9"/>
        <v>0.36652781249999994</v>
      </c>
      <c r="JY138" s="37"/>
    </row>
    <row r="139" spans="1:285" x14ac:dyDescent="0.25">
      <c r="A139">
        <v>2024</v>
      </c>
      <c r="B139" s="37">
        <v>346021712.5625</v>
      </c>
      <c r="C139" s="37">
        <v>0</v>
      </c>
      <c r="D139" s="37">
        <v>0</v>
      </c>
      <c r="E139" s="37">
        <v>891.04471015930199</v>
      </c>
      <c r="F139" s="37">
        <v>893.98553958535194</v>
      </c>
      <c r="G139" s="37">
        <v>885.16305112838802</v>
      </c>
      <c r="H139" s="20">
        <v>1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37">
        <v>40.36972093</v>
      </c>
      <c r="S139" s="37">
        <v>0</v>
      </c>
      <c r="T139" s="37">
        <v>0</v>
      </c>
      <c r="U139" s="37">
        <v>0</v>
      </c>
      <c r="V139" s="37">
        <v>0</v>
      </c>
      <c r="W139" s="37">
        <v>9.5254397700000002</v>
      </c>
      <c r="X139" s="37">
        <v>0</v>
      </c>
      <c r="Y139" s="37">
        <v>0</v>
      </c>
      <c r="Z139" s="37">
        <v>0</v>
      </c>
      <c r="AA139" s="37">
        <v>0</v>
      </c>
      <c r="AB139" s="37">
        <v>17.324100311540679</v>
      </c>
      <c r="AC139" s="37">
        <v>0</v>
      </c>
      <c r="AD139" s="37">
        <v>0</v>
      </c>
      <c r="AE139" s="37">
        <v>0</v>
      </c>
      <c r="AF139" s="37">
        <v>0</v>
      </c>
      <c r="AG139" s="124">
        <v>16.782917690000001</v>
      </c>
      <c r="AH139" s="124">
        <v>0</v>
      </c>
      <c r="AI139" s="124">
        <v>0</v>
      </c>
      <c r="AJ139" s="124">
        <v>0</v>
      </c>
      <c r="AK139" s="124">
        <v>0</v>
      </c>
      <c r="AL139" s="37">
        <v>16.998765094124405</v>
      </c>
      <c r="AM139" s="37">
        <v>0</v>
      </c>
      <c r="AN139" s="37">
        <v>0</v>
      </c>
      <c r="AO139" s="37">
        <v>0</v>
      </c>
      <c r="AP139" s="37">
        <v>0</v>
      </c>
      <c r="AQ139" s="124">
        <v>5.8967008099999996</v>
      </c>
      <c r="AR139" s="124">
        <v>0</v>
      </c>
      <c r="AS139" s="124">
        <v>0</v>
      </c>
      <c r="AT139" s="124">
        <v>0</v>
      </c>
      <c r="AU139" s="124">
        <v>0</v>
      </c>
      <c r="AV139" s="37">
        <v>9.8451610848496749</v>
      </c>
      <c r="AW139" s="37">
        <v>0</v>
      </c>
      <c r="AX139" s="37">
        <v>0</v>
      </c>
      <c r="AY139" s="37">
        <v>0</v>
      </c>
      <c r="AZ139" s="37">
        <v>0</v>
      </c>
      <c r="BA139" s="37">
        <v>29.483504050000001</v>
      </c>
      <c r="BB139" s="124">
        <v>0</v>
      </c>
      <c r="BC139" s="124">
        <v>0</v>
      </c>
      <c r="BD139" s="124">
        <v>0</v>
      </c>
      <c r="BE139" s="124">
        <v>0</v>
      </c>
      <c r="BF139" s="124">
        <v>37.648166709999998</v>
      </c>
      <c r="BG139" s="124">
        <v>0</v>
      </c>
      <c r="BH139" s="124">
        <v>0</v>
      </c>
      <c r="BI139" s="124">
        <v>0</v>
      </c>
      <c r="BJ139" s="124">
        <v>0</v>
      </c>
      <c r="BK139" s="37">
        <v>5.8967008100000005</v>
      </c>
      <c r="BL139" s="124">
        <v>0</v>
      </c>
      <c r="BM139" s="124">
        <v>0</v>
      </c>
      <c r="BN139" s="124">
        <v>0</v>
      </c>
      <c r="BO139" s="124">
        <v>0</v>
      </c>
      <c r="BP139" s="124">
        <v>12.85074107</v>
      </c>
      <c r="BQ139" s="124">
        <v>0</v>
      </c>
      <c r="BR139" s="124">
        <v>0</v>
      </c>
      <c r="BS139" s="124">
        <v>0</v>
      </c>
      <c r="BT139" s="124">
        <v>0</v>
      </c>
      <c r="BU139" s="37">
        <v>30.844281160000001</v>
      </c>
      <c r="BV139" s="124">
        <v>0</v>
      </c>
      <c r="BW139" s="124">
        <v>0</v>
      </c>
      <c r="BX139" s="124">
        <v>0</v>
      </c>
      <c r="BY139" s="124">
        <v>0</v>
      </c>
      <c r="BZ139" s="124">
        <v>2.2679618499999998</v>
      </c>
      <c r="CA139" s="124">
        <v>0</v>
      </c>
      <c r="CB139" s="124">
        <v>0</v>
      </c>
      <c r="CC139" s="124">
        <v>0</v>
      </c>
      <c r="CD139" s="124">
        <v>0</v>
      </c>
      <c r="CE139" s="22">
        <v>0.98</v>
      </c>
      <c r="CF139" s="5">
        <v>0</v>
      </c>
      <c r="CG139" s="5">
        <v>0</v>
      </c>
      <c r="CH139" s="5">
        <v>0</v>
      </c>
      <c r="CI139" s="5">
        <v>0</v>
      </c>
      <c r="CM139" s="38">
        <v>0</v>
      </c>
      <c r="CN139" s="21">
        <v>0</v>
      </c>
      <c r="CO139" s="21">
        <v>1</v>
      </c>
      <c r="CP139" s="21">
        <v>0</v>
      </c>
      <c r="CQ139" s="21">
        <v>0</v>
      </c>
      <c r="CR139" s="39">
        <v>1</v>
      </c>
      <c r="CS139" s="18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FW139" s="69">
        <f t="shared" si="11"/>
        <v>3.5714285714285712E-2</v>
      </c>
      <c r="FX139" s="69">
        <f t="shared" ref="FX139:FY144" si="13">(1-$FW$80)/7</f>
        <v>3.5714285714285712E-2</v>
      </c>
      <c r="FY139" s="69">
        <f t="shared" si="13"/>
        <v>3.5714285714285712E-2</v>
      </c>
      <c r="FZ139" s="69">
        <v>0.9</v>
      </c>
      <c r="GA139" s="69">
        <f t="shared" ref="GA139:GW139" si="14">(1-$FW$80)/7</f>
        <v>3.5714285714285712E-2</v>
      </c>
      <c r="GB139" s="69">
        <f t="shared" si="14"/>
        <v>3.5714285714285712E-2</v>
      </c>
      <c r="GC139" s="69">
        <f t="shared" si="14"/>
        <v>3.5714285714285712E-2</v>
      </c>
      <c r="GD139" s="69">
        <f t="shared" si="14"/>
        <v>3.5714285714285712E-2</v>
      </c>
      <c r="GE139" s="69">
        <f t="shared" si="14"/>
        <v>3.5714285714285712E-2</v>
      </c>
      <c r="GF139" s="69">
        <f t="shared" si="14"/>
        <v>3.5714285714285712E-2</v>
      </c>
      <c r="GG139" s="69">
        <f t="shared" si="14"/>
        <v>3.5714285714285712E-2</v>
      </c>
      <c r="GH139" s="69">
        <f t="shared" si="14"/>
        <v>3.5714285714285712E-2</v>
      </c>
      <c r="GI139" s="69">
        <f t="shared" si="14"/>
        <v>3.5714285714285712E-2</v>
      </c>
      <c r="GJ139" s="69">
        <f t="shared" si="14"/>
        <v>3.5714285714285712E-2</v>
      </c>
      <c r="GK139" s="69">
        <f t="shared" si="14"/>
        <v>3.5714285714285712E-2</v>
      </c>
      <c r="GL139" s="69">
        <f t="shared" si="14"/>
        <v>3.5714285714285712E-2</v>
      </c>
      <c r="GM139" s="69">
        <f t="shared" si="14"/>
        <v>3.5714285714285712E-2</v>
      </c>
      <c r="GN139" s="69">
        <f t="shared" si="14"/>
        <v>3.5714285714285712E-2</v>
      </c>
      <c r="GO139" s="69">
        <f t="shared" si="14"/>
        <v>3.5714285714285712E-2</v>
      </c>
      <c r="GP139" s="69">
        <f t="shared" si="14"/>
        <v>3.5714285714285712E-2</v>
      </c>
      <c r="GQ139" s="69">
        <f t="shared" si="14"/>
        <v>3.5714285714285712E-2</v>
      </c>
      <c r="GR139" s="69">
        <f t="shared" si="14"/>
        <v>3.5714285714285712E-2</v>
      </c>
      <c r="GS139" s="69">
        <f t="shared" si="14"/>
        <v>3.5714285714285712E-2</v>
      </c>
      <c r="GT139" s="69">
        <f t="shared" si="14"/>
        <v>3.5714285714285712E-2</v>
      </c>
      <c r="GU139" s="69">
        <f t="shared" si="14"/>
        <v>3.5714285714285712E-2</v>
      </c>
      <c r="GV139" s="69">
        <f t="shared" si="14"/>
        <v>3.5714285714285712E-2</v>
      </c>
      <c r="GW139" s="69">
        <f t="shared" si="14"/>
        <v>3.5714285714285712E-2</v>
      </c>
      <c r="JR139" s="37">
        <v>0</v>
      </c>
      <c r="JS139" s="37">
        <f t="shared" si="7"/>
        <v>6.3814078125000021E-2</v>
      </c>
      <c r="JT139" s="37">
        <f t="shared" si="8"/>
        <v>7.178146630859375E-2</v>
      </c>
      <c r="JU139" s="37">
        <v>1</v>
      </c>
      <c r="JV139" s="37"/>
      <c r="JW139" s="37">
        <v>0.45</v>
      </c>
      <c r="JX139" s="37">
        <f t="shared" si="9"/>
        <v>0.34820142187499992</v>
      </c>
      <c r="JY139" s="37"/>
    </row>
    <row r="140" spans="1:285" x14ac:dyDescent="0.25">
      <c r="A140">
        <v>2025</v>
      </c>
      <c r="B140" s="37">
        <v>348300439.3125</v>
      </c>
      <c r="C140" s="37">
        <v>0</v>
      </c>
      <c r="D140" s="37">
        <v>0</v>
      </c>
      <c r="E140" s="37">
        <v>892.76485449075699</v>
      </c>
      <c r="F140" s="37">
        <v>896.40198131650698</v>
      </c>
      <c r="G140" s="37">
        <v>885.49060034751903</v>
      </c>
      <c r="H140" s="20">
        <v>1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37">
        <v>42.514850229949595</v>
      </c>
      <c r="S140" s="37">
        <v>0</v>
      </c>
      <c r="T140" s="37">
        <v>0</v>
      </c>
      <c r="U140" s="37">
        <v>0</v>
      </c>
      <c r="V140" s="37">
        <v>0</v>
      </c>
      <c r="W140" s="37">
        <v>9.803024066196679</v>
      </c>
      <c r="X140" s="37">
        <v>0</v>
      </c>
      <c r="Y140" s="37">
        <v>0</v>
      </c>
      <c r="Z140" s="37">
        <v>0</v>
      </c>
      <c r="AA140" s="37">
        <v>0</v>
      </c>
      <c r="AB140" s="37">
        <v>17.11130962804123</v>
      </c>
      <c r="AC140" s="37">
        <v>0</v>
      </c>
      <c r="AD140" s="37">
        <v>0</v>
      </c>
      <c r="AE140" s="37">
        <v>0</v>
      </c>
      <c r="AF140" s="37">
        <v>0</v>
      </c>
      <c r="AG140" s="124">
        <v>16.765474579999999</v>
      </c>
      <c r="AH140" s="124">
        <v>0</v>
      </c>
      <c r="AI140" s="124">
        <v>0</v>
      </c>
      <c r="AJ140" s="124">
        <v>0</v>
      </c>
      <c r="AK140" s="124">
        <v>0</v>
      </c>
      <c r="AL140" s="37">
        <v>16.747566931174763</v>
      </c>
      <c r="AM140" s="37">
        <v>0</v>
      </c>
      <c r="AN140" s="37">
        <v>0</v>
      </c>
      <c r="AO140" s="37">
        <v>0</v>
      </c>
      <c r="AP140" s="37">
        <v>0</v>
      </c>
      <c r="AQ140" s="124">
        <v>6.2173309909999999</v>
      </c>
      <c r="AR140" s="124">
        <v>0</v>
      </c>
      <c r="AS140" s="124">
        <v>0</v>
      </c>
      <c r="AT140" s="124">
        <v>0</v>
      </c>
      <c r="AU140" s="124">
        <v>0</v>
      </c>
      <c r="AV140" s="37">
        <v>9.979032140000001</v>
      </c>
      <c r="AW140" s="37">
        <v>0</v>
      </c>
      <c r="AX140" s="37">
        <v>0</v>
      </c>
      <c r="AY140" s="37">
        <v>0</v>
      </c>
      <c r="AZ140" s="37">
        <v>0</v>
      </c>
      <c r="BA140" s="37">
        <v>29.483504050000001</v>
      </c>
      <c r="BB140" s="124">
        <v>0</v>
      </c>
      <c r="BC140" s="124">
        <v>0</v>
      </c>
      <c r="BD140" s="124">
        <v>0</v>
      </c>
      <c r="BE140" s="124">
        <v>0</v>
      </c>
      <c r="BF140" s="124">
        <v>37.619569300000002</v>
      </c>
      <c r="BG140" s="124">
        <v>0</v>
      </c>
      <c r="BH140" s="124">
        <v>0</v>
      </c>
      <c r="BI140" s="124">
        <v>0</v>
      </c>
      <c r="BJ140" s="124">
        <v>0</v>
      </c>
      <c r="BK140" s="37">
        <v>6.0571635653580245</v>
      </c>
      <c r="BL140" s="124">
        <v>0</v>
      </c>
      <c r="BM140" s="124">
        <v>0</v>
      </c>
      <c r="BN140" s="124">
        <v>0</v>
      </c>
      <c r="BO140" s="124">
        <v>0</v>
      </c>
      <c r="BP140" s="124">
        <v>12.62526123</v>
      </c>
      <c r="BQ140" s="124">
        <v>0</v>
      </c>
      <c r="BR140" s="124">
        <v>0</v>
      </c>
      <c r="BS140" s="124">
        <v>0</v>
      </c>
      <c r="BT140" s="124">
        <v>0</v>
      </c>
      <c r="BU140" s="37">
        <v>34.3587326797579</v>
      </c>
      <c r="BV140" s="124">
        <v>0</v>
      </c>
      <c r="BW140" s="124">
        <v>0</v>
      </c>
      <c r="BX140" s="124">
        <v>0</v>
      </c>
      <c r="BY140" s="124">
        <v>0</v>
      </c>
      <c r="BZ140" s="124">
        <v>2.2679618499999998</v>
      </c>
      <c r="CA140" s="124">
        <v>0</v>
      </c>
      <c r="CB140" s="124">
        <v>0</v>
      </c>
      <c r="CC140" s="124">
        <v>0</v>
      </c>
      <c r="CD140" s="124">
        <v>0</v>
      </c>
      <c r="CE140" s="22">
        <v>0.98</v>
      </c>
      <c r="CF140" s="5">
        <v>0</v>
      </c>
      <c r="CG140" s="5">
        <v>0</v>
      </c>
      <c r="CH140" s="5">
        <v>0</v>
      </c>
      <c r="CI140" s="5">
        <v>0</v>
      </c>
      <c r="CM140" s="38">
        <v>0</v>
      </c>
      <c r="CN140" s="21">
        <v>0</v>
      </c>
      <c r="CO140" s="21">
        <v>1</v>
      </c>
      <c r="CP140" s="21">
        <v>0</v>
      </c>
      <c r="CQ140" s="21">
        <v>0</v>
      </c>
      <c r="CR140" s="39">
        <v>1</v>
      </c>
      <c r="CS140" s="18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FW140" s="69">
        <f t="shared" si="11"/>
        <v>3.5714285714285712E-2</v>
      </c>
      <c r="FX140" s="69">
        <f t="shared" si="13"/>
        <v>3.5714285714285712E-2</v>
      </c>
      <c r="FY140" s="69">
        <f t="shared" si="13"/>
        <v>3.5714285714285712E-2</v>
      </c>
      <c r="FZ140" s="69">
        <f>(1-$FW$80)/7</f>
        <v>3.5714285714285712E-2</v>
      </c>
      <c r="GA140" s="69">
        <v>0.9</v>
      </c>
      <c r="GB140" s="69">
        <v>0.9</v>
      </c>
      <c r="GC140" s="69">
        <v>0.9</v>
      </c>
      <c r="GD140" s="69">
        <f t="shared" ref="GD140:GW140" si="15">(1-$FW$80)/7</f>
        <v>3.5714285714285712E-2</v>
      </c>
      <c r="GE140" s="69">
        <f t="shared" si="15"/>
        <v>3.5714285714285712E-2</v>
      </c>
      <c r="GF140" s="69">
        <f t="shared" si="15"/>
        <v>3.5714285714285712E-2</v>
      </c>
      <c r="GG140" s="69">
        <f t="shared" si="15"/>
        <v>3.5714285714285712E-2</v>
      </c>
      <c r="GH140" s="69">
        <f t="shared" si="15"/>
        <v>3.5714285714285712E-2</v>
      </c>
      <c r="GI140" s="69">
        <f t="shared" si="15"/>
        <v>3.5714285714285712E-2</v>
      </c>
      <c r="GJ140" s="69">
        <f t="shared" si="15"/>
        <v>3.5714285714285712E-2</v>
      </c>
      <c r="GK140" s="69">
        <f t="shared" si="15"/>
        <v>3.5714285714285712E-2</v>
      </c>
      <c r="GL140" s="69">
        <f t="shared" si="15"/>
        <v>3.5714285714285712E-2</v>
      </c>
      <c r="GM140" s="69">
        <f t="shared" si="15"/>
        <v>3.5714285714285712E-2</v>
      </c>
      <c r="GN140" s="69">
        <f t="shared" si="15"/>
        <v>3.5714285714285712E-2</v>
      </c>
      <c r="GO140" s="69">
        <f t="shared" si="15"/>
        <v>3.5714285714285712E-2</v>
      </c>
      <c r="GP140" s="69">
        <f t="shared" si="15"/>
        <v>3.5714285714285712E-2</v>
      </c>
      <c r="GQ140" s="69">
        <f t="shared" si="15"/>
        <v>3.5714285714285712E-2</v>
      </c>
      <c r="GR140" s="69">
        <f t="shared" si="15"/>
        <v>3.5714285714285712E-2</v>
      </c>
      <c r="GS140" s="69">
        <f t="shared" si="15"/>
        <v>3.5714285714285712E-2</v>
      </c>
      <c r="GT140" s="69">
        <f t="shared" si="15"/>
        <v>3.5714285714285712E-2</v>
      </c>
      <c r="GU140" s="69">
        <f t="shared" si="15"/>
        <v>3.5714285714285712E-2</v>
      </c>
      <c r="GV140" s="69">
        <f t="shared" si="15"/>
        <v>3.5714285714285712E-2</v>
      </c>
      <c r="GW140" s="69">
        <f t="shared" si="15"/>
        <v>3.5714285714285712E-2</v>
      </c>
      <c r="JR140" s="37">
        <v>0</v>
      </c>
      <c r="JS140" s="37">
        <f t="shared" si="7"/>
        <v>6.7004782031250029E-2</v>
      </c>
      <c r="JT140" s="37">
        <f t="shared" si="8"/>
        <v>7.7165076281738285E-2</v>
      </c>
      <c r="JU140" s="37">
        <v>1</v>
      </c>
      <c r="JV140" s="37"/>
      <c r="JW140" s="37">
        <v>0.45</v>
      </c>
      <c r="JX140" s="37">
        <f t="shared" si="9"/>
        <v>0.33079135078124988</v>
      </c>
      <c r="JY140" s="37"/>
    </row>
    <row r="141" spans="1:285" x14ac:dyDescent="0.25">
      <c r="A141">
        <v>2026</v>
      </c>
      <c r="B141" s="37">
        <v>350540483.375</v>
      </c>
      <c r="C141" s="37">
        <v>0</v>
      </c>
      <c r="D141" s="37">
        <v>0</v>
      </c>
      <c r="E141" s="37">
        <v>894.20869213342701</v>
      </c>
      <c r="F141" s="37">
        <v>898.65859340876295</v>
      </c>
      <c r="G141" s="37">
        <v>885.30888938903797</v>
      </c>
      <c r="H141" s="20">
        <v>1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37">
        <v>44.498605175507237</v>
      </c>
      <c r="S141" s="37">
        <v>0</v>
      </c>
      <c r="T141" s="37">
        <v>0</v>
      </c>
      <c r="U141" s="37">
        <v>0</v>
      </c>
      <c r="V141" s="37">
        <v>0</v>
      </c>
      <c r="W141" s="37">
        <v>9.9515070857650052</v>
      </c>
      <c r="X141" s="37">
        <v>0</v>
      </c>
      <c r="Y141" s="37">
        <v>0</v>
      </c>
      <c r="Z141" s="37">
        <v>0</v>
      </c>
      <c r="AA141" s="37">
        <v>0</v>
      </c>
      <c r="AB141" s="37">
        <v>16.874214010492839</v>
      </c>
      <c r="AC141" s="37">
        <v>0</v>
      </c>
      <c r="AD141" s="37">
        <v>0</v>
      </c>
      <c r="AE141" s="37">
        <v>0</v>
      </c>
      <c r="AF141" s="37">
        <v>0</v>
      </c>
      <c r="AG141" s="124">
        <v>16.764116300000001</v>
      </c>
      <c r="AH141" s="124">
        <v>0</v>
      </c>
      <c r="AI141" s="124">
        <v>0</v>
      </c>
      <c r="AJ141" s="124">
        <v>0</v>
      </c>
      <c r="AK141" s="124">
        <v>0</v>
      </c>
      <c r="AL141" s="37">
        <v>16.469369724962089</v>
      </c>
      <c r="AM141" s="37">
        <v>0</v>
      </c>
      <c r="AN141" s="37">
        <v>0</v>
      </c>
      <c r="AO141" s="37">
        <v>0</v>
      </c>
      <c r="AP141" s="37">
        <v>0</v>
      </c>
      <c r="AQ141" s="124">
        <v>6.5216044489999998</v>
      </c>
      <c r="AR141" s="124">
        <v>0</v>
      </c>
      <c r="AS141" s="124">
        <v>0</v>
      </c>
      <c r="AT141" s="124">
        <v>0</v>
      </c>
      <c r="AU141" s="124">
        <v>0</v>
      </c>
      <c r="AV141" s="37">
        <v>10.213399535554055</v>
      </c>
      <c r="AW141" s="37">
        <v>0</v>
      </c>
      <c r="AX141" s="37">
        <v>0</v>
      </c>
      <c r="AY141" s="37">
        <v>0</v>
      </c>
      <c r="AZ141" s="37">
        <v>0</v>
      </c>
      <c r="BA141" s="37">
        <v>29.483504050000001</v>
      </c>
      <c r="BB141" s="124">
        <v>0</v>
      </c>
      <c r="BC141" s="124">
        <v>0</v>
      </c>
      <c r="BD141" s="124">
        <v>0</v>
      </c>
      <c r="BE141" s="124">
        <v>0</v>
      </c>
      <c r="BF141" s="124">
        <v>37.613708340000002</v>
      </c>
      <c r="BG141" s="124">
        <v>0</v>
      </c>
      <c r="BH141" s="124">
        <v>0</v>
      </c>
      <c r="BI141" s="124">
        <v>0</v>
      </c>
      <c r="BJ141" s="124">
        <v>0</v>
      </c>
      <c r="BK141" s="37">
        <v>6.2092264620123467</v>
      </c>
      <c r="BL141" s="124">
        <v>0</v>
      </c>
      <c r="BM141" s="124">
        <v>0</v>
      </c>
      <c r="BN141" s="124">
        <v>0</v>
      </c>
      <c r="BO141" s="124">
        <v>0</v>
      </c>
      <c r="BP141" s="124">
        <v>12.38307101</v>
      </c>
      <c r="BQ141" s="124">
        <v>0</v>
      </c>
      <c r="BR141" s="124">
        <v>0</v>
      </c>
      <c r="BS141" s="124">
        <v>0</v>
      </c>
      <c r="BT141" s="124">
        <v>0</v>
      </c>
      <c r="BU141" s="37">
        <v>39.252823667129285</v>
      </c>
      <c r="BV141" s="124">
        <v>0</v>
      </c>
      <c r="BW141" s="124">
        <v>0</v>
      </c>
      <c r="BX141" s="124">
        <v>0</v>
      </c>
      <c r="BY141" s="124">
        <v>0</v>
      </c>
      <c r="BZ141" s="124">
        <v>2.2679618499999998</v>
      </c>
      <c r="CA141" s="124">
        <v>0</v>
      </c>
      <c r="CB141" s="124">
        <v>0</v>
      </c>
      <c r="CC141" s="124">
        <v>0</v>
      </c>
      <c r="CD141" s="124">
        <v>0</v>
      </c>
      <c r="CE141" s="22">
        <v>0.98</v>
      </c>
      <c r="CF141" s="5">
        <v>0</v>
      </c>
      <c r="CG141" s="5">
        <v>0</v>
      </c>
      <c r="CH141" s="5">
        <v>0</v>
      </c>
      <c r="CI141" s="5">
        <v>0</v>
      </c>
      <c r="CM141" s="38">
        <v>0</v>
      </c>
      <c r="CN141" s="21">
        <v>0</v>
      </c>
      <c r="CO141" s="21">
        <v>1</v>
      </c>
      <c r="CP141" s="21">
        <v>0</v>
      </c>
      <c r="CQ141" s="21">
        <v>0</v>
      </c>
      <c r="CR141" s="39">
        <v>1</v>
      </c>
      <c r="CS141" s="18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FW141" s="69">
        <f t="shared" si="11"/>
        <v>3.5714285714285712E-2</v>
      </c>
      <c r="FX141" s="69">
        <f t="shared" si="13"/>
        <v>3.5714285714285712E-2</v>
      </c>
      <c r="FY141" s="69">
        <f t="shared" si="13"/>
        <v>3.5714285714285712E-2</v>
      </c>
      <c r="FZ141" s="69">
        <f>(1-$FW$80)/7</f>
        <v>3.5714285714285712E-2</v>
      </c>
      <c r="GA141" s="69">
        <f t="shared" ref="GA141:GC144" si="16">(1-$FW$80)/7</f>
        <v>3.5714285714285712E-2</v>
      </c>
      <c r="GB141" s="69">
        <f t="shared" si="16"/>
        <v>3.5714285714285712E-2</v>
      </c>
      <c r="GC141" s="69">
        <f t="shared" si="16"/>
        <v>3.5714285714285712E-2</v>
      </c>
      <c r="GD141" s="69">
        <v>0.9</v>
      </c>
      <c r="GE141" s="69">
        <v>0.9</v>
      </c>
      <c r="GF141" s="69">
        <v>0.9</v>
      </c>
      <c r="GG141" s="69">
        <v>0.9</v>
      </c>
      <c r="GH141" s="69">
        <v>0.9</v>
      </c>
      <c r="GI141" s="69">
        <v>0.9</v>
      </c>
      <c r="GJ141" s="69">
        <v>0.9</v>
      </c>
      <c r="GK141" s="69">
        <v>0.9</v>
      </c>
      <c r="GL141" s="69">
        <v>0.9</v>
      </c>
      <c r="GM141" s="69">
        <f t="shared" ref="GM141:GW141" si="17">(1-$FW$80)/7</f>
        <v>3.5714285714285712E-2</v>
      </c>
      <c r="GN141" s="69">
        <f t="shared" si="17"/>
        <v>3.5714285714285712E-2</v>
      </c>
      <c r="GO141" s="69">
        <f t="shared" si="17"/>
        <v>3.5714285714285712E-2</v>
      </c>
      <c r="GP141" s="69">
        <f t="shared" si="17"/>
        <v>3.5714285714285712E-2</v>
      </c>
      <c r="GQ141" s="69">
        <f t="shared" si="17"/>
        <v>3.5714285714285712E-2</v>
      </c>
      <c r="GR141" s="69">
        <f t="shared" si="17"/>
        <v>3.5714285714285712E-2</v>
      </c>
      <c r="GS141" s="69">
        <f t="shared" si="17"/>
        <v>3.5714285714285712E-2</v>
      </c>
      <c r="GT141" s="69">
        <f t="shared" si="17"/>
        <v>3.5714285714285712E-2</v>
      </c>
      <c r="GU141" s="69">
        <f t="shared" si="17"/>
        <v>3.5714285714285712E-2</v>
      </c>
      <c r="GV141" s="69">
        <f t="shared" si="17"/>
        <v>3.5714285714285712E-2</v>
      </c>
      <c r="GW141" s="69">
        <f t="shared" si="17"/>
        <v>3.5714285714285712E-2</v>
      </c>
      <c r="JR141" s="37">
        <v>0</v>
      </c>
      <c r="JS141" s="37">
        <f t="shared" si="7"/>
        <v>7.0355021132812529E-2</v>
      </c>
      <c r="JT141" s="37">
        <f t="shared" si="8"/>
        <v>8.2952457002868657E-2</v>
      </c>
      <c r="JU141" s="37">
        <v>1</v>
      </c>
      <c r="JV141" s="37"/>
      <c r="JW141" s="37">
        <v>0.45</v>
      </c>
      <c r="JX141" s="37">
        <f t="shared" si="9"/>
        <v>0.31425178324218739</v>
      </c>
      <c r="JY141" s="37"/>
    </row>
    <row r="142" spans="1:285" x14ac:dyDescent="0.25">
      <c r="A142">
        <v>2027</v>
      </c>
      <c r="B142" s="37">
        <v>352740835.3125</v>
      </c>
      <c r="C142" s="37">
        <v>0</v>
      </c>
      <c r="D142" s="37">
        <v>0</v>
      </c>
      <c r="E142" s="37">
        <v>895.36244350671802</v>
      </c>
      <c r="F142" s="37">
        <v>900.75387506186996</v>
      </c>
      <c r="G142" s="37">
        <v>884.57957983017002</v>
      </c>
      <c r="H142" s="20">
        <v>1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37">
        <v>46.266421740000006</v>
      </c>
      <c r="S142" s="37">
        <v>0</v>
      </c>
      <c r="T142" s="37">
        <v>0</v>
      </c>
      <c r="U142" s="37">
        <v>0</v>
      </c>
      <c r="V142" s="37">
        <v>0</v>
      </c>
      <c r="W142" s="37">
        <v>9.979032140000001</v>
      </c>
      <c r="X142" s="37">
        <v>0</v>
      </c>
      <c r="Y142" s="37">
        <v>0</v>
      </c>
      <c r="Z142" s="37">
        <v>0</v>
      </c>
      <c r="AA142" s="37">
        <v>0</v>
      </c>
      <c r="AB142" s="37">
        <v>16.615088513100002</v>
      </c>
      <c r="AC142" s="37">
        <v>0</v>
      </c>
      <c r="AD142" s="37">
        <v>0</v>
      </c>
      <c r="AE142" s="37">
        <v>0</v>
      </c>
      <c r="AF142" s="37">
        <v>0</v>
      </c>
      <c r="AG142" s="124">
        <v>16.782917690000001</v>
      </c>
      <c r="AH142" s="124">
        <v>0</v>
      </c>
      <c r="AI142" s="124">
        <v>0</v>
      </c>
      <c r="AJ142" s="124">
        <v>0</v>
      </c>
      <c r="AK142" s="124">
        <v>0</v>
      </c>
      <c r="AL142" s="37">
        <v>16.1660320668</v>
      </c>
      <c r="AM142" s="37">
        <v>0</v>
      </c>
      <c r="AN142" s="37">
        <v>0</v>
      </c>
      <c r="AO142" s="37">
        <v>0</v>
      </c>
      <c r="AP142" s="37">
        <v>0</v>
      </c>
      <c r="AQ142" s="124">
        <v>6.8038855500000004</v>
      </c>
      <c r="AR142" s="124">
        <v>0</v>
      </c>
      <c r="AS142" s="124">
        <v>0</v>
      </c>
      <c r="AT142" s="124">
        <v>0</v>
      </c>
      <c r="AU142" s="124">
        <v>0</v>
      </c>
      <c r="AV142" s="37">
        <v>10.520552114535837</v>
      </c>
      <c r="AW142" s="37">
        <v>0</v>
      </c>
      <c r="AX142" s="37">
        <v>0</v>
      </c>
      <c r="AY142" s="37">
        <v>0</v>
      </c>
      <c r="AZ142" s="37">
        <v>0</v>
      </c>
      <c r="BA142" s="37">
        <v>29.483504050000001</v>
      </c>
      <c r="BB142" s="124">
        <v>0</v>
      </c>
      <c r="BC142" s="124">
        <v>0</v>
      </c>
      <c r="BD142" s="124">
        <v>0</v>
      </c>
      <c r="BE142" s="124">
        <v>0</v>
      </c>
      <c r="BF142" s="124">
        <v>37.648166709999998</v>
      </c>
      <c r="BG142" s="124">
        <v>0</v>
      </c>
      <c r="BH142" s="124">
        <v>0</v>
      </c>
      <c r="BI142" s="124">
        <v>0</v>
      </c>
      <c r="BJ142" s="124">
        <v>0</v>
      </c>
      <c r="BK142" s="37">
        <v>6.3502931800000004</v>
      </c>
      <c r="BL142" s="124">
        <v>0</v>
      </c>
      <c r="BM142" s="124">
        <v>0</v>
      </c>
      <c r="BN142" s="124">
        <v>0</v>
      </c>
      <c r="BO142" s="124">
        <v>0</v>
      </c>
      <c r="BP142" s="124">
        <v>12.12452405</v>
      </c>
      <c r="BQ142" s="124">
        <v>0</v>
      </c>
      <c r="BR142" s="124">
        <v>0</v>
      </c>
      <c r="BS142" s="124">
        <v>0</v>
      </c>
      <c r="BT142" s="124">
        <v>0</v>
      </c>
      <c r="BU142" s="37">
        <v>44.905644630000005</v>
      </c>
      <c r="BV142" s="124">
        <v>0</v>
      </c>
      <c r="BW142" s="124">
        <v>0</v>
      </c>
      <c r="BX142" s="124">
        <v>0</v>
      </c>
      <c r="BY142" s="124">
        <v>0</v>
      </c>
      <c r="BZ142" s="124">
        <v>2.2679618499999998</v>
      </c>
      <c r="CA142" s="124">
        <v>0</v>
      </c>
      <c r="CB142" s="124">
        <v>0</v>
      </c>
      <c r="CC142" s="124">
        <v>0</v>
      </c>
      <c r="CD142" s="124">
        <v>0</v>
      </c>
      <c r="CE142" s="22">
        <v>0.98</v>
      </c>
      <c r="CF142" s="5">
        <v>0</v>
      </c>
      <c r="CG142" s="5">
        <v>0</v>
      </c>
      <c r="CH142" s="5">
        <v>0</v>
      </c>
      <c r="CI142" s="5">
        <v>0</v>
      </c>
      <c r="CM142" s="38">
        <v>0</v>
      </c>
      <c r="CN142" s="21">
        <v>0</v>
      </c>
      <c r="CO142" s="21">
        <v>1</v>
      </c>
      <c r="CP142" s="21">
        <v>0</v>
      </c>
      <c r="CQ142" s="21">
        <v>0</v>
      </c>
      <c r="CR142" s="39">
        <v>1</v>
      </c>
      <c r="CS142" s="18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FW142" s="69">
        <f t="shared" si="11"/>
        <v>3.5714285714285712E-2</v>
      </c>
      <c r="FX142" s="69">
        <f t="shared" si="13"/>
        <v>3.5714285714285712E-2</v>
      </c>
      <c r="FY142" s="69">
        <f t="shared" si="13"/>
        <v>3.5714285714285712E-2</v>
      </c>
      <c r="FZ142" s="69">
        <f>(1-$FW$80)/7</f>
        <v>3.5714285714285712E-2</v>
      </c>
      <c r="GA142" s="69">
        <f t="shared" si="16"/>
        <v>3.5714285714285712E-2</v>
      </c>
      <c r="GB142" s="69">
        <f t="shared" si="16"/>
        <v>3.5714285714285712E-2</v>
      </c>
      <c r="GC142" s="69">
        <f t="shared" si="16"/>
        <v>3.5714285714285712E-2</v>
      </c>
      <c r="GD142" s="69">
        <f t="shared" ref="GD142:GL144" si="18">(1-$FW$80)/7</f>
        <v>3.5714285714285712E-2</v>
      </c>
      <c r="GE142" s="69">
        <f t="shared" si="18"/>
        <v>3.5714285714285712E-2</v>
      </c>
      <c r="GF142" s="69">
        <f t="shared" si="18"/>
        <v>3.5714285714285712E-2</v>
      </c>
      <c r="GG142" s="69">
        <f t="shared" si="18"/>
        <v>3.5714285714285712E-2</v>
      </c>
      <c r="GH142" s="69">
        <f t="shared" si="18"/>
        <v>3.5714285714285712E-2</v>
      </c>
      <c r="GI142" s="69">
        <f t="shared" si="18"/>
        <v>3.5714285714285712E-2</v>
      </c>
      <c r="GJ142" s="69">
        <f t="shared" si="18"/>
        <v>3.5714285714285712E-2</v>
      </c>
      <c r="GK142" s="69">
        <f t="shared" si="18"/>
        <v>3.5714285714285712E-2</v>
      </c>
      <c r="GL142" s="69">
        <f t="shared" si="18"/>
        <v>3.5714285714285712E-2</v>
      </c>
      <c r="GM142" s="69">
        <v>0.9</v>
      </c>
      <c r="GN142" s="69">
        <f t="shared" ref="GN142:GW142" si="19">(1-$FW$80)/7</f>
        <v>3.5714285714285712E-2</v>
      </c>
      <c r="GO142" s="69">
        <f t="shared" si="19"/>
        <v>3.5714285714285712E-2</v>
      </c>
      <c r="GP142" s="69">
        <f t="shared" si="19"/>
        <v>3.5714285714285712E-2</v>
      </c>
      <c r="GQ142" s="69">
        <f t="shared" si="19"/>
        <v>3.5714285714285712E-2</v>
      </c>
      <c r="GR142" s="69">
        <f t="shared" si="19"/>
        <v>3.5714285714285712E-2</v>
      </c>
      <c r="GS142" s="69">
        <f t="shared" si="19"/>
        <v>3.5714285714285712E-2</v>
      </c>
      <c r="GT142" s="69">
        <f t="shared" si="19"/>
        <v>3.5714285714285712E-2</v>
      </c>
      <c r="GU142" s="69">
        <f t="shared" si="19"/>
        <v>3.5714285714285712E-2</v>
      </c>
      <c r="GV142" s="69">
        <f t="shared" si="19"/>
        <v>3.5714285714285712E-2</v>
      </c>
      <c r="GW142" s="69">
        <f t="shared" si="19"/>
        <v>3.5714285714285712E-2</v>
      </c>
      <c r="JR142" s="37">
        <v>0</v>
      </c>
      <c r="JS142" s="37">
        <f t="shared" si="7"/>
        <v>7.3872772189453165E-2</v>
      </c>
      <c r="JT142" s="37">
        <f t="shared" si="8"/>
        <v>8.9173891278083797E-2</v>
      </c>
      <c r="JU142" s="37">
        <v>1</v>
      </c>
      <c r="JV142" s="37"/>
      <c r="JW142" s="37">
        <v>0.45</v>
      </c>
      <c r="JX142" s="37">
        <f t="shared" si="9"/>
        <v>0.29853919408007801</v>
      </c>
      <c r="JY142" s="37"/>
    </row>
    <row r="143" spans="1:285" x14ac:dyDescent="0.25">
      <c r="A143">
        <v>2028</v>
      </c>
      <c r="B143" s="37">
        <v>354900513.5</v>
      </c>
      <c r="C143" s="37">
        <v>0</v>
      </c>
      <c r="D143" s="37">
        <v>0</v>
      </c>
      <c r="E143" s="37">
        <v>896.21165060996998</v>
      </c>
      <c r="F143" s="37">
        <v>902.68626081943501</v>
      </c>
      <c r="G143" s="37">
        <v>883.26243019104004</v>
      </c>
      <c r="H143" s="20">
        <v>1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37">
        <v>46.266421740000006</v>
      </c>
      <c r="S143" s="37">
        <v>0</v>
      </c>
      <c r="T143" s="37">
        <v>0</v>
      </c>
      <c r="U143" s="37">
        <v>0</v>
      </c>
      <c r="V143" s="37">
        <v>0</v>
      </c>
      <c r="W143" s="37">
        <v>9.979032140000001</v>
      </c>
      <c r="X143" s="37">
        <v>0</v>
      </c>
      <c r="Y143" s="37">
        <v>0</v>
      </c>
      <c r="Z143" s="37">
        <v>0</v>
      </c>
      <c r="AA143" s="37">
        <v>0</v>
      </c>
      <c r="AB143" s="37">
        <v>16.615088513100002</v>
      </c>
      <c r="AC143" s="37">
        <v>0</v>
      </c>
      <c r="AD143" s="37">
        <v>0</v>
      </c>
      <c r="AE143" s="37">
        <v>0</v>
      </c>
      <c r="AF143" s="37">
        <v>0</v>
      </c>
      <c r="AG143" s="124">
        <v>16.782917690000001</v>
      </c>
      <c r="AH143" s="124">
        <v>0</v>
      </c>
      <c r="AI143" s="124">
        <v>0</v>
      </c>
      <c r="AJ143" s="124">
        <v>0</v>
      </c>
      <c r="AK143" s="124">
        <v>0</v>
      </c>
      <c r="AL143" s="37">
        <v>16.1660320668</v>
      </c>
      <c r="AM143" s="37">
        <v>0</v>
      </c>
      <c r="AN143" s="37">
        <v>0</v>
      </c>
      <c r="AO143" s="37">
        <v>0</v>
      </c>
      <c r="AP143" s="37">
        <v>0</v>
      </c>
      <c r="AQ143" s="124">
        <v>6.8038855500000004</v>
      </c>
      <c r="AR143" s="124">
        <v>0</v>
      </c>
      <c r="AS143" s="124">
        <v>0</v>
      </c>
      <c r="AT143" s="124">
        <v>0</v>
      </c>
      <c r="AU143" s="124">
        <v>0</v>
      </c>
      <c r="AV143" s="37">
        <v>10.886216880000001</v>
      </c>
      <c r="AW143" s="37">
        <v>0</v>
      </c>
      <c r="AX143" s="37">
        <v>0</v>
      </c>
      <c r="AY143" s="37">
        <v>0</v>
      </c>
      <c r="AZ143" s="37">
        <v>0</v>
      </c>
      <c r="BA143" s="37">
        <v>29.483504050000001</v>
      </c>
      <c r="BB143" s="124">
        <v>0</v>
      </c>
      <c r="BC143" s="124">
        <v>0</v>
      </c>
      <c r="BD143" s="124">
        <v>0</v>
      </c>
      <c r="BE143" s="124">
        <v>0</v>
      </c>
      <c r="BF143" s="124">
        <v>37.648166709999998</v>
      </c>
      <c r="BG143" s="124">
        <v>0</v>
      </c>
      <c r="BH143" s="124">
        <v>0</v>
      </c>
      <c r="BI143" s="124">
        <v>0</v>
      </c>
      <c r="BJ143" s="124">
        <v>0</v>
      </c>
      <c r="BK143" s="37">
        <v>6.3502931800000004</v>
      </c>
      <c r="BL143" s="124">
        <v>0</v>
      </c>
      <c r="BM143" s="124">
        <v>0</v>
      </c>
      <c r="BN143" s="124">
        <v>0</v>
      </c>
      <c r="BO143" s="124">
        <v>0</v>
      </c>
      <c r="BP143" s="124">
        <v>12.12452405</v>
      </c>
      <c r="BQ143" s="124">
        <v>0</v>
      </c>
      <c r="BR143" s="124">
        <v>0</v>
      </c>
      <c r="BS143" s="124">
        <v>0</v>
      </c>
      <c r="BT143" s="124">
        <v>0</v>
      </c>
      <c r="BU143" s="37">
        <v>44.905644630000005</v>
      </c>
      <c r="BV143" s="124">
        <v>0</v>
      </c>
      <c r="BW143" s="124">
        <v>0</v>
      </c>
      <c r="BX143" s="124">
        <v>0</v>
      </c>
      <c r="BY143" s="124">
        <v>0</v>
      </c>
      <c r="BZ143" s="124">
        <v>2.2679618499999998</v>
      </c>
      <c r="CA143" s="124">
        <v>0</v>
      </c>
      <c r="CB143" s="124">
        <v>0</v>
      </c>
      <c r="CC143" s="124">
        <v>0</v>
      </c>
      <c r="CD143" s="124">
        <v>0</v>
      </c>
      <c r="CE143" s="22">
        <v>0.98</v>
      </c>
      <c r="CF143" s="5">
        <v>0</v>
      </c>
      <c r="CG143" s="5">
        <v>0</v>
      </c>
      <c r="CH143" s="5">
        <v>0</v>
      </c>
      <c r="CI143" s="5">
        <v>0</v>
      </c>
      <c r="CM143" s="38">
        <v>0</v>
      </c>
      <c r="CN143" s="21">
        <v>0</v>
      </c>
      <c r="CO143" s="21">
        <v>1</v>
      </c>
      <c r="CP143" s="21">
        <v>0</v>
      </c>
      <c r="CQ143" s="21">
        <v>0</v>
      </c>
      <c r="CR143" s="39">
        <v>1</v>
      </c>
      <c r="CS143" s="18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FW143" s="69">
        <f t="shared" si="11"/>
        <v>3.5714285714285712E-2</v>
      </c>
      <c r="FX143" s="69">
        <f t="shared" si="13"/>
        <v>3.5714285714285712E-2</v>
      </c>
      <c r="FY143" s="69">
        <f t="shared" si="13"/>
        <v>3.5714285714285712E-2</v>
      </c>
      <c r="FZ143" s="69">
        <f>(1-$FW$80)/7</f>
        <v>3.5714285714285712E-2</v>
      </c>
      <c r="GA143" s="69">
        <f t="shared" si="16"/>
        <v>3.5714285714285712E-2</v>
      </c>
      <c r="GB143" s="69">
        <f t="shared" si="16"/>
        <v>3.5714285714285712E-2</v>
      </c>
      <c r="GC143" s="69">
        <f t="shared" si="16"/>
        <v>3.5714285714285712E-2</v>
      </c>
      <c r="GD143" s="69">
        <f t="shared" si="18"/>
        <v>3.5714285714285712E-2</v>
      </c>
      <c r="GE143" s="69">
        <f t="shared" si="18"/>
        <v>3.5714285714285712E-2</v>
      </c>
      <c r="GF143" s="69">
        <f t="shared" si="18"/>
        <v>3.5714285714285712E-2</v>
      </c>
      <c r="GG143" s="69">
        <f t="shared" si="18"/>
        <v>3.5714285714285712E-2</v>
      </c>
      <c r="GH143" s="69">
        <f t="shared" si="18"/>
        <v>3.5714285714285712E-2</v>
      </c>
      <c r="GI143" s="69">
        <f t="shared" si="18"/>
        <v>3.5714285714285712E-2</v>
      </c>
      <c r="GJ143" s="69">
        <f t="shared" si="18"/>
        <v>3.5714285714285712E-2</v>
      </c>
      <c r="GK143" s="69">
        <f t="shared" si="18"/>
        <v>3.5714285714285712E-2</v>
      </c>
      <c r="GL143" s="69">
        <f t="shared" si="18"/>
        <v>3.5714285714285712E-2</v>
      </c>
      <c r="GM143" s="69">
        <f>(1-$FW$80)/7</f>
        <v>3.5714285714285712E-2</v>
      </c>
      <c r="GN143" s="69">
        <f>(1-$FW$80)/7</f>
        <v>3.5714285714285712E-2</v>
      </c>
      <c r="GO143" s="69">
        <f>(1-$FW$80)/7</f>
        <v>3.5714285714285712E-2</v>
      </c>
      <c r="GP143" s="69">
        <v>0.9</v>
      </c>
      <c r="GQ143" s="69">
        <f>(1-$FW$80)/7</f>
        <v>3.5714285714285712E-2</v>
      </c>
      <c r="GR143" s="69">
        <v>0.9</v>
      </c>
      <c r="GS143" s="69">
        <v>0.9</v>
      </c>
      <c r="GT143" s="69">
        <v>0.9</v>
      </c>
      <c r="GU143" s="69">
        <f>(1-$FW$80)/7</f>
        <v>3.5714285714285712E-2</v>
      </c>
      <c r="GV143" s="69">
        <f>(1-$FW$80)/7</f>
        <v>3.5714285714285712E-2</v>
      </c>
      <c r="GW143" s="69">
        <v>0.9</v>
      </c>
      <c r="JR143" s="37">
        <v>0</v>
      </c>
      <c r="JS143" s="37">
        <f t="shared" si="7"/>
        <v>7.7566410798925831E-2</v>
      </c>
      <c r="JT143" s="37">
        <f t="shared" si="8"/>
        <v>9.5861933123940077E-2</v>
      </c>
      <c r="JU143" s="37">
        <v>1</v>
      </c>
      <c r="JV143" s="37"/>
      <c r="JW143" s="37">
        <v>0.45</v>
      </c>
      <c r="JX143" s="37">
        <f t="shared" si="9"/>
        <v>0.28361223437607408</v>
      </c>
      <c r="JY143" s="37"/>
    </row>
    <row r="144" spans="1:285" x14ac:dyDescent="0.25">
      <c r="A144">
        <v>2029</v>
      </c>
      <c r="B144" s="37">
        <v>357018566.1875</v>
      </c>
      <c r="C144" s="37">
        <v>0</v>
      </c>
      <c r="D144" s="37">
        <v>0</v>
      </c>
      <c r="E144" s="37">
        <v>896.74117696285305</v>
      </c>
      <c r="F144" s="37">
        <v>904.45412056893099</v>
      </c>
      <c r="G144" s="37">
        <v>881.31528925895702</v>
      </c>
      <c r="H144" s="20">
        <v>1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37">
        <v>46.266421740000006</v>
      </c>
      <c r="S144" s="37">
        <v>0</v>
      </c>
      <c r="T144" s="37">
        <v>0</v>
      </c>
      <c r="U144" s="37">
        <v>0</v>
      </c>
      <c r="V144" s="37">
        <v>0</v>
      </c>
      <c r="W144" s="37">
        <v>9.979032140000001</v>
      </c>
      <c r="X144" s="37">
        <v>0</v>
      </c>
      <c r="Y144" s="37">
        <v>0</v>
      </c>
      <c r="Z144" s="37">
        <v>0</v>
      </c>
      <c r="AA144" s="37">
        <v>0</v>
      </c>
      <c r="AB144" s="37">
        <v>16.615088513100002</v>
      </c>
      <c r="AC144" s="37">
        <v>0</v>
      </c>
      <c r="AD144" s="37">
        <v>0</v>
      </c>
      <c r="AE144" s="37">
        <v>0</v>
      </c>
      <c r="AF144" s="37">
        <v>0</v>
      </c>
      <c r="AG144" s="124">
        <v>16.782917690000001</v>
      </c>
      <c r="AH144" s="124">
        <v>0</v>
      </c>
      <c r="AI144" s="124">
        <v>0</v>
      </c>
      <c r="AJ144" s="124">
        <v>0</v>
      </c>
      <c r="AK144" s="124">
        <v>0</v>
      </c>
      <c r="AL144" s="37">
        <v>16.1660320668</v>
      </c>
      <c r="AM144" s="37">
        <v>0</v>
      </c>
      <c r="AN144" s="37">
        <v>0</v>
      </c>
      <c r="AO144" s="37">
        <v>0</v>
      </c>
      <c r="AP144" s="37">
        <v>0</v>
      </c>
      <c r="AQ144" s="124">
        <v>6.8038855500000004</v>
      </c>
      <c r="AR144" s="124">
        <v>0</v>
      </c>
      <c r="AS144" s="124">
        <v>0</v>
      </c>
      <c r="AT144" s="124">
        <v>0</v>
      </c>
      <c r="AU144" s="124">
        <v>0</v>
      </c>
      <c r="AV144" s="37">
        <v>10.886216880000001</v>
      </c>
      <c r="AW144" s="37">
        <v>0</v>
      </c>
      <c r="AX144" s="37">
        <v>0</v>
      </c>
      <c r="AY144" s="37">
        <v>0</v>
      </c>
      <c r="AZ144" s="37">
        <v>0</v>
      </c>
      <c r="BA144" s="37">
        <v>29.483504050000001</v>
      </c>
      <c r="BB144" s="124">
        <v>0</v>
      </c>
      <c r="BC144" s="124">
        <v>0</v>
      </c>
      <c r="BD144" s="124">
        <v>0</v>
      </c>
      <c r="BE144" s="124">
        <v>0</v>
      </c>
      <c r="BF144" s="124">
        <v>37.648166709999998</v>
      </c>
      <c r="BG144" s="124">
        <v>0</v>
      </c>
      <c r="BH144" s="124">
        <v>0</v>
      </c>
      <c r="BI144" s="124">
        <v>0</v>
      </c>
      <c r="BJ144" s="124">
        <v>0</v>
      </c>
      <c r="BK144" s="37">
        <v>6.3502931800000004</v>
      </c>
      <c r="BL144" s="124">
        <v>0</v>
      </c>
      <c r="BM144" s="124">
        <v>0</v>
      </c>
      <c r="BN144" s="124">
        <v>0</v>
      </c>
      <c r="BO144" s="124">
        <v>0</v>
      </c>
      <c r="BP144" s="124">
        <v>12.12452405</v>
      </c>
      <c r="BQ144" s="124">
        <v>0</v>
      </c>
      <c r="BR144" s="124">
        <v>0</v>
      </c>
      <c r="BS144" s="124">
        <v>0</v>
      </c>
      <c r="BT144" s="124">
        <v>0</v>
      </c>
      <c r="BU144" s="37">
        <v>44.905644630000005</v>
      </c>
      <c r="BV144" s="124">
        <v>0</v>
      </c>
      <c r="BW144" s="124">
        <v>0</v>
      </c>
      <c r="BX144" s="124">
        <v>0</v>
      </c>
      <c r="BY144" s="124">
        <v>0</v>
      </c>
      <c r="BZ144" s="124">
        <v>2.2679618499999998</v>
      </c>
      <c r="CA144" s="124">
        <v>0</v>
      </c>
      <c r="CB144" s="124">
        <v>0</v>
      </c>
      <c r="CC144" s="124">
        <v>0</v>
      </c>
      <c r="CD144" s="124">
        <v>0</v>
      </c>
      <c r="CE144" s="22">
        <v>0.98</v>
      </c>
      <c r="CF144" s="5">
        <v>0</v>
      </c>
      <c r="CG144" s="5">
        <v>0</v>
      </c>
      <c r="CH144" s="5">
        <v>0</v>
      </c>
      <c r="CI144" s="5">
        <v>0</v>
      </c>
      <c r="CM144" s="38">
        <v>0</v>
      </c>
      <c r="CN144" s="21">
        <v>0</v>
      </c>
      <c r="CO144" s="21">
        <v>1</v>
      </c>
      <c r="CP144" s="21">
        <v>0</v>
      </c>
      <c r="CQ144" s="21">
        <v>0</v>
      </c>
      <c r="CR144" s="39">
        <v>1</v>
      </c>
      <c r="CS144" s="18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FW144" s="69">
        <f t="shared" si="11"/>
        <v>3.5714285714285712E-2</v>
      </c>
      <c r="FX144" s="69">
        <f t="shared" si="13"/>
        <v>3.5714285714285712E-2</v>
      </c>
      <c r="FY144" s="69">
        <f t="shared" si="13"/>
        <v>3.5714285714285712E-2</v>
      </c>
      <c r="FZ144" s="69">
        <f>(1-$FW$80)/7</f>
        <v>3.5714285714285712E-2</v>
      </c>
      <c r="GA144" s="69">
        <f t="shared" si="16"/>
        <v>3.5714285714285712E-2</v>
      </c>
      <c r="GB144" s="69">
        <f t="shared" si="16"/>
        <v>3.5714285714285712E-2</v>
      </c>
      <c r="GC144" s="69">
        <f t="shared" si="16"/>
        <v>3.5714285714285712E-2</v>
      </c>
      <c r="GD144" s="69">
        <f t="shared" si="18"/>
        <v>3.5714285714285712E-2</v>
      </c>
      <c r="GE144" s="69">
        <f t="shared" si="18"/>
        <v>3.5714285714285712E-2</v>
      </c>
      <c r="GF144" s="69">
        <f t="shared" si="18"/>
        <v>3.5714285714285712E-2</v>
      </c>
      <c r="GG144" s="69">
        <f t="shared" si="18"/>
        <v>3.5714285714285712E-2</v>
      </c>
      <c r="GH144" s="69">
        <f t="shared" si="18"/>
        <v>3.5714285714285712E-2</v>
      </c>
      <c r="GI144" s="69">
        <f t="shared" si="18"/>
        <v>3.5714285714285712E-2</v>
      </c>
      <c r="GJ144" s="69">
        <f t="shared" si="18"/>
        <v>3.5714285714285712E-2</v>
      </c>
      <c r="GK144" s="69">
        <f t="shared" si="18"/>
        <v>3.5714285714285712E-2</v>
      </c>
      <c r="GL144" s="69">
        <f t="shared" si="18"/>
        <v>3.5714285714285712E-2</v>
      </c>
      <c r="GM144" s="69">
        <f>(1-$FW$80)/7</f>
        <v>3.5714285714285712E-2</v>
      </c>
      <c r="GN144" s="69">
        <v>0.9</v>
      </c>
      <c r="GO144" s="69">
        <v>0.9</v>
      </c>
      <c r="GP144" s="69">
        <f>(1-$FW$80)/7</f>
        <v>3.5714285714285712E-2</v>
      </c>
      <c r="GQ144" s="69">
        <v>0.9</v>
      </c>
      <c r="GR144" s="69">
        <f>(1-$FW$80)/7</f>
        <v>3.5714285714285712E-2</v>
      </c>
      <c r="GS144" s="69">
        <f>(1-$FW$80)/7</f>
        <v>3.5714285714285712E-2</v>
      </c>
      <c r="GT144" s="69">
        <f>(1-$FW$80)/7</f>
        <v>3.5714285714285712E-2</v>
      </c>
      <c r="GU144" s="69">
        <v>0.9</v>
      </c>
      <c r="GV144" s="69">
        <v>0.9</v>
      </c>
      <c r="GW144" s="69">
        <f>(1-$FW$80)/7</f>
        <v>3.5714285714285712E-2</v>
      </c>
      <c r="JR144" s="37">
        <v>0</v>
      </c>
      <c r="JS144" s="37">
        <f t="shared" si="7"/>
        <v>8.1444731338872131E-2</v>
      </c>
      <c r="JT144" s="37">
        <f t="shared" si="8"/>
        <v>0.10305157810823558</v>
      </c>
      <c r="JU144" s="37">
        <v>1</v>
      </c>
      <c r="JV144" s="37"/>
      <c r="JW144" s="37">
        <v>0.45</v>
      </c>
      <c r="JX144" s="37">
        <f t="shared" si="9"/>
        <v>0.26943162265727039</v>
      </c>
      <c r="JY144" s="37"/>
    </row>
    <row r="145" spans="1:285" x14ac:dyDescent="0.25">
      <c r="A145">
        <v>2030</v>
      </c>
      <c r="B145" s="37">
        <v>359094072.4375</v>
      </c>
      <c r="C145" s="37">
        <v>0</v>
      </c>
      <c r="D145" s="37">
        <v>0</v>
      </c>
      <c r="E145" s="37">
        <v>896.93520730733906</v>
      </c>
      <c r="F145" s="37">
        <v>906.05575966834999</v>
      </c>
      <c r="G145" s="37">
        <v>878.69410228729305</v>
      </c>
      <c r="H145" s="20">
        <v>1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37">
        <v>46.266421740000006</v>
      </c>
      <c r="S145" s="37">
        <v>0</v>
      </c>
      <c r="T145" s="37">
        <v>0</v>
      </c>
      <c r="U145" s="37">
        <v>0</v>
      </c>
      <c r="V145" s="37">
        <v>0</v>
      </c>
      <c r="W145" s="37">
        <v>9.979032140000001</v>
      </c>
      <c r="X145" s="37">
        <v>0</v>
      </c>
      <c r="Y145" s="37">
        <v>0</v>
      </c>
      <c r="Z145" s="37">
        <v>0</v>
      </c>
      <c r="AA145" s="37">
        <v>0</v>
      </c>
      <c r="AB145" s="37">
        <v>16.615088513100002</v>
      </c>
      <c r="AC145" s="37">
        <v>0</v>
      </c>
      <c r="AD145" s="37">
        <v>0</v>
      </c>
      <c r="AE145" s="37">
        <v>0</v>
      </c>
      <c r="AF145" s="37">
        <v>0</v>
      </c>
      <c r="AG145" s="124">
        <v>16.782917690000001</v>
      </c>
      <c r="AH145" s="124">
        <v>0</v>
      </c>
      <c r="AI145" s="124">
        <v>0</v>
      </c>
      <c r="AJ145" s="124">
        <v>0</v>
      </c>
      <c r="AK145" s="124">
        <v>0</v>
      </c>
      <c r="AL145" s="37">
        <v>16.1660320668</v>
      </c>
      <c r="AM145" s="37">
        <v>0</v>
      </c>
      <c r="AN145" s="37">
        <v>0</v>
      </c>
      <c r="AO145" s="37">
        <v>0</v>
      </c>
      <c r="AP145" s="37">
        <v>0</v>
      </c>
      <c r="AQ145" s="124">
        <v>6.8038855500000004</v>
      </c>
      <c r="AR145" s="124">
        <v>0</v>
      </c>
      <c r="AS145" s="124">
        <v>0</v>
      </c>
      <c r="AT145" s="124">
        <v>0</v>
      </c>
      <c r="AU145" s="124">
        <v>0</v>
      </c>
      <c r="AV145" s="37">
        <v>10.886216880000001</v>
      </c>
      <c r="AW145" s="37">
        <v>0</v>
      </c>
      <c r="AX145" s="37">
        <v>0</v>
      </c>
      <c r="AY145" s="37">
        <v>0</v>
      </c>
      <c r="AZ145" s="37">
        <v>0</v>
      </c>
      <c r="BA145" s="37">
        <v>29.483504050000001</v>
      </c>
      <c r="BB145" s="124">
        <v>0</v>
      </c>
      <c r="BC145" s="124">
        <v>0</v>
      </c>
      <c r="BD145" s="124">
        <v>0</v>
      </c>
      <c r="BE145" s="124">
        <v>0</v>
      </c>
      <c r="BF145" s="124">
        <v>37.648166709999998</v>
      </c>
      <c r="BG145" s="124">
        <v>0</v>
      </c>
      <c r="BH145" s="124">
        <v>0</v>
      </c>
      <c r="BI145" s="124">
        <v>0</v>
      </c>
      <c r="BJ145" s="124">
        <v>0</v>
      </c>
      <c r="BK145" s="37">
        <v>6.3502931800000004</v>
      </c>
      <c r="BL145" s="124">
        <v>0</v>
      </c>
      <c r="BM145" s="124">
        <v>0</v>
      </c>
      <c r="BN145" s="124">
        <v>0</v>
      </c>
      <c r="BO145" s="124">
        <v>0</v>
      </c>
      <c r="BP145" s="124">
        <v>12.12452405</v>
      </c>
      <c r="BQ145" s="124">
        <v>0</v>
      </c>
      <c r="BR145" s="124">
        <v>0</v>
      </c>
      <c r="BS145" s="124">
        <v>0</v>
      </c>
      <c r="BT145" s="124">
        <v>0</v>
      </c>
      <c r="BU145" s="37">
        <v>44.905644630000005</v>
      </c>
      <c r="BV145" s="124">
        <v>0</v>
      </c>
      <c r="BW145" s="124">
        <v>0</v>
      </c>
      <c r="BX145" s="124">
        <v>0</v>
      </c>
      <c r="BY145" s="124">
        <v>0</v>
      </c>
      <c r="BZ145" s="124">
        <v>2.2679618499999998</v>
      </c>
      <c r="CA145" s="124">
        <v>0</v>
      </c>
      <c r="CB145" s="124">
        <v>0</v>
      </c>
      <c r="CC145" s="124">
        <v>0</v>
      </c>
      <c r="CD145" s="124">
        <v>0</v>
      </c>
      <c r="CE145" s="22">
        <v>0.98</v>
      </c>
      <c r="CF145" s="5">
        <v>0</v>
      </c>
      <c r="CG145" s="5">
        <v>0</v>
      </c>
      <c r="CH145" s="5">
        <v>0</v>
      </c>
      <c r="CI145" s="5">
        <v>0</v>
      </c>
      <c r="CM145" s="38">
        <v>0</v>
      </c>
      <c r="CN145" s="21">
        <v>0</v>
      </c>
      <c r="CO145" s="21">
        <v>1</v>
      </c>
      <c r="CP145" s="21">
        <v>0</v>
      </c>
      <c r="CQ145" s="21">
        <v>0</v>
      </c>
      <c r="CR145" s="39">
        <v>1</v>
      </c>
      <c r="CS145" s="18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JR145" s="37">
        <v>0</v>
      </c>
      <c r="JS145" s="37">
        <f t="shared" si="7"/>
        <v>8.5516967905815741E-2</v>
      </c>
      <c r="JT145" s="37">
        <f t="shared" si="8"/>
        <v>0.11078044646635324</v>
      </c>
      <c r="JU145" s="37">
        <v>1</v>
      </c>
      <c r="JV145" s="37"/>
      <c r="JW145" s="37">
        <v>0.45</v>
      </c>
      <c r="JX145" s="37">
        <f t="shared" si="9"/>
        <v>0.25596004152440688</v>
      </c>
      <c r="JY145" s="37"/>
    </row>
    <row r="146" spans="1:285" x14ac:dyDescent="0.25">
      <c r="A146">
        <v>2031</v>
      </c>
      <c r="B146" s="37">
        <v>361126142.3125</v>
      </c>
      <c r="C146" s="37">
        <v>0</v>
      </c>
      <c r="D146" s="37">
        <v>0</v>
      </c>
      <c r="E146" s="37">
        <v>896.777248740196</v>
      </c>
      <c r="F146" s="37">
        <v>907.48941871523903</v>
      </c>
      <c r="G146" s="37">
        <v>875.35290837287903</v>
      </c>
      <c r="H146" s="20">
        <v>1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37">
        <v>46.266421740000006</v>
      </c>
      <c r="S146" s="37">
        <v>0</v>
      </c>
      <c r="T146" s="37">
        <v>0</v>
      </c>
      <c r="U146" s="37">
        <v>0</v>
      </c>
      <c r="V146" s="37">
        <v>0</v>
      </c>
      <c r="W146" s="37">
        <v>9.979032140000001</v>
      </c>
      <c r="X146" s="37">
        <v>0</v>
      </c>
      <c r="Y146" s="37">
        <v>0</v>
      </c>
      <c r="Z146" s="37">
        <v>0</v>
      </c>
      <c r="AA146" s="37">
        <v>0</v>
      </c>
      <c r="AB146" s="37">
        <v>16.615088513100002</v>
      </c>
      <c r="AC146" s="37">
        <v>0</v>
      </c>
      <c r="AD146" s="37">
        <v>0</v>
      </c>
      <c r="AE146" s="37">
        <v>0</v>
      </c>
      <c r="AF146" s="37">
        <v>0</v>
      </c>
      <c r="AG146" s="124">
        <v>16.782917690000001</v>
      </c>
      <c r="AH146" s="124">
        <v>0</v>
      </c>
      <c r="AI146" s="124">
        <v>0</v>
      </c>
      <c r="AJ146" s="124">
        <v>0</v>
      </c>
      <c r="AK146" s="124">
        <v>0</v>
      </c>
      <c r="AL146" s="37">
        <v>16.1660320668</v>
      </c>
      <c r="AM146" s="37">
        <v>0</v>
      </c>
      <c r="AN146" s="37">
        <v>0</v>
      </c>
      <c r="AO146" s="37">
        <v>0</v>
      </c>
      <c r="AP146" s="37">
        <v>0</v>
      </c>
      <c r="AQ146" s="124">
        <v>6.8038855500000004</v>
      </c>
      <c r="AR146" s="124">
        <v>0</v>
      </c>
      <c r="AS146" s="124">
        <v>0</v>
      </c>
      <c r="AT146" s="124">
        <v>0</v>
      </c>
      <c r="AU146" s="124">
        <v>0</v>
      </c>
      <c r="AV146" s="37">
        <v>10.886216880000001</v>
      </c>
      <c r="AW146" s="37">
        <v>0</v>
      </c>
      <c r="AX146" s="37">
        <v>0</v>
      </c>
      <c r="AY146" s="37">
        <v>0</v>
      </c>
      <c r="AZ146" s="37">
        <v>0</v>
      </c>
      <c r="BA146" s="37">
        <v>29.483504050000001</v>
      </c>
      <c r="BB146" s="124">
        <v>0</v>
      </c>
      <c r="BC146" s="124">
        <v>0</v>
      </c>
      <c r="BD146" s="124">
        <v>0</v>
      </c>
      <c r="BE146" s="124">
        <v>0</v>
      </c>
      <c r="BF146" s="124">
        <v>37.648166709999998</v>
      </c>
      <c r="BG146" s="124">
        <v>0</v>
      </c>
      <c r="BH146" s="124">
        <v>0</v>
      </c>
      <c r="BI146" s="124">
        <v>0</v>
      </c>
      <c r="BJ146" s="124">
        <v>0</v>
      </c>
      <c r="BK146" s="37">
        <v>6.3502931800000004</v>
      </c>
      <c r="BL146" s="124">
        <v>0</v>
      </c>
      <c r="BM146" s="124">
        <v>0</v>
      </c>
      <c r="BN146" s="124">
        <v>0</v>
      </c>
      <c r="BO146" s="124">
        <v>0</v>
      </c>
      <c r="BP146" s="124">
        <v>12.12452405</v>
      </c>
      <c r="BQ146" s="124">
        <v>0</v>
      </c>
      <c r="BR146" s="124">
        <v>0</v>
      </c>
      <c r="BS146" s="124">
        <v>0</v>
      </c>
      <c r="BT146" s="124">
        <v>0</v>
      </c>
      <c r="BU146" s="37">
        <v>44.905644630000005</v>
      </c>
      <c r="BV146" s="124">
        <v>0</v>
      </c>
      <c r="BW146" s="124">
        <v>0</v>
      </c>
      <c r="BX146" s="124">
        <v>0</v>
      </c>
      <c r="BY146" s="124">
        <v>0</v>
      </c>
      <c r="BZ146" s="124">
        <v>2.2679618499999998</v>
      </c>
      <c r="CA146" s="124">
        <v>0</v>
      </c>
      <c r="CB146" s="124">
        <v>0</v>
      </c>
      <c r="CC146" s="124">
        <v>0</v>
      </c>
      <c r="CD146" s="124">
        <v>0</v>
      </c>
      <c r="CE146" s="22">
        <v>0.98</v>
      </c>
      <c r="CF146" s="5">
        <v>0</v>
      </c>
      <c r="CG146" s="5">
        <v>0</v>
      </c>
      <c r="CH146" s="5">
        <v>0</v>
      </c>
      <c r="CI146" s="5">
        <v>0</v>
      </c>
      <c r="CM146" s="38">
        <v>0</v>
      </c>
      <c r="CN146" s="21">
        <v>0</v>
      </c>
      <c r="CO146" s="21">
        <v>1</v>
      </c>
      <c r="CP146" s="21">
        <v>0</v>
      </c>
      <c r="CQ146" s="21">
        <v>0</v>
      </c>
      <c r="CR146" s="39">
        <v>1</v>
      </c>
      <c r="CS146" s="18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FV146" t="s">
        <v>261</v>
      </c>
      <c r="FW146" s="69">
        <v>0.75</v>
      </c>
      <c r="FX146" s="69">
        <v>0</v>
      </c>
      <c r="FY146" s="69">
        <v>0</v>
      </c>
      <c r="FZ146" s="69">
        <v>0</v>
      </c>
      <c r="GA146" s="69">
        <v>0</v>
      </c>
      <c r="GB146" s="69">
        <v>0</v>
      </c>
      <c r="GC146" s="69">
        <v>0</v>
      </c>
      <c r="GD146" s="69">
        <v>0</v>
      </c>
      <c r="GE146" s="69">
        <v>0</v>
      </c>
      <c r="GF146" s="69">
        <v>0</v>
      </c>
      <c r="GG146" s="114">
        <v>0</v>
      </c>
      <c r="GH146" s="69">
        <v>0</v>
      </c>
      <c r="GI146" s="69">
        <v>0</v>
      </c>
      <c r="GJ146" s="69">
        <v>0</v>
      </c>
      <c r="GK146" s="69">
        <v>0</v>
      </c>
      <c r="GL146" s="69">
        <v>0</v>
      </c>
      <c r="GM146" s="69">
        <v>0</v>
      </c>
      <c r="GN146" s="69">
        <v>0</v>
      </c>
      <c r="GO146" s="69">
        <v>0</v>
      </c>
      <c r="GP146" s="69">
        <v>0</v>
      </c>
      <c r="GQ146" s="69">
        <v>0</v>
      </c>
      <c r="GR146" s="69">
        <v>0</v>
      </c>
      <c r="GS146" s="69">
        <v>0</v>
      </c>
      <c r="GT146" s="69">
        <v>0</v>
      </c>
      <c r="GU146" s="69">
        <v>0</v>
      </c>
      <c r="GV146" s="69">
        <v>0</v>
      </c>
      <c r="GW146" s="69">
        <v>0</v>
      </c>
      <c r="JR146" s="37">
        <v>0</v>
      </c>
      <c r="JS146" s="37">
        <f t="shared" si="7"/>
        <v>8.9792816301106526E-2</v>
      </c>
      <c r="JT146" s="37">
        <f t="shared" si="8"/>
        <v>0.11908897995132972</v>
      </c>
      <c r="JU146" s="37">
        <v>1</v>
      </c>
      <c r="JV146" s="37"/>
      <c r="JW146" s="37">
        <v>0.45</v>
      </c>
      <c r="JX146" s="37">
        <f t="shared" si="9"/>
        <v>0.24316203944818651</v>
      </c>
      <c r="JY146" s="37"/>
    </row>
    <row r="147" spans="1:285" x14ac:dyDescent="0.25">
      <c r="A147">
        <v>2032</v>
      </c>
      <c r="B147" s="37">
        <v>363113918.5</v>
      </c>
      <c r="C147" s="37">
        <v>0</v>
      </c>
      <c r="D147" s="37">
        <v>0</v>
      </c>
      <c r="E147" s="37">
        <v>896.25012958049797</v>
      </c>
      <c r="F147" s="37">
        <v>908.75327368825697</v>
      </c>
      <c r="G147" s="37">
        <v>871.24384069442794</v>
      </c>
      <c r="H147" s="20">
        <v>1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37">
        <v>46.266421740000006</v>
      </c>
      <c r="S147" s="37">
        <v>0</v>
      </c>
      <c r="T147" s="37">
        <v>0</v>
      </c>
      <c r="U147" s="37">
        <v>0</v>
      </c>
      <c r="V147" s="37">
        <v>0</v>
      </c>
      <c r="W147" s="37">
        <v>9.979032140000001</v>
      </c>
      <c r="X147" s="37">
        <v>0</v>
      </c>
      <c r="Y147" s="37">
        <v>0</v>
      </c>
      <c r="Z147" s="37">
        <v>0</v>
      </c>
      <c r="AA147" s="37">
        <v>0</v>
      </c>
      <c r="AB147" s="37">
        <v>16.615088513100002</v>
      </c>
      <c r="AC147" s="37">
        <v>0</v>
      </c>
      <c r="AD147" s="37">
        <v>0</v>
      </c>
      <c r="AE147" s="37">
        <v>0</v>
      </c>
      <c r="AF147" s="37">
        <v>0</v>
      </c>
      <c r="AG147" s="124">
        <v>16.782917690000001</v>
      </c>
      <c r="AH147" s="124">
        <v>0</v>
      </c>
      <c r="AI147" s="124">
        <v>0</v>
      </c>
      <c r="AJ147" s="124">
        <v>0</v>
      </c>
      <c r="AK147" s="124">
        <v>0</v>
      </c>
      <c r="AL147" s="37">
        <v>16.1660320668</v>
      </c>
      <c r="AM147" s="37">
        <v>0</v>
      </c>
      <c r="AN147" s="37">
        <v>0</v>
      </c>
      <c r="AO147" s="37">
        <v>0</v>
      </c>
      <c r="AP147" s="37">
        <v>0</v>
      </c>
      <c r="AQ147" s="124">
        <v>6.8038855500000004</v>
      </c>
      <c r="AR147" s="124">
        <v>0</v>
      </c>
      <c r="AS147" s="124">
        <v>0</v>
      </c>
      <c r="AT147" s="124">
        <v>0</v>
      </c>
      <c r="AU147" s="124">
        <v>0</v>
      </c>
      <c r="AV147" s="37">
        <v>10.886216880000001</v>
      </c>
      <c r="AW147" s="37">
        <v>0</v>
      </c>
      <c r="AX147" s="37">
        <v>0</v>
      </c>
      <c r="AY147" s="37">
        <v>0</v>
      </c>
      <c r="AZ147" s="37">
        <v>0</v>
      </c>
      <c r="BA147" s="37">
        <v>29.483504050000001</v>
      </c>
      <c r="BB147" s="124">
        <v>0</v>
      </c>
      <c r="BC147" s="124">
        <v>0</v>
      </c>
      <c r="BD147" s="124">
        <v>0</v>
      </c>
      <c r="BE147" s="124">
        <v>0</v>
      </c>
      <c r="BF147" s="124">
        <v>37.648166709999998</v>
      </c>
      <c r="BG147" s="124">
        <v>0</v>
      </c>
      <c r="BH147" s="124">
        <v>0</v>
      </c>
      <c r="BI147" s="124">
        <v>0</v>
      </c>
      <c r="BJ147" s="124">
        <v>0</v>
      </c>
      <c r="BK147" s="37">
        <v>6.3502931800000004</v>
      </c>
      <c r="BL147" s="124">
        <v>0</v>
      </c>
      <c r="BM147" s="124">
        <v>0</v>
      </c>
      <c r="BN147" s="124">
        <v>0</v>
      </c>
      <c r="BO147" s="124">
        <v>0</v>
      </c>
      <c r="BP147" s="124">
        <v>12.12452405</v>
      </c>
      <c r="BQ147" s="124">
        <v>0</v>
      </c>
      <c r="BR147" s="124">
        <v>0</v>
      </c>
      <c r="BS147" s="124">
        <v>0</v>
      </c>
      <c r="BT147" s="124">
        <v>0</v>
      </c>
      <c r="BU147" s="37">
        <v>44.905644630000005</v>
      </c>
      <c r="BV147" s="124">
        <v>0</v>
      </c>
      <c r="BW147" s="124">
        <v>0</v>
      </c>
      <c r="BX147" s="124">
        <v>0</v>
      </c>
      <c r="BY147" s="124">
        <v>0</v>
      </c>
      <c r="BZ147" s="124">
        <v>2.2679618499999998</v>
      </c>
      <c r="CA147" s="124">
        <v>0</v>
      </c>
      <c r="CB147" s="124">
        <v>0</v>
      </c>
      <c r="CC147" s="124">
        <v>0</v>
      </c>
      <c r="CD147" s="124">
        <v>0</v>
      </c>
      <c r="CE147" s="22">
        <v>0.98</v>
      </c>
      <c r="CF147" s="5">
        <v>0</v>
      </c>
      <c r="CG147" s="5">
        <v>0</v>
      </c>
      <c r="CH147" s="5">
        <v>0</v>
      </c>
      <c r="CI147" s="5">
        <v>0</v>
      </c>
      <c r="CM147" s="38">
        <v>0</v>
      </c>
      <c r="CN147" s="21">
        <v>0</v>
      </c>
      <c r="CO147" s="21">
        <v>1</v>
      </c>
      <c r="CP147" s="21">
        <v>0</v>
      </c>
      <c r="CQ147" s="21">
        <v>0</v>
      </c>
      <c r="CR147" s="39">
        <v>1</v>
      </c>
      <c r="CS147" s="18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FW147" s="69">
        <v>0.08</v>
      </c>
      <c r="FX147" s="69">
        <v>0.75</v>
      </c>
      <c r="FY147" s="69">
        <v>0.75</v>
      </c>
      <c r="FZ147" s="69">
        <v>0</v>
      </c>
      <c r="GA147" s="69">
        <v>0</v>
      </c>
      <c r="GB147" s="69">
        <v>0</v>
      </c>
      <c r="GC147" s="69">
        <v>0</v>
      </c>
      <c r="GD147" s="69">
        <v>0</v>
      </c>
      <c r="GE147" s="69">
        <v>0</v>
      </c>
      <c r="GF147" s="69">
        <v>0</v>
      </c>
      <c r="GG147" s="69">
        <v>0</v>
      </c>
      <c r="GH147" s="69">
        <v>0</v>
      </c>
      <c r="GI147" s="69">
        <v>0</v>
      </c>
      <c r="GJ147" s="69">
        <v>0</v>
      </c>
      <c r="GK147" s="69">
        <v>0</v>
      </c>
      <c r="GL147" s="69">
        <v>0</v>
      </c>
      <c r="GM147" s="69">
        <v>0</v>
      </c>
      <c r="GN147" s="69">
        <v>0</v>
      </c>
      <c r="GO147" s="69">
        <v>0</v>
      </c>
      <c r="GP147" s="69">
        <v>0</v>
      </c>
      <c r="GQ147" s="69">
        <v>0</v>
      </c>
      <c r="GR147" s="69">
        <v>0</v>
      </c>
      <c r="GS147" s="69">
        <v>0</v>
      </c>
      <c r="GT147" s="69">
        <v>0</v>
      </c>
      <c r="GU147" s="69">
        <v>0</v>
      </c>
      <c r="GV147" s="69">
        <v>0</v>
      </c>
      <c r="GW147" s="69">
        <v>0</v>
      </c>
      <c r="JR147" s="37">
        <v>0</v>
      </c>
      <c r="JS147" s="37">
        <f t="shared" si="7"/>
        <v>9.4282457116161858E-2</v>
      </c>
      <c r="JT147" s="37">
        <f t="shared" si="8"/>
        <v>0.12802065344767943</v>
      </c>
      <c r="JU147" s="37">
        <v>1</v>
      </c>
      <c r="JV147" s="37"/>
      <c r="JW147" s="37">
        <v>0.45</v>
      </c>
      <c r="JX147" s="37">
        <f t="shared" si="9"/>
        <v>0.23100393747577719</v>
      </c>
      <c r="JY147" s="37"/>
    </row>
    <row r="148" spans="1:285" x14ac:dyDescent="0.25">
      <c r="A148">
        <v>2033</v>
      </c>
      <c r="B148" s="37">
        <v>365056578.6875</v>
      </c>
      <c r="C148" s="37">
        <v>0</v>
      </c>
      <c r="D148" s="37">
        <v>0</v>
      </c>
      <c r="E148" s="37">
        <v>895.33600002527203</v>
      </c>
      <c r="F148" s="37">
        <v>909.845436044037</v>
      </c>
      <c r="G148" s="37">
        <v>866.31712794303905</v>
      </c>
      <c r="H148" s="20">
        <v>1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37">
        <v>46.266421740000006</v>
      </c>
      <c r="S148" s="37">
        <v>0</v>
      </c>
      <c r="T148" s="37">
        <v>0</v>
      </c>
      <c r="U148" s="37">
        <v>0</v>
      </c>
      <c r="V148" s="37">
        <v>0</v>
      </c>
      <c r="W148" s="37">
        <v>9.979032140000001</v>
      </c>
      <c r="X148" s="37">
        <v>0</v>
      </c>
      <c r="Y148" s="37">
        <v>0</v>
      </c>
      <c r="Z148" s="37">
        <v>0</v>
      </c>
      <c r="AA148" s="37">
        <v>0</v>
      </c>
      <c r="AB148" s="37">
        <v>16.615088513100002</v>
      </c>
      <c r="AC148" s="37">
        <v>0</v>
      </c>
      <c r="AD148" s="37">
        <v>0</v>
      </c>
      <c r="AE148" s="37">
        <v>0</v>
      </c>
      <c r="AF148" s="37">
        <v>0</v>
      </c>
      <c r="AG148" s="124">
        <v>16.782917690000001</v>
      </c>
      <c r="AH148" s="124">
        <v>0</v>
      </c>
      <c r="AI148" s="124">
        <v>0</v>
      </c>
      <c r="AJ148" s="124">
        <v>0</v>
      </c>
      <c r="AK148" s="124">
        <v>0</v>
      </c>
      <c r="AL148" s="37">
        <v>16.1660320668</v>
      </c>
      <c r="AM148" s="37">
        <v>0</v>
      </c>
      <c r="AN148" s="37">
        <v>0</v>
      </c>
      <c r="AO148" s="37">
        <v>0</v>
      </c>
      <c r="AP148" s="37">
        <v>0</v>
      </c>
      <c r="AQ148" s="124">
        <v>6.8038855500000004</v>
      </c>
      <c r="AR148" s="124">
        <v>0</v>
      </c>
      <c r="AS148" s="124">
        <v>0</v>
      </c>
      <c r="AT148" s="124">
        <v>0</v>
      </c>
      <c r="AU148" s="124">
        <v>0</v>
      </c>
      <c r="AV148" s="37">
        <v>10.886216880000001</v>
      </c>
      <c r="AW148" s="37">
        <v>0</v>
      </c>
      <c r="AX148" s="37">
        <v>0</v>
      </c>
      <c r="AY148" s="37">
        <v>0</v>
      </c>
      <c r="AZ148" s="37">
        <v>0</v>
      </c>
      <c r="BA148" s="37">
        <v>29.483504050000001</v>
      </c>
      <c r="BB148" s="124">
        <v>0</v>
      </c>
      <c r="BC148" s="124">
        <v>0</v>
      </c>
      <c r="BD148" s="124">
        <v>0</v>
      </c>
      <c r="BE148" s="124">
        <v>0</v>
      </c>
      <c r="BF148" s="124">
        <v>37.648166709999998</v>
      </c>
      <c r="BG148" s="124">
        <v>0</v>
      </c>
      <c r="BH148" s="124">
        <v>0</v>
      </c>
      <c r="BI148" s="124">
        <v>0</v>
      </c>
      <c r="BJ148" s="124">
        <v>0</v>
      </c>
      <c r="BK148" s="37">
        <v>6.3502931800000004</v>
      </c>
      <c r="BL148" s="124">
        <v>0</v>
      </c>
      <c r="BM148" s="124">
        <v>0</v>
      </c>
      <c r="BN148" s="124">
        <v>0</v>
      </c>
      <c r="BO148" s="124">
        <v>0</v>
      </c>
      <c r="BP148" s="124">
        <v>12.12452405</v>
      </c>
      <c r="BQ148" s="124">
        <v>0</v>
      </c>
      <c r="BR148" s="124">
        <v>0</v>
      </c>
      <c r="BS148" s="124">
        <v>0</v>
      </c>
      <c r="BT148" s="124">
        <v>0</v>
      </c>
      <c r="BU148" s="37">
        <v>44.905644630000005</v>
      </c>
      <c r="BV148" s="124">
        <v>0</v>
      </c>
      <c r="BW148" s="124">
        <v>0</v>
      </c>
      <c r="BX148" s="124">
        <v>0</v>
      </c>
      <c r="BY148" s="124">
        <v>0</v>
      </c>
      <c r="BZ148" s="124">
        <v>2.2679618499999998</v>
      </c>
      <c r="CA148" s="124">
        <v>0</v>
      </c>
      <c r="CB148" s="124">
        <v>0</v>
      </c>
      <c r="CC148" s="124">
        <v>0</v>
      </c>
      <c r="CD148" s="124">
        <v>0</v>
      </c>
      <c r="CE148" s="22">
        <v>0.98</v>
      </c>
      <c r="CF148" s="5">
        <v>0</v>
      </c>
      <c r="CG148" s="5">
        <v>0</v>
      </c>
      <c r="CH148" s="5">
        <v>0</v>
      </c>
      <c r="CI148" s="5">
        <v>0</v>
      </c>
      <c r="CM148" s="38">
        <v>0</v>
      </c>
      <c r="CN148" s="21">
        <v>0</v>
      </c>
      <c r="CO148" s="21">
        <v>1</v>
      </c>
      <c r="CP148" s="21">
        <v>0</v>
      </c>
      <c r="CQ148" s="21">
        <v>0</v>
      </c>
      <c r="CR148" s="39">
        <v>1</v>
      </c>
      <c r="CS148" s="18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FW148" s="69">
        <v>0</v>
      </c>
      <c r="FX148" s="69">
        <v>0</v>
      </c>
      <c r="FY148" s="69">
        <v>0</v>
      </c>
      <c r="FZ148" s="69">
        <v>0.7</v>
      </c>
      <c r="GA148" s="69">
        <v>0</v>
      </c>
      <c r="GB148" s="69">
        <v>0</v>
      </c>
      <c r="GC148" s="69">
        <v>0</v>
      </c>
      <c r="GD148" s="69">
        <v>0</v>
      </c>
      <c r="GE148" s="69">
        <v>0</v>
      </c>
      <c r="GF148" s="69">
        <v>0</v>
      </c>
      <c r="GG148" s="69">
        <v>0</v>
      </c>
      <c r="GH148" s="69">
        <v>0</v>
      </c>
      <c r="GI148" s="69">
        <v>0</v>
      </c>
      <c r="GJ148" s="69">
        <v>0</v>
      </c>
      <c r="GK148" s="69">
        <v>0</v>
      </c>
      <c r="GL148" s="69">
        <v>0</v>
      </c>
      <c r="GM148" s="69">
        <v>0</v>
      </c>
      <c r="GN148" s="69">
        <v>0</v>
      </c>
      <c r="GO148" s="69">
        <v>0</v>
      </c>
      <c r="GP148" s="69">
        <v>0</v>
      </c>
      <c r="GQ148" s="69">
        <v>0</v>
      </c>
      <c r="GR148" s="69">
        <v>0</v>
      </c>
      <c r="GS148" s="69">
        <v>0</v>
      </c>
      <c r="GT148" s="69">
        <v>0</v>
      </c>
      <c r="GU148" s="69">
        <v>0</v>
      </c>
      <c r="GV148" s="69">
        <v>0</v>
      </c>
      <c r="GW148" s="69">
        <v>0</v>
      </c>
      <c r="JR148" s="37">
        <v>0</v>
      </c>
      <c r="JS148" s="37">
        <f t="shared" si="7"/>
        <v>9.899657997196995E-2</v>
      </c>
      <c r="JT148" s="37">
        <f t="shared" si="8"/>
        <v>0.13762220245625539</v>
      </c>
      <c r="JU148" s="37">
        <v>1</v>
      </c>
      <c r="JV148" s="37"/>
      <c r="JW148" s="37">
        <v>0.45</v>
      </c>
      <c r="JX148" s="37">
        <f t="shared" si="9"/>
        <v>0.21945374060198833</v>
      </c>
      <c r="JY148" s="37"/>
    </row>
    <row r="149" spans="1:285" x14ac:dyDescent="0.25">
      <c r="A149">
        <v>2034</v>
      </c>
      <c r="B149" s="37">
        <v>366953335.9375</v>
      </c>
      <c r="C149" s="37">
        <v>0</v>
      </c>
      <c r="D149" s="37">
        <v>0</v>
      </c>
      <c r="E149" s="37">
        <v>894.01633191108704</v>
      </c>
      <c r="F149" s="37">
        <v>910.76395252347004</v>
      </c>
      <c r="G149" s="37">
        <v>860.52109098434505</v>
      </c>
      <c r="H149" s="20">
        <v>1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37">
        <v>46.266421740000006</v>
      </c>
      <c r="S149" s="37">
        <v>0</v>
      </c>
      <c r="T149" s="37">
        <v>0</v>
      </c>
      <c r="U149" s="37">
        <v>0</v>
      </c>
      <c r="V149" s="37">
        <v>0</v>
      </c>
      <c r="W149" s="37">
        <v>9.979032140000001</v>
      </c>
      <c r="X149" s="37">
        <v>0</v>
      </c>
      <c r="Y149" s="37">
        <v>0</v>
      </c>
      <c r="Z149" s="37">
        <v>0</v>
      </c>
      <c r="AA149" s="37">
        <v>0</v>
      </c>
      <c r="AB149" s="37">
        <v>16.615088513100002</v>
      </c>
      <c r="AC149" s="37">
        <v>0</v>
      </c>
      <c r="AD149" s="37">
        <v>0</v>
      </c>
      <c r="AE149" s="37">
        <v>0</v>
      </c>
      <c r="AF149" s="37">
        <v>0</v>
      </c>
      <c r="AG149" s="124">
        <v>16.782917690000001</v>
      </c>
      <c r="AH149" s="124">
        <v>0</v>
      </c>
      <c r="AI149" s="124">
        <v>0</v>
      </c>
      <c r="AJ149" s="124">
        <v>0</v>
      </c>
      <c r="AK149" s="124">
        <v>0</v>
      </c>
      <c r="AL149" s="37">
        <v>16.1660320668</v>
      </c>
      <c r="AM149" s="37">
        <v>0</v>
      </c>
      <c r="AN149" s="37">
        <v>0</v>
      </c>
      <c r="AO149" s="37">
        <v>0</v>
      </c>
      <c r="AP149" s="37">
        <v>0</v>
      </c>
      <c r="AQ149" s="124">
        <v>6.8038855500000004</v>
      </c>
      <c r="AR149" s="124">
        <v>0</v>
      </c>
      <c r="AS149" s="124">
        <v>0</v>
      </c>
      <c r="AT149" s="124">
        <v>0</v>
      </c>
      <c r="AU149" s="124">
        <v>0</v>
      </c>
      <c r="AV149" s="37">
        <v>10.886216880000001</v>
      </c>
      <c r="AW149" s="37">
        <v>0</v>
      </c>
      <c r="AX149" s="37">
        <v>0</v>
      </c>
      <c r="AY149" s="37">
        <v>0</v>
      </c>
      <c r="AZ149" s="37">
        <v>0</v>
      </c>
      <c r="BA149" s="37">
        <v>29.483504050000001</v>
      </c>
      <c r="BB149" s="124">
        <v>0</v>
      </c>
      <c r="BC149" s="124">
        <v>0</v>
      </c>
      <c r="BD149" s="124">
        <v>0</v>
      </c>
      <c r="BE149" s="124">
        <v>0</v>
      </c>
      <c r="BF149" s="124">
        <v>37.648166709999998</v>
      </c>
      <c r="BG149" s="124">
        <v>0</v>
      </c>
      <c r="BH149" s="124">
        <v>0</v>
      </c>
      <c r="BI149" s="124">
        <v>0</v>
      </c>
      <c r="BJ149" s="124">
        <v>0</v>
      </c>
      <c r="BK149" s="37">
        <v>6.3502931800000004</v>
      </c>
      <c r="BL149" s="124">
        <v>0</v>
      </c>
      <c r="BM149" s="124">
        <v>0</v>
      </c>
      <c r="BN149" s="124">
        <v>0</v>
      </c>
      <c r="BO149" s="124">
        <v>0</v>
      </c>
      <c r="BP149" s="124">
        <v>12.12452405</v>
      </c>
      <c r="BQ149" s="124">
        <v>0</v>
      </c>
      <c r="BR149" s="124">
        <v>0</v>
      </c>
      <c r="BS149" s="124">
        <v>0</v>
      </c>
      <c r="BT149" s="124">
        <v>0</v>
      </c>
      <c r="BU149" s="37">
        <v>44.905644630000005</v>
      </c>
      <c r="BV149" s="124">
        <v>0</v>
      </c>
      <c r="BW149" s="124">
        <v>0</v>
      </c>
      <c r="BX149" s="124">
        <v>0</v>
      </c>
      <c r="BY149" s="124">
        <v>0</v>
      </c>
      <c r="BZ149" s="124">
        <v>2.2679618499999998</v>
      </c>
      <c r="CA149" s="124">
        <v>0</v>
      </c>
      <c r="CB149" s="124">
        <v>0</v>
      </c>
      <c r="CC149" s="124">
        <v>0</v>
      </c>
      <c r="CD149" s="124">
        <v>0</v>
      </c>
      <c r="CE149" s="22">
        <v>0.98</v>
      </c>
      <c r="CF149" s="5">
        <v>0</v>
      </c>
      <c r="CG149" s="5">
        <v>0</v>
      </c>
      <c r="CH149" s="5">
        <v>0</v>
      </c>
      <c r="CI149" s="5">
        <v>0</v>
      </c>
      <c r="CM149" s="38">
        <v>0</v>
      </c>
      <c r="CN149" s="21">
        <v>0</v>
      </c>
      <c r="CO149" s="21">
        <v>1</v>
      </c>
      <c r="CP149" s="21">
        <v>0</v>
      </c>
      <c r="CQ149" s="21">
        <v>0</v>
      </c>
      <c r="CR149" s="39">
        <v>1</v>
      </c>
      <c r="CS149" s="18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FW149" s="69">
        <v>0.08</v>
      </c>
      <c r="FX149" s="69">
        <v>8.2500000000000004E-2</v>
      </c>
      <c r="FY149" s="69">
        <v>8.2500000000000004E-2</v>
      </c>
      <c r="FZ149" s="69">
        <v>0</v>
      </c>
      <c r="GA149" s="69">
        <v>0.76</v>
      </c>
      <c r="GB149" s="69">
        <v>0.76</v>
      </c>
      <c r="GC149" s="69">
        <v>0.76</v>
      </c>
      <c r="GD149" s="69">
        <v>0.08</v>
      </c>
      <c r="GE149" s="69">
        <v>0.08</v>
      </c>
      <c r="GF149" s="69">
        <v>0.08</v>
      </c>
      <c r="GG149" s="69">
        <v>0.08</v>
      </c>
      <c r="GH149" s="69">
        <v>0.08</v>
      </c>
      <c r="GI149" s="69">
        <v>0.08</v>
      </c>
      <c r="GJ149" s="69">
        <v>0.08</v>
      </c>
      <c r="GK149" s="69">
        <v>0.08</v>
      </c>
      <c r="GL149" s="69">
        <v>0.08</v>
      </c>
      <c r="GM149" s="69">
        <v>0</v>
      </c>
      <c r="GN149" s="69">
        <v>0</v>
      </c>
      <c r="GO149" s="69">
        <v>0</v>
      </c>
      <c r="GP149" s="69">
        <v>0</v>
      </c>
      <c r="GQ149" s="69">
        <v>0</v>
      </c>
      <c r="GR149" s="69">
        <v>0</v>
      </c>
      <c r="GS149" s="69">
        <v>0</v>
      </c>
      <c r="GT149" s="69">
        <v>0</v>
      </c>
      <c r="GU149" s="69">
        <v>0</v>
      </c>
      <c r="GV149" s="69">
        <v>0</v>
      </c>
      <c r="GW149" s="69">
        <v>0</v>
      </c>
      <c r="JR149" s="37">
        <v>0</v>
      </c>
      <c r="JS149" s="37">
        <f t="shared" si="7"/>
        <v>0.10394640897056845</v>
      </c>
      <c r="JT149" s="37">
        <f t="shared" si="8"/>
        <v>0.14794386764047454</v>
      </c>
      <c r="JU149" s="37">
        <v>1</v>
      </c>
      <c r="JV149" s="37"/>
      <c r="JW149" s="37">
        <v>0.45</v>
      </c>
      <c r="JX149" s="37">
        <f t="shared" si="9"/>
        <v>0.2084810535718889</v>
      </c>
      <c r="JY149" s="37"/>
    </row>
    <row r="150" spans="1:285" x14ac:dyDescent="0.25">
      <c r="A150">
        <v>2035</v>
      </c>
      <c r="B150" s="37">
        <v>368803438.3125</v>
      </c>
      <c r="C150" s="37">
        <v>0</v>
      </c>
      <c r="D150" s="37">
        <v>0</v>
      </c>
      <c r="E150" s="37">
        <v>892.27191811800003</v>
      </c>
      <c r="F150" s="37">
        <v>911.50680520385504</v>
      </c>
      <c r="G150" s="37">
        <v>853.80214428901695</v>
      </c>
      <c r="H150" s="20">
        <v>1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37">
        <v>46.266421740000006</v>
      </c>
      <c r="S150" s="37">
        <v>0</v>
      </c>
      <c r="T150" s="37">
        <v>0</v>
      </c>
      <c r="U150" s="37">
        <v>0</v>
      </c>
      <c r="V150" s="37">
        <v>0</v>
      </c>
      <c r="W150" s="37">
        <v>9.979032140000001</v>
      </c>
      <c r="X150" s="37">
        <v>0</v>
      </c>
      <c r="Y150" s="37">
        <v>0</v>
      </c>
      <c r="Z150" s="37">
        <v>0</v>
      </c>
      <c r="AA150" s="37">
        <v>0</v>
      </c>
      <c r="AB150" s="37">
        <v>16.615088513100002</v>
      </c>
      <c r="AC150" s="37">
        <v>0</v>
      </c>
      <c r="AD150" s="37">
        <v>0</v>
      </c>
      <c r="AE150" s="37">
        <v>0</v>
      </c>
      <c r="AF150" s="37">
        <v>0</v>
      </c>
      <c r="AG150" s="124">
        <v>16.782917690000001</v>
      </c>
      <c r="AH150" s="124">
        <v>0</v>
      </c>
      <c r="AI150" s="124">
        <v>0</v>
      </c>
      <c r="AJ150" s="124">
        <v>0</v>
      </c>
      <c r="AK150" s="124">
        <v>0</v>
      </c>
      <c r="AL150" s="37">
        <v>16.1660320668</v>
      </c>
      <c r="AM150" s="37">
        <v>0</v>
      </c>
      <c r="AN150" s="37">
        <v>0</v>
      </c>
      <c r="AO150" s="37">
        <v>0</v>
      </c>
      <c r="AP150" s="37">
        <v>0</v>
      </c>
      <c r="AQ150" s="124">
        <v>6.8038855500000004</v>
      </c>
      <c r="AR150" s="124">
        <v>0</v>
      </c>
      <c r="AS150" s="124">
        <v>0</v>
      </c>
      <c r="AT150" s="124">
        <v>0</v>
      </c>
      <c r="AU150" s="124">
        <v>0</v>
      </c>
      <c r="AV150" s="37">
        <v>10.886216880000001</v>
      </c>
      <c r="AW150" s="37">
        <v>0</v>
      </c>
      <c r="AX150" s="37">
        <v>0</v>
      </c>
      <c r="AY150" s="37">
        <v>0</v>
      </c>
      <c r="AZ150" s="37">
        <v>0</v>
      </c>
      <c r="BA150" s="37">
        <v>29.483504050000001</v>
      </c>
      <c r="BB150" s="124">
        <v>0</v>
      </c>
      <c r="BC150" s="124">
        <v>0</v>
      </c>
      <c r="BD150" s="124">
        <v>0</v>
      </c>
      <c r="BE150" s="124">
        <v>0</v>
      </c>
      <c r="BF150" s="124">
        <v>37.648166709999998</v>
      </c>
      <c r="BG150" s="124">
        <v>0</v>
      </c>
      <c r="BH150" s="124">
        <v>0</v>
      </c>
      <c r="BI150" s="124">
        <v>0</v>
      </c>
      <c r="BJ150" s="124">
        <v>0</v>
      </c>
      <c r="BK150" s="37">
        <v>6.3502931800000004</v>
      </c>
      <c r="BL150" s="124">
        <v>0</v>
      </c>
      <c r="BM150" s="124">
        <v>0</v>
      </c>
      <c r="BN150" s="124">
        <v>0</v>
      </c>
      <c r="BO150" s="124">
        <v>0</v>
      </c>
      <c r="BP150" s="124">
        <v>12.12452405</v>
      </c>
      <c r="BQ150" s="124">
        <v>0</v>
      </c>
      <c r="BR150" s="124">
        <v>0</v>
      </c>
      <c r="BS150" s="124">
        <v>0</v>
      </c>
      <c r="BT150" s="124">
        <v>0</v>
      </c>
      <c r="BU150" s="37">
        <v>44.905644630000005</v>
      </c>
      <c r="BV150" s="124">
        <v>0</v>
      </c>
      <c r="BW150" s="124">
        <v>0</v>
      </c>
      <c r="BX150" s="124">
        <v>0</v>
      </c>
      <c r="BY150" s="124">
        <v>0</v>
      </c>
      <c r="BZ150" s="124">
        <v>2.2679618499999998</v>
      </c>
      <c r="CA150" s="124">
        <v>0</v>
      </c>
      <c r="CB150" s="124">
        <v>0</v>
      </c>
      <c r="CC150" s="124">
        <v>0</v>
      </c>
      <c r="CD150" s="124">
        <v>0</v>
      </c>
      <c r="CE150" s="22">
        <v>0.98</v>
      </c>
      <c r="CF150" s="5">
        <v>0</v>
      </c>
      <c r="CG150" s="5">
        <v>0</v>
      </c>
      <c r="CH150" s="5">
        <v>0</v>
      </c>
      <c r="CI150" s="5">
        <v>0</v>
      </c>
      <c r="CM150" s="38">
        <v>0</v>
      </c>
      <c r="CN150" s="21">
        <v>0</v>
      </c>
      <c r="CO150" s="21">
        <v>1</v>
      </c>
      <c r="CP150" s="21">
        <v>0</v>
      </c>
      <c r="CQ150" s="21">
        <v>0</v>
      </c>
      <c r="CR150" s="39">
        <v>1</v>
      </c>
      <c r="CS150" s="18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FW150" s="69">
        <v>0.09</v>
      </c>
      <c r="FX150" s="69">
        <v>1.7500000000000002E-2</v>
      </c>
      <c r="FY150" s="69">
        <v>1.7500000000000002E-2</v>
      </c>
      <c r="FZ150" s="69">
        <v>0</v>
      </c>
      <c r="GA150" s="69">
        <v>0</v>
      </c>
      <c r="GB150" s="69">
        <v>0</v>
      </c>
      <c r="GC150" s="69">
        <v>0</v>
      </c>
      <c r="GD150" s="69">
        <v>0.77</v>
      </c>
      <c r="GE150" s="69">
        <v>0.77</v>
      </c>
      <c r="GF150" s="69">
        <v>0.77</v>
      </c>
      <c r="GG150" s="69">
        <v>0.77</v>
      </c>
      <c r="GH150" s="69">
        <v>0.77</v>
      </c>
      <c r="GI150" s="69">
        <v>0.77</v>
      </c>
      <c r="GJ150" s="69">
        <v>0.77</v>
      </c>
      <c r="GK150" s="69">
        <v>0.77</v>
      </c>
      <c r="GL150" s="69">
        <v>0.77</v>
      </c>
      <c r="GM150" s="69">
        <v>0</v>
      </c>
      <c r="GN150" s="69">
        <v>0</v>
      </c>
      <c r="GO150" s="69">
        <v>0</v>
      </c>
      <c r="GP150" s="69">
        <v>0</v>
      </c>
      <c r="GQ150" s="69">
        <v>0</v>
      </c>
      <c r="GR150" s="69">
        <v>0</v>
      </c>
      <c r="GS150" s="69">
        <v>0</v>
      </c>
      <c r="GT150" s="69">
        <v>0</v>
      </c>
      <c r="GU150" s="69">
        <v>0</v>
      </c>
      <c r="GV150" s="69">
        <v>0</v>
      </c>
      <c r="GW150" s="69">
        <v>0</v>
      </c>
      <c r="JR150" s="37">
        <v>0</v>
      </c>
      <c r="JS150" s="37">
        <f t="shared" si="7"/>
        <v>0.10914372941909688</v>
      </c>
      <c r="JT150" s="37">
        <f t="shared" si="8"/>
        <v>0.15903965771351011</v>
      </c>
      <c r="JU150" s="37">
        <v>1</v>
      </c>
      <c r="JV150" s="37"/>
      <c r="JW150" s="37">
        <v>0.45</v>
      </c>
      <c r="JX150" s="37">
        <f t="shared" si="9"/>
        <v>0.19805700089329445</v>
      </c>
      <c r="JY150" s="37"/>
    </row>
    <row r="151" spans="1:285" x14ac:dyDescent="0.25">
      <c r="A151">
        <v>2036</v>
      </c>
      <c r="B151" s="37">
        <v>370606173</v>
      </c>
      <c r="C151" s="37">
        <v>0</v>
      </c>
      <c r="D151" s="37">
        <v>0</v>
      </c>
      <c r="E151" s="37">
        <v>890.08287447690998</v>
      </c>
      <c r="F151" s="37">
        <v>912.07191155105795</v>
      </c>
      <c r="G151" s="37">
        <v>846.10479974746704</v>
      </c>
      <c r="H151" s="20">
        <v>1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37">
        <v>46.266421740000006</v>
      </c>
      <c r="S151" s="37">
        <v>0</v>
      </c>
      <c r="T151" s="37">
        <v>0</v>
      </c>
      <c r="U151" s="37">
        <v>0</v>
      </c>
      <c r="V151" s="37">
        <v>0</v>
      </c>
      <c r="W151" s="37">
        <v>9.979032140000001</v>
      </c>
      <c r="X151" s="37">
        <v>0</v>
      </c>
      <c r="Y151" s="37">
        <v>0</v>
      </c>
      <c r="Z151" s="37">
        <v>0</v>
      </c>
      <c r="AA151" s="37">
        <v>0</v>
      </c>
      <c r="AB151" s="37">
        <v>16.615088513100002</v>
      </c>
      <c r="AC151" s="37">
        <v>0</v>
      </c>
      <c r="AD151" s="37">
        <v>0</v>
      </c>
      <c r="AE151" s="37">
        <v>0</v>
      </c>
      <c r="AF151" s="37">
        <v>0</v>
      </c>
      <c r="AG151" s="124">
        <v>16.782917690000001</v>
      </c>
      <c r="AH151" s="124">
        <v>0</v>
      </c>
      <c r="AI151" s="124">
        <v>0</v>
      </c>
      <c r="AJ151" s="124">
        <v>0</v>
      </c>
      <c r="AK151" s="124">
        <v>0</v>
      </c>
      <c r="AL151" s="37">
        <v>16.1660320668</v>
      </c>
      <c r="AM151" s="37">
        <v>0</v>
      </c>
      <c r="AN151" s="37">
        <v>0</v>
      </c>
      <c r="AO151" s="37">
        <v>0</v>
      </c>
      <c r="AP151" s="37">
        <v>0</v>
      </c>
      <c r="AQ151" s="124">
        <v>6.8038855500000004</v>
      </c>
      <c r="AR151" s="124">
        <v>0</v>
      </c>
      <c r="AS151" s="124">
        <v>0</v>
      </c>
      <c r="AT151" s="124">
        <v>0</v>
      </c>
      <c r="AU151" s="124">
        <v>0</v>
      </c>
      <c r="AV151" s="37">
        <v>10.886216880000001</v>
      </c>
      <c r="AW151" s="37">
        <v>0</v>
      </c>
      <c r="AX151" s="37">
        <v>0</v>
      </c>
      <c r="AY151" s="37">
        <v>0</v>
      </c>
      <c r="AZ151" s="37">
        <v>0</v>
      </c>
      <c r="BA151" s="37">
        <v>29.483504050000001</v>
      </c>
      <c r="BB151" s="124">
        <v>0</v>
      </c>
      <c r="BC151" s="124">
        <v>0</v>
      </c>
      <c r="BD151" s="124">
        <v>0</v>
      </c>
      <c r="BE151" s="124">
        <v>0</v>
      </c>
      <c r="BF151" s="124">
        <v>37.648166709999998</v>
      </c>
      <c r="BG151" s="124">
        <v>0</v>
      </c>
      <c r="BH151" s="124">
        <v>0</v>
      </c>
      <c r="BI151" s="124">
        <v>0</v>
      </c>
      <c r="BJ151" s="124">
        <v>0</v>
      </c>
      <c r="BK151" s="37">
        <v>6.3502931800000004</v>
      </c>
      <c r="BL151" s="124">
        <v>0</v>
      </c>
      <c r="BM151" s="124">
        <v>0</v>
      </c>
      <c r="BN151" s="124">
        <v>0</v>
      </c>
      <c r="BO151" s="124">
        <v>0</v>
      </c>
      <c r="BP151" s="124">
        <v>12.12452405</v>
      </c>
      <c r="BQ151" s="124">
        <v>0</v>
      </c>
      <c r="BR151" s="124">
        <v>0</v>
      </c>
      <c r="BS151" s="124">
        <v>0</v>
      </c>
      <c r="BT151" s="124">
        <v>0</v>
      </c>
      <c r="BU151" s="37">
        <v>44.905644630000005</v>
      </c>
      <c r="BV151" s="124">
        <v>0</v>
      </c>
      <c r="BW151" s="124">
        <v>0</v>
      </c>
      <c r="BX151" s="124">
        <v>0</v>
      </c>
      <c r="BY151" s="124">
        <v>0</v>
      </c>
      <c r="BZ151" s="124">
        <v>2.2679618499999998</v>
      </c>
      <c r="CA151" s="124">
        <v>0</v>
      </c>
      <c r="CB151" s="124">
        <v>0</v>
      </c>
      <c r="CC151" s="124">
        <v>0</v>
      </c>
      <c r="CD151" s="124">
        <v>0</v>
      </c>
      <c r="CE151" s="22">
        <v>0.98</v>
      </c>
      <c r="CF151" s="5">
        <v>0</v>
      </c>
      <c r="CG151" s="5">
        <v>0</v>
      </c>
      <c r="CH151" s="5">
        <v>0</v>
      </c>
      <c r="CI151" s="5">
        <v>0</v>
      </c>
      <c r="CM151" s="38">
        <v>0</v>
      </c>
      <c r="CN151" s="21">
        <v>0</v>
      </c>
      <c r="CO151" s="21">
        <v>1</v>
      </c>
      <c r="CP151" s="21">
        <v>0</v>
      </c>
      <c r="CQ151" s="21">
        <v>0</v>
      </c>
      <c r="CR151" s="39">
        <v>1</v>
      </c>
      <c r="CS151" s="18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FW151" s="69">
        <v>0</v>
      </c>
      <c r="FX151" s="69">
        <v>0</v>
      </c>
      <c r="FY151" s="69">
        <v>0</v>
      </c>
      <c r="FZ151" s="69">
        <v>0</v>
      </c>
      <c r="GA151" s="69">
        <v>0</v>
      </c>
      <c r="GB151" s="69">
        <v>0</v>
      </c>
      <c r="GC151" s="69">
        <v>0</v>
      </c>
      <c r="GD151" s="69">
        <v>0</v>
      </c>
      <c r="GE151" s="69">
        <v>0</v>
      </c>
      <c r="GF151" s="69">
        <v>0</v>
      </c>
      <c r="GG151" s="69">
        <v>0</v>
      </c>
      <c r="GH151" s="69">
        <v>0</v>
      </c>
      <c r="GI151" s="69">
        <v>0</v>
      </c>
      <c r="GJ151" s="69">
        <v>0</v>
      </c>
      <c r="GK151" s="69">
        <v>0</v>
      </c>
      <c r="GL151" s="69">
        <v>0</v>
      </c>
      <c r="GM151" s="69">
        <v>0</v>
      </c>
      <c r="GN151" s="69">
        <v>0</v>
      </c>
      <c r="GO151" s="69">
        <v>0</v>
      </c>
      <c r="GP151" s="69">
        <v>0</v>
      </c>
      <c r="GQ151" s="69">
        <v>0</v>
      </c>
      <c r="GR151" s="69">
        <v>0</v>
      </c>
      <c r="GS151" s="69">
        <v>0</v>
      </c>
      <c r="GT151" s="69">
        <v>0</v>
      </c>
      <c r="GU151" s="69">
        <v>0</v>
      </c>
      <c r="GV151" s="69">
        <v>0</v>
      </c>
      <c r="GW151" s="69">
        <v>0</v>
      </c>
      <c r="JR151" s="37">
        <v>0</v>
      </c>
      <c r="JS151" s="37">
        <f t="shared" si="7"/>
        <v>0.11460091589005172</v>
      </c>
      <c r="JT151" s="37">
        <f t="shared" si="8"/>
        <v>0.17096763204202337</v>
      </c>
      <c r="JU151" s="37">
        <v>1</v>
      </c>
      <c r="JV151" s="37"/>
      <c r="JW151" s="37">
        <v>0.45</v>
      </c>
      <c r="JX151" s="37">
        <f t="shared" si="9"/>
        <v>0.18815415084862971</v>
      </c>
      <c r="JY151" s="37"/>
    </row>
    <row r="152" spans="1:285" x14ac:dyDescent="0.25">
      <c r="A152">
        <v>2037</v>
      </c>
      <c r="B152" s="37">
        <v>372360864.5625</v>
      </c>
      <c r="C152" s="37">
        <v>0</v>
      </c>
      <c r="D152" s="37">
        <v>0</v>
      </c>
      <c r="E152" s="37">
        <v>887.428636848927</v>
      </c>
      <c r="F152" s="37">
        <v>912.45712448656604</v>
      </c>
      <c r="G152" s="37">
        <v>837.37166118621803</v>
      </c>
      <c r="H152" s="20">
        <v>1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37">
        <v>46.266421740000006</v>
      </c>
      <c r="S152" s="37">
        <v>0</v>
      </c>
      <c r="T152" s="37">
        <v>0</v>
      </c>
      <c r="U152" s="37">
        <v>0</v>
      </c>
      <c r="V152" s="37">
        <v>0</v>
      </c>
      <c r="W152" s="37">
        <v>9.979032140000001</v>
      </c>
      <c r="X152" s="37">
        <v>0</v>
      </c>
      <c r="Y152" s="37">
        <v>0</v>
      </c>
      <c r="Z152" s="37">
        <v>0</v>
      </c>
      <c r="AA152" s="37">
        <v>0</v>
      </c>
      <c r="AB152" s="37">
        <v>16.615088513100002</v>
      </c>
      <c r="AC152" s="37">
        <v>0</v>
      </c>
      <c r="AD152" s="37">
        <v>0</v>
      </c>
      <c r="AE152" s="37">
        <v>0</v>
      </c>
      <c r="AF152" s="37">
        <v>0</v>
      </c>
      <c r="AG152" s="124">
        <v>16.782917690000001</v>
      </c>
      <c r="AH152" s="124">
        <v>0</v>
      </c>
      <c r="AI152" s="124">
        <v>0</v>
      </c>
      <c r="AJ152" s="124">
        <v>0</v>
      </c>
      <c r="AK152" s="124">
        <v>0</v>
      </c>
      <c r="AL152" s="37">
        <v>16.1660320668</v>
      </c>
      <c r="AM152" s="37">
        <v>0</v>
      </c>
      <c r="AN152" s="37">
        <v>0</v>
      </c>
      <c r="AO152" s="37">
        <v>0</v>
      </c>
      <c r="AP152" s="37">
        <v>0</v>
      </c>
      <c r="AQ152" s="124">
        <v>6.8038855500000004</v>
      </c>
      <c r="AR152" s="124">
        <v>0</v>
      </c>
      <c r="AS152" s="124">
        <v>0</v>
      </c>
      <c r="AT152" s="124">
        <v>0</v>
      </c>
      <c r="AU152" s="124">
        <v>0</v>
      </c>
      <c r="AV152" s="37">
        <v>10.886216880000001</v>
      </c>
      <c r="AW152" s="37">
        <v>0</v>
      </c>
      <c r="AX152" s="37">
        <v>0</v>
      </c>
      <c r="AY152" s="37">
        <v>0</v>
      </c>
      <c r="AZ152" s="37">
        <v>0</v>
      </c>
      <c r="BA152" s="37">
        <v>29.483504050000001</v>
      </c>
      <c r="BB152" s="124">
        <v>0</v>
      </c>
      <c r="BC152" s="124">
        <v>0</v>
      </c>
      <c r="BD152" s="124">
        <v>0</v>
      </c>
      <c r="BE152" s="124">
        <v>0</v>
      </c>
      <c r="BF152" s="124">
        <v>37.648166709999998</v>
      </c>
      <c r="BG152" s="124">
        <v>0</v>
      </c>
      <c r="BH152" s="124">
        <v>0</v>
      </c>
      <c r="BI152" s="124">
        <v>0</v>
      </c>
      <c r="BJ152" s="124">
        <v>0</v>
      </c>
      <c r="BK152" s="37">
        <v>6.3502931800000004</v>
      </c>
      <c r="BL152" s="124">
        <v>0</v>
      </c>
      <c r="BM152" s="124">
        <v>0</v>
      </c>
      <c r="BN152" s="124">
        <v>0</v>
      </c>
      <c r="BO152" s="124">
        <v>0</v>
      </c>
      <c r="BP152" s="124">
        <v>12.12452405</v>
      </c>
      <c r="BQ152" s="124">
        <v>0</v>
      </c>
      <c r="BR152" s="124">
        <v>0</v>
      </c>
      <c r="BS152" s="124">
        <v>0</v>
      </c>
      <c r="BT152" s="124">
        <v>0</v>
      </c>
      <c r="BU152" s="37">
        <v>44.905644630000005</v>
      </c>
      <c r="BV152" s="124">
        <v>0</v>
      </c>
      <c r="BW152" s="124">
        <v>0</v>
      </c>
      <c r="BX152" s="124">
        <v>0</v>
      </c>
      <c r="BY152" s="124">
        <v>0</v>
      </c>
      <c r="BZ152" s="124">
        <v>2.2679618499999998</v>
      </c>
      <c r="CA152" s="124">
        <v>0</v>
      </c>
      <c r="CB152" s="124">
        <v>0</v>
      </c>
      <c r="CC152" s="124">
        <v>0</v>
      </c>
      <c r="CD152" s="124">
        <v>0</v>
      </c>
      <c r="CE152" s="22">
        <v>0.98</v>
      </c>
      <c r="CF152" s="5">
        <v>0</v>
      </c>
      <c r="CG152" s="5">
        <v>0</v>
      </c>
      <c r="CH152" s="5">
        <v>0</v>
      </c>
      <c r="CI152" s="5">
        <v>0</v>
      </c>
      <c r="CM152" s="38">
        <v>0</v>
      </c>
      <c r="CN152" s="21">
        <v>0</v>
      </c>
      <c r="CO152" s="21">
        <v>1</v>
      </c>
      <c r="CP152" s="21">
        <v>0</v>
      </c>
      <c r="CQ152" s="21">
        <v>0</v>
      </c>
      <c r="CR152" s="39">
        <v>1</v>
      </c>
      <c r="CS152" s="18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FW152" s="69">
        <v>0</v>
      </c>
      <c r="FX152" s="69">
        <v>0.05</v>
      </c>
      <c r="FY152" s="69">
        <v>0.05</v>
      </c>
      <c r="FZ152" s="69">
        <v>0.3</v>
      </c>
      <c r="GA152" s="69">
        <v>0</v>
      </c>
      <c r="GB152" s="69">
        <v>0</v>
      </c>
      <c r="GC152" s="69">
        <v>0</v>
      </c>
      <c r="GD152" s="69">
        <v>0.01</v>
      </c>
      <c r="GE152" s="69">
        <v>0.01</v>
      </c>
      <c r="GF152" s="69">
        <v>0.01</v>
      </c>
      <c r="GG152" s="69">
        <v>0.01</v>
      </c>
      <c r="GH152" s="69">
        <v>0.01</v>
      </c>
      <c r="GI152" s="69">
        <v>0.01</v>
      </c>
      <c r="GJ152" s="69">
        <v>0.01</v>
      </c>
      <c r="GK152" s="69">
        <v>0.01</v>
      </c>
      <c r="GL152" s="69">
        <v>0.01</v>
      </c>
      <c r="GM152" s="69">
        <v>0</v>
      </c>
      <c r="GN152" s="69">
        <v>0</v>
      </c>
      <c r="GO152" s="69">
        <v>0.03</v>
      </c>
      <c r="GP152" s="69">
        <v>0.76</v>
      </c>
      <c r="GQ152" s="69">
        <v>0.03</v>
      </c>
      <c r="GR152" s="69">
        <v>0.76</v>
      </c>
      <c r="GS152" s="69">
        <v>0.76</v>
      </c>
      <c r="GT152" s="69">
        <v>0.76</v>
      </c>
      <c r="GU152" s="69">
        <v>0.03</v>
      </c>
      <c r="GV152" s="69">
        <v>0.03</v>
      </c>
      <c r="GW152" s="69">
        <v>0.03</v>
      </c>
      <c r="JR152" s="37">
        <v>0</v>
      </c>
      <c r="JS152" s="37">
        <f t="shared" si="7"/>
        <v>0.12033096168455432</v>
      </c>
      <c r="JT152" s="37">
        <f t="shared" si="8"/>
        <v>0.1837902044451751</v>
      </c>
      <c r="JU152" s="37">
        <v>1</v>
      </c>
      <c r="JV152" s="37"/>
      <c r="JW152" s="37">
        <v>0.45</v>
      </c>
      <c r="JX152" s="37">
        <f t="shared" si="9"/>
        <v>0.17874644330619821</v>
      </c>
      <c r="JY152" s="37"/>
    </row>
    <row r="153" spans="1:285" x14ac:dyDescent="0.25">
      <c r="A153">
        <v>2038</v>
      </c>
      <c r="B153" s="37">
        <v>374066878.75</v>
      </c>
      <c r="C153" s="37">
        <v>0</v>
      </c>
      <c r="D153" s="37">
        <v>0</v>
      </c>
      <c r="E153" s="37">
        <v>884.28796368837402</v>
      </c>
      <c r="F153" s="37">
        <v>912.66023220121895</v>
      </c>
      <c r="G153" s="37">
        <v>827.54342651367199</v>
      </c>
      <c r="H153" s="20">
        <v>1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37">
        <v>46.266421740000006</v>
      </c>
      <c r="S153" s="37">
        <v>0</v>
      </c>
      <c r="T153" s="37">
        <v>0</v>
      </c>
      <c r="U153" s="37">
        <v>0</v>
      </c>
      <c r="V153" s="37">
        <v>0</v>
      </c>
      <c r="W153" s="37">
        <v>9.979032140000001</v>
      </c>
      <c r="X153" s="37">
        <v>0</v>
      </c>
      <c r="Y153" s="37">
        <v>0</v>
      </c>
      <c r="Z153" s="37">
        <v>0</v>
      </c>
      <c r="AA153" s="37">
        <v>0</v>
      </c>
      <c r="AB153" s="37">
        <v>16.615088513100002</v>
      </c>
      <c r="AC153" s="37">
        <v>0</v>
      </c>
      <c r="AD153" s="37">
        <v>0</v>
      </c>
      <c r="AE153" s="37">
        <v>0</v>
      </c>
      <c r="AF153" s="37">
        <v>0</v>
      </c>
      <c r="AG153" s="124">
        <v>16.782917690000001</v>
      </c>
      <c r="AH153" s="124">
        <v>0</v>
      </c>
      <c r="AI153" s="124">
        <v>0</v>
      </c>
      <c r="AJ153" s="124">
        <v>0</v>
      </c>
      <c r="AK153" s="124">
        <v>0</v>
      </c>
      <c r="AL153" s="37">
        <v>16.1660320668</v>
      </c>
      <c r="AM153" s="37">
        <v>0</v>
      </c>
      <c r="AN153" s="37">
        <v>0</v>
      </c>
      <c r="AO153" s="37">
        <v>0</v>
      </c>
      <c r="AP153" s="37">
        <v>0</v>
      </c>
      <c r="AQ153" s="124">
        <v>6.8038855500000004</v>
      </c>
      <c r="AR153" s="124">
        <v>0</v>
      </c>
      <c r="AS153" s="124">
        <v>0</v>
      </c>
      <c r="AT153" s="124">
        <v>0</v>
      </c>
      <c r="AU153" s="124">
        <v>0</v>
      </c>
      <c r="AV153" s="37">
        <v>10.886216880000001</v>
      </c>
      <c r="AW153" s="37">
        <v>0</v>
      </c>
      <c r="AX153" s="37">
        <v>0</v>
      </c>
      <c r="AY153" s="37">
        <v>0</v>
      </c>
      <c r="AZ153" s="37">
        <v>0</v>
      </c>
      <c r="BA153" s="37">
        <v>29.483504050000001</v>
      </c>
      <c r="BB153" s="124">
        <v>0</v>
      </c>
      <c r="BC153" s="124">
        <v>0</v>
      </c>
      <c r="BD153" s="124">
        <v>0</v>
      </c>
      <c r="BE153" s="124">
        <v>0</v>
      </c>
      <c r="BF153" s="124">
        <v>37.648166709999998</v>
      </c>
      <c r="BG153" s="124">
        <v>0</v>
      </c>
      <c r="BH153" s="124">
        <v>0</v>
      </c>
      <c r="BI153" s="124">
        <v>0</v>
      </c>
      <c r="BJ153" s="124">
        <v>0</v>
      </c>
      <c r="BK153" s="37">
        <v>6.3502931800000004</v>
      </c>
      <c r="BL153" s="124">
        <v>0</v>
      </c>
      <c r="BM153" s="124">
        <v>0</v>
      </c>
      <c r="BN153" s="124">
        <v>0</v>
      </c>
      <c r="BO153" s="124">
        <v>0</v>
      </c>
      <c r="BP153" s="124">
        <v>12.12452405</v>
      </c>
      <c r="BQ153" s="124">
        <v>0</v>
      </c>
      <c r="BR153" s="124">
        <v>0</v>
      </c>
      <c r="BS153" s="124">
        <v>0</v>
      </c>
      <c r="BT153" s="124">
        <v>0</v>
      </c>
      <c r="BU153" s="37">
        <v>44.905644630000005</v>
      </c>
      <c r="BV153" s="124">
        <v>0</v>
      </c>
      <c r="BW153" s="124">
        <v>0</v>
      </c>
      <c r="BX153" s="124">
        <v>0</v>
      </c>
      <c r="BY153" s="124">
        <v>0</v>
      </c>
      <c r="BZ153" s="124">
        <v>2.2679618499999998</v>
      </c>
      <c r="CA153" s="124">
        <v>0</v>
      </c>
      <c r="CB153" s="124">
        <v>0</v>
      </c>
      <c r="CC153" s="124">
        <v>0</v>
      </c>
      <c r="CD153" s="124">
        <v>0</v>
      </c>
      <c r="CE153" s="22">
        <v>0.98</v>
      </c>
      <c r="CF153" s="5">
        <v>0</v>
      </c>
      <c r="CG153" s="5">
        <v>0</v>
      </c>
      <c r="CH153" s="5">
        <v>0</v>
      </c>
      <c r="CI153" s="5">
        <v>0</v>
      </c>
      <c r="CM153" s="38">
        <v>0</v>
      </c>
      <c r="CN153" s="21">
        <v>0</v>
      </c>
      <c r="CO153" s="21">
        <v>1</v>
      </c>
      <c r="CP153" s="21">
        <v>0</v>
      </c>
      <c r="CQ153" s="21">
        <v>0</v>
      </c>
      <c r="CR153" s="39">
        <v>1</v>
      </c>
      <c r="CS153" s="18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FW153" s="69">
        <v>0</v>
      </c>
      <c r="FX153" s="69">
        <v>0.1</v>
      </c>
      <c r="FY153" s="69">
        <v>0.1</v>
      </c>
      <c r="FZ153" s="69">
        <v>0</v>
      </c>
      <c r="GA153" s="69">
        <v>0.24</v>
      </c>
      <c r="GB153" s="69">
        <v>0.24</v>
      </c>
      <c r="GC153" s="69">
        <v>0.24</v>
      </c>
      <c r="GD153" s="69">
        <v>0.14000000000000001</v>
      </c>
      <c r="GE153" s="69">
        <v>0.14000000000000001</v>
      </c>
      <c r="GF153" s="69">
        <v>0.14000000000000001</v>
      </c>
      <c r="GG153" s="69">
        <v>0.14000000000000001</v>
      </c>
      <c r="GH153" s="69">
        <v>0.14000000000000001</v>
      </c>
      <c r="GI153" s="69">
        <v>0.14000000000000001</v>
      </c>
      <c r="GJ153" s="69">
        <v>0.14000000000000001</v>
      </c>
      <c r="GK153" s="69">
        <v>0.14000000000000001</v>
      </c>
      <c r="GL153" s="69">
        <v>0.14000000000000001</v>
      </c>
      <c r="GM153" s="69">
        <v>1</v>
      </c>
      <c r="GN153" s="69">
        <v>1</v>
      </c>
      <c r="GO153" s="69">
        <v>0.97</v>
      </c>
      <c r="GP153" s="69">
        <v>0.24</v>
      </c>
      <c r="GQ153" s="69">
        <v>0.97</v>
      </c>
      <c r="GR153" s="69">
        <v>0.24</v>
      </c>
      <c r="GS153" s="69">
        <v>0.24</v>
      </c>
      <c r="GT153" s="69">
        <v>0.24</v>
      </c>
      <c r="GU153" s="69">
        <v>0.97</v>
      </c>
      <c r="GV153" s="69">
        <v>0.97</v>
      </c>
      <c r="GW153" s="69">
        <v>0.97</v>
      </c>
      <c r="JR153" s="37">
        <v>0</v>
      </c>
      <c r="JS153" s="37">
        <f t="shared" si="7"/>
        <v>0.12634750976878203</v>
      </c>
      <c r="JT153" s="37">
        <f t="shared" si="8"/>
        <v>0.19757446977856322</v>
      </c>
      <c r="JU153" s="37">
        <v>1</v>
      </c>
      <c r="JV153" s="37"/>
      <c r="JW153" s="37">
        <v>0.45</v>
      </c>
      <c r="JX153" s="37">
        <f t="shared" si="9"/>
        <v>0.16980912114088828</v>
      </c>
      <c r="JY153" s="37"/>
    </row>
    <row r="154" spans="1:285" x14ac:dyDescent="0.25">
      <c r="A154">
        <v>2039</v>
      </c>
      <c r="B154" s="37">
        <v>375723621.0625</v>
      </c>
      <c r="C154" s="37">
        <v>0</v>
      </c>
      <c r="D154" s="37">
        <v>0</v>
      </c>
      <c r="E154" s="37">
        <v>880.63893538713501</v>
      </c>
      <c r="F154" s="37">
        <v>912.67895821481898</v>
      </c>
      <c r="G154" s="37">
        <v>816.55888962745701</v>
      </c>
      <c r="H154" s="20">
        <v>1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37">
        <v>46.266421740000006</v>
      </c>
      <c r="S154" s="37">
        <v>0</v>
      </c>
      <c r="T154" s="37">
        <v>0</v>
      </c>
      <c r="U154" s="37">
        <v>0</v>
      </c>
      <c r="V154" s="37">
        <v>0</v>
      </c>
      <c r="W154" s="37">
        <v>9.979032140000001</v>
      </c>
      <c r="X154" s="37">
        <v>0</v>
      </c>
      <c r="Y154" s="37">
        <v>0</v>
      </c>
      <c r="Z154" s="37">
        <v>0</v>
      </c>
      <c r="AA154" s="37">
        <v>0</v>
      </c>
      <c r="AB154" s="37">
        <v>16.615088513100002</v>
      </c>
      <c r="AC154" s="37">
        <v>0</v>
      </c>
      <c r="AD154" s="37">
        <v>0</v>
      </c>
      <c r="AE154" s="37">
        <v>0</v>
      </c>
      <c r="AF154" s="37">
        <v>0</v>
      </c>
      <c r="AG154" s="124">
        <v>16.782917690000001</v>
      </c>
      <c r="AH154" s="124">
        <v>0</v>
      </c>
      <c r="AI154" s="124">
        <v>0</v>
      </c>
      <c r="AJ154" s="124">
        <v>0</v>
      </c>
      <c r="AK154" s="124">
        <v>0</v>
      </c>
      <c r="AL154" s="37">
        <v>16.1660320668</v>
      </c>
      <c r="AM154" s="37">
        <v>0</v>
      </c>
      <c r="AN154" s="37">
        <v>0</v>
      </c>
      <c r="AO154" s="37">
        <v>0</v>
      </c>
      <c r="AP154" s="37">
        <v>0</v>
      </c>
      <c r="AQ154" s="124">
        <v>6.8038855500000004</v>
      </c>
      <c r="AR154" s="124">
        <v>0</v>
      </c>
      <c r="AS154" s="124">
        <v>0</v>
      </c>
      <c r="AT154" s="124">
        <v>0</v>
      </c>
      <c r="AU154" s="124">
        <v>0</v>
      </c>
      <c r="AV154" s="37">
        <v>10.886216880000001</v>
      </c>
      <c r="AW154" s="37">
        <v>0</v>
      </c>
      <c r="AX154" s="37">
        <v>0</v>
      </c>
      <c r="AY154" s="37">
        <v>0</v>
      </c>
      <c r="AZ154" s="37">
        <v>0</v>
      </c>
      <c r="BA154" s="37">
        <v>29.483504050000001</v>
      </c>
      <c r="BB154" s="124">
        <v>0</v>
      </c>
      <c r="BC154" s="124">
        <v>0</v>
      </c>
      <c r="BD154" s="124">
        <v>0</v>
      </c>
      <c r="BE154" s="124">
        <v>0</v>
      </c>
      <c r="BF154" s="124">
        <v>37.648166709999998</v>
      </c>
      <c r="BG154" s="124">
        <v>0</v>
      </c>
      <c r="BH154" s="124">
        <v>0</v>
      </c>
      <c r="BI154" s="124">
        <v>0</v>
      </c>
      <c r="BJ154" s="124">
        <v>0</v>
      </c>
      <c r="BK154" s="37">
        <v>6.3502931800000004</v>
      </c>
      <c r="BL154" s="124">
        <v>0</v>
      </c>
      <c r="BM154" s="124">
        <v>0</v>
      </c>
      <c r="BN154" s="124">
        <v>0</v>
      </c>
      <c r="BO154" s="124">
        <v>0</v>
      </c>
      <c r="BP154" s="124">
        <v>12.12452405</v>
      </c>
      <c r="BQ154" s="124">
        <v>0</v>
      </c>
      <c r="BR154" s="124">
        <v>0</v>
      </c>
      <c r="BS154" s="124">
        <v>0</v>
      </c>
      <c r="BT154" s="124">
        <v>0</v>
      </c>
      <c r="BU154" s="37">
        <v>44.905644630000005</v>
      </c>
      <c r="BV154" s="124">
        <v>0</v>
      </c>
      <c r="BW154" s="124">
        <v>0</v>
      </c>
      <c r="BX154" s="124">
        <v>0</v>
      </c>
      <c r="BY154" s="124">
        <v>0</v>
      </c>
      <c r="BZ154" s="124">
        <v>2.2679618499999998</v>
      </c>
      <c r="CA154" s="124">
        <v>0</v>
      </c>
      <c r="CB154" s="124">
        <v>0</v>
      </c>
      <c r="CC154" s="124">
        <v>0</v>
      </c>
      <c r="CD154" s="124">
        <v>0</v>
      </c>
      <c r="CE154" s="22">
        <v>0.98</v>
      </c>
      <c r="CF154" s="5">
        <v>0</v>
      </c>
      <c r="CG154" s="5">
        <v>0</v>
      </c>
      <c r="CH154" s="5">
        <v>0</v>
      </c>
      <c r="CI154" s="5">
        <v>0</v>
      </c>
      <c r="CM154" s="38">
        <v>0</v>
      </c>
      <c r="CN154" s="21">
        <v>0</v>
      </c>
      <c r="CO154" s="21">
        <v>1</v>
      </c>
      <c r="CP154" s="21">
        <v>0</v>
      </c>
      <c r="CQ154" s="21">
        <v>0</v>
      </c>
      <c r="CR154" s="39">
        <v>1</v>
      </c>
      <c r="CS154" s="18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JR154" s="37">
        <v>0</v>
      </c>
      <c r="JS154" s="37">
        <f t="shared" si="7"/>
        <v>0.13266488525722114</v>
      </c>
      <c r="JT154" s="37">
        <f t="shared" si="8"/>
        <v>0.21239255501195545</v>
      </c>
      <c r="JU154" s="37">
        <v>1</v>
      </c>
      <c r="JV154" s="37"/>
      <c r="JW154" s="37">
        <v>0.45</v>
      </c>
      <c r="JX154" s="37">
        <f t="shared" si="9"/>
        <v>0.16131866508384385</v>
      </c>
      <c r="JY154" s="37"/>
    </row>
    <row r="155" spans="1:285" x14ac:dyDescent="0.25">
      <c r="A155">
        <v>2040</v>
      </c>
      <c r="B155" s="37">
        <v>377330541.3125</v>
      </c>
      <c r="C155" s="37">
        <v>0</v>
      </c>
      <c r="D155" s="37">
        <v>0</v>
      </c>
      <c r="E155" s="37">
        <v>876.45895332097996</v>
      </c>
      <c r="F155" s="37">
        <v>912.51096151769195</v>
      </c>
      <c r="G155" s="37">
        <v>804.35493636131298</v>
      </c>
      <c r="H155" s="20">
        <v>1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37">
        <v>46.266421740000006</v>
      </c>
      <c r="S155" s="37">
        <v>0</v>
      </c>
      <c r="T155" s="37">
        <v>0</v>
      </c>
      <c r="U155" s="37">
        <v>0</v>
      </c>
      <c r="V155" s="37">
        <v>0</v>
      </c>
      <c r="W155" s="37">
        <v>9.979032140000001</v>
      </c>
      <c r="X155" s="37">
        <v>0</v>
      </c>
      <c r="Y155" s="37">
        <v>0</v>
      </c>
      <c r="Z155" s="37">
        <v>0</v>
      </c>
      <c r="AA155" s="37">
        <v>0</v>
      </c>
      <c r="AB155" s="37">
        <v>16.615088513100002</v>
      </c>
      <c r="AC155" s="37">
        <v>0</v>
      </c>
      <c r="AD155" s="37">
        <v>0</v>
      </c>
      <c r="AE155" s="37">
        <v>0</v>
      </c>
      <c r="AF155" s="37">
        <v>0</v>
      </c>
      <c r="AG155" s="124">
        <v>16.782917690000001</v>
      </c>
      <c r="AH155" s="124">
        <v>0</v>
      </c>
      <c r="AI155" s="124">
        <v>0</v>
      </c>
      <c r="AJ155" s="124">
        <v>0</v>
      </c>
      <c r="AK155" s="124">
        <v>0</v>
      </c>
      <c r="AL155" s="37">
        <v>16.1660320668</v>
      </c>
      <c r="AM155" s="37">
        <v>0</v>
      </c>
      <c r="AN155" s="37">
        <v>0</v>
      </c>
      <c r="AO155" s="37">
        <v>0</v>
      </c>
      <c r="AP155" s="37">
        <v>0</v>
      </c>
      <c r="AQ155" s="124">
        <v>6.8038855500000004</v>
      </c>
      <c r="AR155" s="124">
        <v>0</v>
      </c>
      <c r="AS155" s="124">
        <v>0</v>
      </c>
      <c r="AT155" s="124">
        <v>0</v>
      </c>
      <c r="AU155" s="124">
        <v>0</v>
      </c>
      <c r="AV155" s="37">
        <v>10.886216880000001</v>
      </c>
      <c r="AW155" s="37">
        <v>0</v>
      </c>
      <c r="AX155" s="37">
        <v>0</v>
      </c>
      <c r="AY155" s="37">
        <v>0</v>
      </c>
      <c r="AZ155" s="37">
        <v>0</v>
      </c>
      <c r="BA155" s="37">
        <v>29.483504050000001</v>
      </c>
      <c r="BB155" s="124">
        <v>0</v>
      </c>
      <c r="BC155" s="124">
        <v>0</v>
      </c>
      <c r="BD155" s="124">
        <v>0</v>
      </c>
      <c r="BE155" s="124">
        <v>0</v>
      </c>
      <c r="BF155" s="124">
        <v>37.648166709999998</v>
      </c>
      <c r="BG155" s="124">
        <v>0</v>
      </c>
      <c r="BH155" s="124">
        <v>0</v>
      </c>
      <c r="BI155" s="124">
        <v>0</v>
      </c>
      <c r="BJ155" s="124">
        <v>0</v>
      </c>
      <c r="BK155" s="37">
        <v>6.3502931800000004</v>
      </c>
      <c r="BL155" s="124">
        <v>0</v>
      </c>
      <c r="BM155" s="124">
        <v>0</v>
      </c>
      <c r="BN155" s="124">
        <v>0</v>
      </c>
      <c r="BO155" s="124">
        <v>0</v>
      </c>
      <c r="BP155" s="124">
        <v>12.12452405</v>
      </c>
      <c r="BQ155" s="124">
        <v>0</v>
      </c>
      <c r="BR155" s="124">
        <v>0</v>
      </c>
      <c r="BS155" s="124">
        <v>0</v>
      </c>
      <c r="BT155" s="124">
        <v>0</v>
      </c>
      <c r="BU155" s="37">
        <v>44.905644630000005</v>
      </c>
      <c r="BV155" s="124">
        <v>0</v>
      </c>
      <c r="BW155" s="124">
        <v>0</v>
      </c>
      <c r="BX155" s="124">
        <v>0</v>
      </c>
      <c r="BY155" s="124">
        <v>0</v>
      </c>
      <c r="BZ155" s="124">
        <v>2.2679618499999998</v>
      </c>
      <c r="CA155" s="124">
        <v>0</v>
      </c>
      <c r="CB155" s="124">
        <v>0</v>
      </c>
      <c r="CC155" s="124">
        <v>0</v>
      </c>
      <c r="CD155" s="124">
        <v>0</v>
      </c>
      <c r="CE155" s="22">
        <v>0.98</v>
      </c>
      <c r="CF155" s="5">
        <v>0</v>
      </c>
      <c r="CG155" s="5">
        <v>0</v>
      </c>
      <c r="CH155" s="5">
        <v>0</v>
      </c>
      <c r="CI155" s="5">
        <v>0</v>
      </c>
      <c r="CM155" s="38">
        <v>0</v>
      </c>
      <c r="CN155" s="21">
        <v>0</v>
      </c>
      <c r="CO155" s="21">
        <v>1</v>
      </c>
      <c r="CP155" s="21">
        <v>0</v>
      </c>
      <c r="CQ155" s="21">
        <v>0</v>
      </c>
      <c r="CR155" s="39">
        <v>1</v>
      </c>
      <c r="CS155" s="18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FU155" t="s">
        <v>264</v>
      </c>
      <c r="FW155" s="56" t="s">
        <v>72</v>
      </c>
      <c r="FX155" s="55" t="s">
        <v>73</v>
      </c>
      <c r="FY155" s="55" t="s">
        <v>74</v>
      </c>
      <c r="FZ155" s="55" t="s">
        <v>75</v>
      </c>
      <c r="GA155" s="56" t="s">
        <v>76</v>
      </c>
      <c r="GB155" s="55" t="s">
        <v>246</v>
      </c>
      <c r="GC155" s="55" t="s">
        <v>77</v>
      </c>
      <c r="GD155" s="55" t="s">
        <v>78</v>
      </c>
      <c r="GE155" s="55" t="s">
        <v>79</v>
      </c>
      <c r="GF155" s="55" t="s">
        <v>80</v>
      </c>
      <c r="GG155" s="55" t="s">
        <v>247</v>
      </c>
      <c r="GH155" s="55" t="s">
        <v>81</v>
      </c>
      <c r="GI155" s="55" t="s">
        <v>82</v>
      </c>
      <c r="GJ155" s="55" t="s">
        <v>83</v>
      </c>
      <c r="GK155" s="55" t="s">
        <v>84</v>
      </c>
      <c r="GL155" s="55" t="s">
        <v>85</v>
      </c>
      <c r="GM155" s="55" t="s">
        <v>248</v>
      </c>
      <c r="GN155" s="55" t="s">
        <v>86</v>
      </c>
      <c r="GO155" s="55" t="s">
        <v>87</v>
      </c>
      <c r="GP155" s="55" t="s">
        <v>90</v>
      </c>
      <c r="GQ155" s="55" t="s">
        <v>89</v>
      </c>
      <c r="GR155" s="55" t="s">
        <v>90</v>
      </c>
      <c r="GS155" s="55" t="s">
        <v>91</v>
      </c>
      <c r="GT155" s="55" t="s">
        <v>92</v>
      </c>
      <c r="GU155" s="55" t="s">
        <v>93</v>
      </c>
      <c r="GV155" s="55" t="s">
        <v>94</v>
      </c>
      <c r="GW155" s="55" t="s">
        <v>211</v>
      </c>
      <c r="JR155" s="37">
        <v>0</v>
      </c>
      <c r="JS155" s="37">
        <f t="shared" si="7"/>
        <v>0.13929812952008222</v>
      </c>
      <c r="JT155" s="37">
        <f t="shared" si="8"/>
        <v>0.2283219966378521</v>
      </c>
      <c r="JU155" s="37">
        <v>1</v>
      </c>
      <c r="JV155" s="37"/>
      <c r="JW155" s="37">
        <v>0.45</v>
      </c>
      <c r="JX155" s="37">
        <f t="shared" si="9"/>
        <v>0.15325273182965166</v>
      </c>
      <c r="JY155" s="37"/>
    </row>
    <row r="156" spans="1:285" x14ac:dyDescent="0.25">
      <c r="A156">
        <v>2041</v>
      </c>
      <c r="B156" s="37">
        <v>378887130.6875</v>
      </c>
      <c r="C156" s="37">
        <v>0</v>
      </c>
      <c r="D156" s="37">
        <v>0</v>
      </c>
      <c r="E156" s="37">
        <v>871.72474056482304</v>
      </c>
      <c r="F156" s="37">
        <v>912.15383641421795</v>
      </c>
      <c r="G156" s="37">
        <v>790.86654782295204</v>
      </c>
      <c r="H156" s="20">
        <v>1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37">
        <v>46.266421740000006</v>
      </c>
      <c r="S156" s="37">
        <v>0</v>
      </c>
      <c r="T156" s="37">
        <v>0</v>
      </c>
      <c r="U156" s="37">
        <v>0</v>
      </c>
      <c r="V156" s="37">
        <v>0</v>
      </c>
      <c r="W156" s="37">
        <v>9.979032140000001</v>
      </c>
      <c r="X156" s="37">
        <v>0</v>
      </c>
      <c r="Y156" s="37">
        <v>0</v>
      </c>
      <c r="Z156" s="37">
        <v>0</v>
      </c>
      <c r="AA156" s="37">
        <v>0</v>
      </c>
      <c r="AB156" s="37">
        <v>16.615088513100002</v>
      </c>
      <c r="AC156" s="37">
        <v>0</v>
      </c>
      <c r="AD156" s="37">
        <v>0</v>
      </c>
      <c r="AE156" s="37">
        <v>0</v>
      </c>
      <c r="AF156" s="37">
        <v>0</v>
      </c>
      <c r="AG156" s="124">
        <v>16.782917690000001</v>
      </c>
      <c r="AH156" s="124">
        <v>0</v>
      </c>
      <c r="AI156" s="124">
        <v>0</v>
      </c>
      <c r="AJ156" s="124">
        <v>0</v>
      </c>
      <c r="AK156" s="124">
        <v>0</v>
      </c>
      <c r="AL156" s="37">
        <v>16.1660320668</v>
      </c>
      <c r="AM156" s="37">
        <v>0</v>
      </c>
      <c r="AN156" s="37">
        <v>0</v>
      </c>
      <c r="AO156" s="37">
        <v>0</v>
      </c>
      <c r="AP156" s="37">
        <v>0</v>
      </c>
      <c r="AQ156" s="124">
        <v>6.8038855500000004</v>
      </c>
      <c r="AR156" s="124">
        <v>0</v>
      </c>
      <c r="AS156" s="124">
        <v>0</v>
      </c>
      <c r="AT156" s="124">
        <v>0</v>
      </c>
      <c r="AU156" s="124">
        <v>0</v>
      </c>
      <c r="AV156" s="37">
        <v>10.886216880000001</v>
      </c>
      <c r="AW156" s="37">
        <v>0</v>
      </c>
      <c r="AX156" s="37">
        <v>0</v>
      </c>
      <c r="AY156" s="37">
        <v>0</v>
      </c>
      <c r="AZ156" s="37">
        <v>0</v>
      </c>
      <c r="BA156" s="37">
        <v>29.483504050000001</v>
      </c>
      <c r="BB156" s="124">
        <v>0</v>
      </c>
      <c r="BC156" s="124">
        <v>0</v>
      </c>
      <c r="BD156" s="124">
        <v>0</v>
      </c>
      <c r="BE156" s="124">
        <v>0</v>
      </c>
      <c r="BF156" s="124">
        <v>37.648166709999998</v>
      </c>
      <c r="BG156" s="124">
        <v>0</v>
      </c>
      <c r="BH156" s="124">
        <v>0</v>
      </c>
      <c r="BI156" s="124">
        <v>0</v>
      </c>
      <c r="BJ156" s="124">
        <v>0</v>
      </c>
      <c r="BK156" s="37">
        <v>6.3502931800000004</v>
      </c>
      <c r="BL156" s="124">
        <v>0</v>
      </c>
      <c r="BM156" s="124">
        <v>0</v>
      </c>
      <c r="BN156" s="124">
        <v>0</v>
      </c>
      <c r="BO156" s="124">
        <v>0</v>
      </c>
      <c r="BP156" s="124">
        <v>12.12452405</v>
      </c>
      <c r="BQ156" s="124">
        <v>0</v>
      </c>
      <c r="BR156" s="124">
        <v>0</v>
      </c>
      <c r="BS156" s="124">
        <v>0</v>
      </c>
      <c r="BT156" s="124">
        <v>0</v>
      </c>
      <c r="BU156" s="37">
        <v>44.905644630000005</v>
      </c>
      <c r="BV156" s="124">
        <v>0</v>
      </c>
      <c r="BW156" s="124">
        <v>0</v>
      </c>
      <c r="BX156" s="124">
        <v>0</v>
      </c>
      <c r="BY156" s="124">
        <v>0</v>
      </c>
      <c r="BZ156" s="124">
        <v>2.2679618499999998</v>
      </c>
      <c r="CA156" s="124">
        <v>0</v>
      </c>
      <c r="CB156" s="124">
        <v>0</v>
      </c>
      <c r="CC156" s="124">
        <v>0</v>
      </c>
      <c r="CD156" s="124">
        <v>0</v>
      </c>
      <c r="CE156" s="22">
        <v>0.98</v>
      </c>
      <c r="CF156" s="5">
        <v>0</v>
      </c>
      <c r="CG156" s="5">
        <v>0</v>
      </c>
      <c r="CH156" s="5">
        <v>0</v>
      </c>
      <c r="CI156" s="5">
        <v>0</v>
      </c>
      <c r="CM156" s="38">
        <v>0</v>
      </c>
      <c r="CN156" s="21">
        <v>0</v>
      </c>
      <c r="CO156" s="21">
        <v>1</v>
      </c>
      <c r="CP156" s="21">
        <v>0</v>
      </c>
      <c r="CQ156" s="21">
        <v>0</v>
      </c>
      <c r="CR156" s="39">
        <v>1</v>
      </c>
      <c r="CS156" s="18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FV156" s="66" t="s">
        <v>151</v>
      </c>
      <c r="FW156" s="69">
        <v>1</v>
      </c>
      <c r="FX156" s="69">
        <v>0</v>
      </c>
      <c r="FY156" s="69">
        <v>0</v>
      </c>
      <c r="FZ156" s="69">
        <v>0</v>
      </c>
      <c r="GA156" s="69">
        <v>0</v>
      </c>
      <c r="GB156" s="69">
        <v>0</v>
      </c>
      <c r="GC156" s="69">
        <v>0</v>
      </c>
      <c r="GD156" s="69">
        <v>0</v>
      </c>
      <c r="GE156" s="69">
        <v>0</v>
      </c>
      <c r="GF156" s="69">
        <v>0</v>
      </c>
      <c r="GG156" s="114">
        <v>0</v>
      </c>
      <c r="GH156" s="69">
        <v>0</v>
      </c>
      <c r="GI156" s="69">
        <v>0</v>
      </c>
      <c r="GJ156" s="69">
        <v>0</v>
      </c>
      <c r="GK156" s="69">
        <v>0</v>
      </c>
      <c r="GL156" s="69">
        <v>0</v>
      </c>
      <c r="GM156" s="69">
        <v>0</v>
      </c>
      <c r="GN156" s="69">
        <v>0</v>
      </c>
      <c r="GO156" s="69">
        <v>0</v>
      </c>
      <c r="GP156" s="69">
        <v>0</v>
      </c>
      <c r="GQ156" s="69">
        <v>0</v>
      </c>
      <c r="GR156" s="69">
        <v>0</v>
      </c>
      <c r="GS156" s="69">
        <v>0</v>
      </c>
      <c r="GT156" s="69">
        <v>0</v>
      </c>
      <c r="GU156" s="69">
        <v>0</v>
      </c>
      <c r="GV156" s="69">
        <v>0</v>
      </c>
      <c r="GW156" s="69">
        <v>0</v>
      </c>
      <c r="JR156" s="37">
        <v>0</v>
      </c>
      <c r="JS156" s="37">
        <f t="shared" si="7"/>
        <v>0.14626303599608634</v>
      </c>
      <c r="JT156" s="37">
        <f t="shared" si="8"/>
        <v>0.24544614638569101</v>
      </c>
      <c r="JU156" s="37">
        <v>1</v>
      </c>
      <c r="JV156" s="37"/>
      <c r="JW156" s="37">
        <v>0.45</v>
      </c>
      <c r="JX156" s="37">
        <f t="shared" si="9"/>
        <v>0.14559009523816907</v>
      </c>
      <c r="JY156" s="37"/>
    </row>
    <row r="157" spans="1:285" x14ac:dyDescent="0.25">
      <c r="A157">
        <v>2042</v>
      </c>
      <c r="B157" s="37">
        <v>380392925.25</v>
      </c>
      <c r="C157" s="37">
        <v>0</v>
      </c>
      <c r="D157" s="37">
        <v>0</v>
      </c>
      <c r="E157" s="37">
        <v>866.41234201192901</v>
      </c>
      <c r="F157" s="37">
        <v>911.60511263459898</v>
      </c>
      <c r="G157" s="37">
        <v>776.02680087089504</v>
      </c>
      <c r="H157" s="20">
        <v>1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37">
        <v>46.266421740000006</v>
      </c>
      <c r="S157" s="37">
        <v>0</v>
      </c>
      <c r="T157" s="37">
        <v>0</v>
      </c>
      <c r="U157" s="37">
        <v>0</v>
      </c>
      <c r="V157" s="37">
        <v>0</v>
      </c>
      <c r="W157" s="37">
        <v>9.979032140000001</v>
      </c>
      <c r="X157" s="37">
        <v>0</v>
      </c>
      <c r="Y157" s="37">
        <v>0</v>
      </c>
      <c r="Z157" s="37">
        <v>0</v>
      </c>
      <c r="AA157" s="37">
        <v>0</v>
      </c>
      <c r="AB157" s="37">
        <v>16.615088513100002</v>
      </c>
      <c r="AC157" s="37">
        <v>0</v>
      </c>
      <c r="AD157" s="37">
        <v>0</v>
      </c>
      <c r="AE157" s="37">
        <v>0</v>
      </c>
      <c r="AF157" s="37">
        <v>0</v>
      </c>
      <c r="AG157" s="124">
        <v>16.782917690000001</v>
      </c>
      <c r="AH157" s="124">
        <v>0</v>
      </c>
      <c r="AI157" s="124">
        <v>0</v>
      </c>
      <c r="AJ157" s="124">
        <v>0</v>
      </c>
      <c r="AK157" s="124">
        <v>0</v>
      </c>
      <c r="AL157" s="37">
        <v>16.1660320668</v>
      </c>
      <c r="AM157" s="37">
        <v>0</v>
      </c>
      <c r="AN157" s="37">
        <v>0</v>
      </c>
      <c r="AO157" s="37">
        <v>0</v>
      </c>
      <c r="AP157" s="37">
        <v>0</v>
      </c>
      <c r="AQ157" s="124">
        <v>6.8038855500000004</v>
      </c>
      <c r="AR157" s="124">
        <v>0</v>
      </c>
      <c r="AS157" s="124">
        <v>0</v>
      </c>
      <c r="AT157" s="124">
        <v>0</v>
      </c>
      <c r="AU157" s="124">
        <v>0</v>
      </c>
      <c r="AV157" s="37">
        <v>10.886216880000001</v>
      </c>
      <c r="AW157" s="37">
        <v>0</v>
      </c>
      <c r="AX157" s="37">
        <v>0</v>
      </c>
      <c r="AY157" s="37">
        <v>0</v>
      </c>
      <c r="AZ157" s="37">
        <v>0</v>
      </c>
      <c r="BA157" s="37">
        <v>29.483504050000001</v>
      </c>
      <c r="BB157" s="124">
        <v>0</v>
      </c>
      <c r="BC157" s="124">
        <v>0</v>
      </c>
      <c r="BD157" s="124">
        <v>0</v>
      </c>
      <c r="BE157" s="124">
        <v>0</v>
      </c>
      <c r="BF157" s="124">
        <v>37.648166709999998</v>
      </c>
      <c r="BG157" s="124">
        <v>0</v>
      </c>
      <c r="BH157" s="124">
        <v>0</v>
      </c>
      <c r="BI157" s="124">
        <v>0</v>
      </c>
      <c r="BJ157" s="124">
        <v>0</v>
      </c>
      <c r="BK157" s="37">
        <v>6.3502931800000004</v>
      </c>
      <c r="BL157" s="124">
        <v>0</v>
      </c>
      <c r="BM157" s="124">
        <v>0</v>
      </c>
      <c r="BN157" s="124">
        <v>0</v>
      </c>
      <c r="BO157" s="124">
        <v>0</v>
      </c>
      <c r="BP157" s="124">
        <v>12.12452405</v>
      </c>
      <c r="BQ157" s="124">
        <v>0</v>
      </c>
      <c r="BR157" s="124">
        <v>0</v>
      </c>
      <c r="BS157" s="124">
        <v>0</v>
      </c>
      <c r="BT157" s="124">
        <v>0</v>
      </c>
      <c r="BU157" s="37">
        <v>44.905644630000005</v>
      </c>
      <c r="BV157" s="124">
        <v>0</v>
      </c>
      <c r="BW157" s="124">
        <v>0</v>
      </c>
      <c r="BX157" s="124">
        <v>0</v>
      </c>
      <c r="BY157" s="124">
        <v>0</v>
      </c>
      <c r="BZ157" s="124">
        <v>2.2679618499999998</v>
      </c>
      <c r="CA157" s="124">
        <v>0</v>
      </c>
      <c r="CB157" s="124">
        <v>0</v>
      </c>
      <c r="CC157" s="124">
        <v>0</v>
      </c>
      <c r="CD157" s="124">
        <v>0</v>
      </c>
      <c r="CE157" s="22">
        <v>0.98</v>
      </c>
      <c r="CF157" s="5">
        <v>0</v>
      </c>
      <c r="CG157" s="5">
        <v>0</v>
      </c>
      <c r="CH157" s="5">
        <v>0</v>
      </c>
      <c r="CI157" s="5">
        <v>0</v>
      </c>
      <c r="CM157" s="38">
        <v>0</v>
      </c>
      <c r="CN157" s="21">
        <v>0</v>
      </c>
      <c r="CO157" s="21">
        <v>1</v>
      </c>
      <c r="CP157" s="21">
        <v>0</v>
      </c>
      <c r="CQ157" s="21">
        <v>0</v>
      </c>
      <c r="CR157" s="39">
        <v>1</v>
      </c>
      <c r="CS157" s="18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FV157" s="66" t="s">
        <v>152</v>
      </c>
      <c r="FW157" s="69">
        <v>0</v>
      </c>
      <c r="FX157" s="69">
        <v>1</v>
      </c>
      <c r="FY157" s="69">
        <v>1</v>
      </c>
      <c r="FZ157" s="69">
        <v>0</v>
      </c>
      <c r="GA157" s="69">
        <v>0</v>
      </c>
      <c r="GB157" s="69">
        <v>0</v>
      </c>
      <c r="GC157" s="69">
        <v>0</v>
      </c>
      <c r="GD157" s="69">
        <v>0</v>
      </c>
      <c r="GE157" s="69">
        <v>0</v>
      </c>
      <c r="GF157" s="69">
        <v>0</v>
      </c>
      <c r="GG157" s="69">
        <v>0</v>
      </c>
      <c r="GH157" s="69">
        <v>0</v>
      </c>
      <c r="GI157" s="69">
        <v>0</v>
      </c>
      <c r="GJ157" s="69">
        <v>0</v>
      </c>
      <c r="GK157" s="69">
        <v>0</v>
      </c>
      <c r="GL157" s="69">
        <v>0</v>
      </c>
      <c r="GM157" s="69">
        <v>0</v>
      </c>
      <c r="GN157" s="69">
        <v>0</v>
      </c>
      <c r="GO157" s="69">
        <v>0</v>
      </c>
      <c r="GP157" s="69">
        <v>0</v>
      </c>
      <c r="GQ157" s="69">
        <v>0</v>
      </c>
      <c r="GR157" s="69">
        <v>0</v>
      </c>
      <c r="GS157" s="69">
        <v>0</v>
      </c>
      <c r="GT157" s="69">
        <v>0</v>
      </c>
      <c r="GU157" s="69">
        <v>0</v>
      </c>
      <c r="GV157" s="69">
        <v>0</v>
      </c>
      <c r="GW157" s="69">
        <v>0</v>
      </c>
      <c r="JR157" s="37">
        <v>0</v>
      </c>
      <c r="JS157" s="37">
        <f t="shared" si="7"/>
        <v>0.15357618779589066</v>
      </c>
      <c r="JT157" s="37">
        <f t="shared" si="8"/>
        <v>0.2638546073646178</v>
      </c>
      <c r="JU157" s="37">
        <v>1</v>
      </c>
      <c r="JV157" s="37"/>
      <c r="JW157" s="37">
        <v>0.45</v>
      </c>
      <c r="JX157" s="37">
        <f t="shared" si="9"/>
        <v>0.1383105904762606</v>
      </c>
      <c r="JY157" s="37"/>
    </row>
    <row r="158" spans="1:285" x14ac:dyDescent="0.25">
      <c r="A158">
        <v>2043</v>
      </c>
      <c r="B158" s="37">
        <v>381847507.875</v>
      </c>
      <c r="C158" s="37">
        <v>0</v>
      </c>
      <c r="D158" s="37">
        <v>0</v>
      </c>
      <c r="E158" s="37">
        <v>860.49712443351802</v>
      </c>
      <c r="F158" s="37">
        <v>910.862255096436</v>
      </c>
      <c r="G158" s="37">
        <v>759.76686286926304</v>
      </c>
      <c r="H158" s="20">
        <v>1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37">
        <v>46.266421740000006</v>
      </c>
      <c r="S158" s="37">
        <v>0</v>
      </c>
      <c r="T158" s="37">
        <v>0</v>
      </c>
      <c r="U158" s="37">
        <v>0</v>
      </c>
      <c r="V158" s="37">
        <v>0</v>
      </c>
      <c r="W158" s="37">
        <v>9.979032140000001</v>
      </c>
      <c r="X158" s="37">
        <v>0</v>
      </c>
      <c r="Y158" s="37">
        <v>0</v>
      </c>
      <c r="Z158" s="37">
        <v>0</v>
      </c>
      <c r="AA158" s="37">
        <v>0</v>
      </c>
      <c r="AB158" s="37">
        <v>16.615088513100002</v>
      </c>
      <c r="AC158" s="37">
        <v>0</v>
      </c>
      <c r="AD158" s="37">
        <v>0</v>
      </c>
      <c r="AE158" s="37">
        <v>0</v>
      </c>
      <c r="AF158" s="37">
        <v>0</v>
      </c>
      <c r="AG158" s="124">
        <v>16.782917690000001</v>
      </c>
      <c r="AH158" s="124">
        <v>0</v>
      </c>
      <c r="AI158" s="124">
        <v>0</v>
      </c>
      <c r="AJ158" s="124">
        <v>0</v>
      </c>
      <c r="AK158" s="124">
        <v>0</v>
      </c>
      <c r="AL158" s="37">
        <v>16.1660320668</v>
      </c>
      <c r="AM158" s="37">
        <v>0</v>
      </c>
      <c r="AN158" s="37">
        <v>0</v>
      </c>
      <c r="AO158" s="37">
        <v>0</v>
      </c>
      <c r="AP158" s="37">
        <v>0</v>
      </c>
      <c r="AQ158" s="124">
        <v>6.8038855500000004</v>
      </c>
      <c r="AR158" s="124">
        <v>0</v>
      </c>
      <c r="AS158" s="124">
        <v>0</v>
      </c>
      <c r="AT158" s="124">
        <v>0</v>
      </c>
      <c r="AU158" s="124">
        <v>0</v>
      </c>
      <c r="AV158" s="37">
        <v>10.886216880000001</v>
      </c>
      <c r="AW158" s="37">
        <v>0</v>
      </c>
      <c r="AX158" s="37">
        <v>0</v>
      </c>
      <c r="AY158" s="37">
        <v>0</v>
      </c>
      <c r="AZ158" s="37">
        <v>0</v>
      </c>
      <c r="BA158" s="37">
        <v>29.483504050000001</v>
      </c>
      <c r="BB158" s="124">
        <v>0</v>
      </c>
      <c r="BC158" s="124">
        <v>0</v>
      </c>
      <c r="BD158" s="124">
        <v>0</v>
      </c>
      <c r="BE158" s="124">
        <v>0</v>
      </c>
      <c r="BF158" s="124">
        <v>37.648166709999998</v>
      </c>
      <c r="BG158" s="124">
        <v>0</v>
      </c>
      <c r="BH158" s="124">
        <v>0</v>
      </c>
      <c r="BI158" s="124">
        <v>0</v>
      </c>
      <c r="BJ158" s="124">
        <v>0</v>
      </c>
      <c r="BK158" s="37">
        <v>6.3502931800000004</v>
      </c>
      <c r="BL158" s="124">
        <v>0</v>
      </c>
      <c r="BM158" s="124">
        <v>0</v>
      </c>
      <c r="BN158" s="124">
        <v>0</v>
      </c>
      <c r="BO158" s="124">
        <v>0</v>
      </c>
      <c r="BP158" s="124">
        <v>12.12452405</v>
      </c>
      <c r="BQ158" s="124">
        <v>0</v>
      </c>
      <c r="BR158" s="124">
        <v>0</v>
      </c>
      <c r="BS158" s="124">
        <v>0</v>
      </c>
      <c r="BT158" s="124">
        <v>0</v>
      </c>
      <c r="BU158" s="37">
        <v>44.905644630000005</v>
      </c>
      <c r="BV158" s="124">
        <v>0</v>
      </c>
      <c r="BW158" s="124">
        <v>0</v>
      </c>
      <c r="BX158" s="124">
        <v>0</v>
      </c>
      <c r="BY158" s="124">
        <v>0</v>
      </c>
      <c r="BZ158" s="124">
        <v>2.2679618499999998</v>
      </c>
      <c r="CA158" s="124">
        <v>0</v>
      </c>
      <c r="CB158" s="124">
        <v>0</v>
      </c>
      <c r="CC158" s="124">
        <v>0</v>
      </c>
      <c r="CD158" s="124">
        <v>0</v>
      </c>
      <c r="CE158" s="22">
        <v>0.98</v>
      </c>
      <c r="CF158" s="5">
        <v>0</v>
      </c>
      <c r="CG158" s="5">
        <v>0</v>
      </c>
      <c r="CH158" s="5">
        <v>0</v>
      </c>
      <c r="CI158" s="5">
        <v>0</v>
      </c>
      <c r="CM158" s="38">
        <v>0</v>
      </c>
      <c r="CN158" s="21">
        <v>0</v>
      </c>
      <c r="CO158" s="21">
        <v>1</v>
      </c>
      <c r="CP158" s="21">
        <v>0</v>
      </c>
      <c r="CQ158" s="21">
        <v>0</v>
      </c>
      <c r="CR158" s="39">
        <v>1</v>
      </c>
      <c r="CS158" s="18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FV158" s="66" t="s">
        <v>153</v>
      </c>
      <c r="FW158" s="69">
        <v>0</v>
      </c>
      <c r="FX158" s="69">
        <v>0</v>
      </c>
      <c r="FY158" s="69">
        <v>0</v>
      </c>
      <c r="FZ158" s="69">
        <v>1</v>
      </c>
      <c r="GA158" s="69">
        <v>0</v>
      </c>
      <c r="GB158" s="69">
        <v>0</v>
      </c>
      <c r="GC158" s="69">
        <v>0</v>
      </c>
      <c r="GD158" s="69">
        <v>0</v>
      </c>
      <c r="GE158" s="69">
        <v>0</v>
      </c>
      <c r="GF158" s="69">
        <v>0</v>
      </c>
      <c r="GG158" s="69">
        <v>0</v>
      </c>
      <c r="GH158" s="69">
        <v>0</v>
      </c>
      <c r="GI158" s="69">
        <v>0</v>
      </c>
      <c r="GJ158" s="69">
        <v>0</v>
      </c>
      <c r="GK158" s="69">
        <v>0</v>
      </c>
      <c r="GL158" s="69">
        <v>0</v>
      </c>
      <c r="GM158" s="69">
        <v>0</v>
      </c>
      <c r="GN158" s="69">
        <v>0</v>
      </c>
      <c r="GO158" s="69">
        <v>0</v>
      </c>
      <c r="GP158" s="69">
        <v>0</v>
      </c>
      <c r="GQ158" s="69">
        <v>0</v>
      </c>
      <c r="GR158" s="69">
        <v>0</v>
      </c>
      <c r="GS158" s="69">
        <v>0</v>
      </c>
      <c r="GT158" s="69">
        <v>0</v>
      </c>
      <c r="GU158" s="69">
        <v>0</v>
      </c>
      <c r="GV158" s="69">
        <v>0</v>
      </c>
      <c r="GW158" s="69">
        <v>0</v>
      </c>
      <c r="JR158" s="37">
        <v>0</v>
      </c>
      <c r="JS158" s="37">
        <f t="shared" si="7"/>
        <v>0.1612549971856852</v>
      </c>
      <c r="JT158" s="37">
        <f t="shared" si="8"/>
        <v>0.28364370291696411</v>
      </c>
      <c r="JU158" s="37">
        <v>1</v>
      </c>
      <c r="JV158" s="37"/>
      <c r="JW158" s="37">
        <v>0.45</v>
      </c>
      <c r="JX158" s="37">
        <f t="shared" si="9"/>
        <v>0.13139506095244757</v>
      </c>
      <c r="JY158" s="37"/>
    </row>
    <row r="159" spans="1:285" x14ac:dyDescent="0.25">
      <c r="A159">
        <v>2044</v>
      </c>
      <c r="B159" s="37">
        <v>383250508.125</v>
      </c>
      <c r="C159" s="37">
        <v>0</v>
      </c>
      <c r="D159" s="37">
        <v>0</v>
      </c>
      <c r="E159" s="37">
        <v>853.95377582311596</v>
      </c>
      <c r="F159" s="37">
        <v>909.92266433685995</v>
      </c>
      <c r="G159" s="37">
        <v>742.01599860191402</v>
      </c>
      <c r="H159" s="20">
        <v>1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37">
        <v>46.266421740000006</v>
      </c>
      <c r="S159" s="37">
        <v>0</v>
      </c>
      <c r="T159" s="37">
        <v>0</v>
      </c>
      <c r="U159" s="37">
        <v>0</v>
      </c>
      <c r="V159" s="37">
        <v>0</v>
      </c>
      <c r="W159" s="37">
        <v>9.979032140000001</v>
      </c>
      <c r="X159" s="37">
        <v>0</v>
      </c>
      <c r="Y159" s="37">
        <v>0</v>
      </c>
      <c r="Z159" s="37">
        <v>0</v>
      </c>
      <c r="AA159" s="37">
        <v>0</v>
      </c>
      <c r="AB159" s="37">
        <v>16.615088513100002</v>
      </c>
      <c r="AC159" s="37">
        <v>0</v>
      </c>
      <c r="AD159" s="37">
        <v>0</v>
      </c>
      <c r="AE159" s="37">
        <v>0</v>
      </c>
      <c r="AF159" s="37">
        <v>0</v>
      </c>
      <c r="AG159" s="124">
        <v>16.782917690000001</v>
      </c>
      <c r="AH159" s="124">
        <v>0</v>
      </c>
      <c r="AI159" s="124">
        <v>0</v>
      </c>
      <c r="AJ159" s="124">
        <v>0</v>
      </c>
      <c r="AK159" s="124">
        <v>0</v>
      </c>
      <c r="AL159" s="37">
        <v>16.1660320668</v>
      </c>
      <c r="AM159" s="37">
        <v>0</v>
      </c>
      <c r="AN159" s="37">
        <v>0</v>
      </c>
      <c r="AO159" s="37">
        <v>0</v>
      </c>
      <c r="AP159" s="37">
        <v>0</v>
      </c>
      <c r="AQ159" s="124">
        <v>6.8038855500000004</v>
      </c>
      <c r="AR159" s="124">
        <v>0</v>
      </c>
      <c r="AS159" s="124">
        <v>0</v>
      </c>
      <c r="AT159" s="124">
        <v>0</v>
      </c>
      <c r="AU159" s="124">
        <v>0</v>
      </c>
      <c r="AV159" s="37">
        <v>10.886216880000001</v>
      </c>
      <c r="AW159" s="37">
        <v>0</v>
      </c>
      <c r="AX159" s="37">
        <v>0</v>
      </c>
      <c r="AY159" s="37">
        <v>0</v>
      </c>
      <c r="AZ159" s="37">
        <v>0</v>
      </c>
      <c r="BA159" s="37">
        <v>29.483504050000001</v>
      </c>
      <c r="BB159" s="124">
        <v>0</v>
      </c>
      <c r="BC159" s="124">
        <v>0</v>
      </c>
      <c r="BD159" s="124">
        <v>0</v>
      </c>
      <c r="BE159" s="124">
        <v>0</v>
      </c>
      <c r="BF159" s="124">
        <v>37.648166709999998</v>
      </c>
      <c r="BG159" s="124">
        <v>0</v>
      </c>
      <c r="BH159" s="124">
        <v>0</v>
      </c>
      <c r="BI159" s="124">
        <v>0</v>
      </c>
      <c r="BJ159" s="124">
        <v>0</v>
      </c>
      <c r="BK159" s="37">
        <v>6.3502931800000004</v>
      </c>
      <c r="BL159" s="124">
        <v>0</v>
      </c>
      <c r="BM159" s="124">
        <v>0</v>
      </c>
      <c r="BN159" s="124">
        <v>0</v>
      </c>
      <c r="BO159" s="124">
        <v>0</v>
      </c>
      <c r="BP159" s="124">
        <v>12.12452405</v>
      </c>
      <c r="BQ159" s="124">
        <v>0</v>
      </c>
      <c r="BR159" s="124">
        <v>0</v>
      </c>
      <c r="BS159" s="124">
        <v>0</v>
      </c>
      <c r="BT159" s="124">
        <v>0</v>
      </c>
      <c r="BU159" s="37">
        <v>44.905644630000005</v>
      </c>
      <c r="BV159" s="124">
        <v>0</v>
      </c>
      <c r="BW159" s="124">
        <v>0</v>
      </c>
      <c r="BX159" s="124">
        <v>0</v>
      </c>
      <c r="BY159" s="124">
        <v>0</v>
      </c>
      <c r="BZ159" s="124">
        <v>2.2679618499999998</v>
      </c>
      <c r="CA159" s="124">
        <v>0</v>
      </c>
      <c r="CB159" s="124">
        <v>0</v>
      </c>
      <c r="CC159" s="124">
        <v>0</v>
      </c>
      <c r="CD159" s="124">
        <v>0</v>
      </c>
      <c r="CE159" s="22">
        <v>0.98</v>
      </c>
      <c r="CF159" s="5">
        <v>0</v>
      </c>
      <c r="CG159" s="5">
        <v>0</v>
      </c>
      <c r="CH159" s="5">
        <v>0</v>
      </c>
      <c r="CI159" s="5">
        <v>0</v>
      </c>
      <c r="CM159" s="38">
        <v>0</v>
      </c>
      <c r="CN159" s="21">
        <v>0</v>
      </c>
      <c r="CO159" s="21">
        <v>1</v>
      </c>
      <c r="CP159" s="21">
        <v>0</v>
      </c>
      <c r="CQ159" s="21">
        <v>0</v>
      </c>
      <c r="CR159" s="39">
        <v>1</v>
      </c>
      <c r="CS159" s="18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FV159" s="66" t="s">
        <v>154</v>
      </c>
      <c r="FW159" s="69">
        <v>0</v>
      </c>
      <c r="FX159" s="69">
        <v>0</v>
      </c>
      <c r="FY159" s="69">
        <v>0</v>
      </c>
      <c r="FZ159" s="69">
        <v>0</v>
      </c>
      <c r="GA159" s="69">
        <v>1</v>
      </c>
      <c r="GB159" s="69">
        <v>1</v>
      </c>
      <c r="GC159" s="69">
        <v>1</v>
      </c>
      <c r="GD159" s="69">
        <v>0</v>
      </c>
      <c r="GE159" s="69">
        <v>0</v>
      </c>
      <c r="GF159" s="69">
        <v>0</v>
      </c>
      <c r="GG159" s="69">
        <v>0</v>
      </c>
      <c r="GH159" s="69">
        <v>0</v>
      </c>
      <c r="GI159" s="69">
        <v>0</v>
      </c>
      <c r="GJ159" s="69">
        <v>0</v>
      </c>
      <c r="GK159" s="69">
        <v>0</v>
      </c>
      <c r="GL159" s="69">
        <v>0</v>
      </c>
      <c r="GM159" s="69">
        <v>0</v>
      </c>
      <c r="GN159" s="69">
        <v>0</v>
      </c>
      <c r="GO159" s="69">
        <v>0</v>
      </c>
      <c r="GP159" s="69">
        <v>0</v>
      </c>
      <c r="GQ159" s="69">
        <v>0</v>
      </c>
      <c r="GR159" s="69">
        <v>0</v>
      </c>
      <c r="GS159" s="69">
        <v>0</v>
      </c>
      <c r="GT159" s="69">
        <v>0</v>
      </c>
      <c r="GU159" s="69">
        <v>0</v>
      </c>
      <c r="GV159" s="69">
        <v>0</v>
      </c>
      <c r="GW159" s="69">
        <v>0</v>
      </c>
      <c r="JR159" s="37">
        <v>0</v>
      </c>
      <c r="JS159" s="37">
        <f t="shared" si="7"/>
        <v>0.16931774704496946</v>
      </c>
      <c r="JT159" s="37">
        <f t="shared" si="8"/>
        <v>0.30491698063573641</v>
      </c>
      <c r="JU159" s="37">
        <v>1</v>
      </c>
      <c r="JV159" s="37"/>
      <c r="JW159" s="37">
        <v>0.45</v>
      </c>
      <c r="JX159" s="37">
        <f t="shared" si="9"/>
        <v>0.12482530790482518</v>
      </c>
      <c r="JY159" s="37"/>
    </row>
    <row r="160" spans="1:285" x14ac:dyDescent="0.25">
      <c r="A160">
        <v>2045</v>
      </c>
      <c r="B160" s="37">
        <v>384601603.25</v>
      </c>
      <c r="C160" s="37">
        <v>0</v>
      </c>
      <c r="D160" s="37">
        <v>0</v>
      </c>
      <c r="E160" s="37">
        <v>846.75630635023094</v>
      </c>
      <c r="F160" s="37">
        <v>908.78367608040605</v>
      </c>
      <c r="G160" s="37">
        <v>722.70156645774796</v>
      </c>
      <c r="H160" s="20">
        <v>1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37">
        <v>46.266421740000006</v>
      </c>
      <c r="S160" s="37">
        <v>0</v>
      </c>
      <c r="T160" s="37">
        <v>0</v>
      </c>
      <c r="U160" s="37">
        <v>0</v>
      </c>
      <c r="V160" s="37">
        <v>0</v>
      </c>
      <c r="W160" s="37">
        <v>9.979032140000001</v>
      </c>
      <c r="X160" s="37">
        <v>0</v>
      </c>
      <c r="Y160" s="37">
        <v>0</v>
      </c>
      <c r="Z160" s="37">
        <v>0</v>
      </c>
      <c r="AA160" s="37">
        <v>0</v>
      </c>
      <c r="AB160" s="37">
        <v>16.615088513100002</v>
      </c>
      <c r="AC160" s="37">
        <v>0</v>
      </c>
      <c r="AD160" s="37">
        <v>0</v>
      </c>
      <c r="AE160" s="37">
        <v>0</v>
      </c>
      <c r="AF160" s="37">
        <v>0</v>
      </c>
      <c r="AG160" s="124">
        <v>16.782917690000001</v>
      </c>
      <c r="AH160" s="124">
        <v>0</v>
      </c>
      <c r="AI160" s="124">
        <v>0</v>
      </c>
      <c r="AJ160" s="124">
        <v>0</v>
      </c>
      <c r="AK160" s="124">
        <v>0</v>
      </c>
      <c r="AL160" s="37">
        <v>16.1660320668</v>
      </c>
      <c r="AM160" s="37">
        <v>0</v>
      </c>
      <c r="AN160" s="37">
        <v>0</v>
      </c>
      <c r="AO160" s="37">
        <v>0</v>
      </c>
      <c r="AP160" s="37">
        <v>0</v>
      </c>
      <c r="AQ160" s="124">
        <v>6.8038855500000004</v>
      </c>
      <c r="AR160" s="124">
        <v>0</v>
      </c>
      <c r="AS160" s="124">
        <v>0</v>
      </c>
      <c r="AT160" s="124">
        <v>0</v>
      </c>
      <c r="AU160" s="124">
        <v>0</v>
      </c>
      <c r="AV160" s="37">
        <v>10.886216880000001</v>
      </c>
      <c r="AW160" s="37">
        <v>0</v>
      </c>
      <c r="AX160" s="37">
        <v>0</v>
      </c>
      <c r="AY160" s="37">
        <v>0</v>
      </c>
      <c r="AZ160" s="37">
        <v>0</v>
      </c>
      <c r="BA160" s="37">
        <v>29.483504050000001</v>
      </c>
      <c r="BB160" s="124">
        <v>0</v>
      </c>
      <c r="BC160" s="124">
        <v>0</v>
      </c>
      <c r="BD160" s="124">
        <v>0</v>
      </c>
      <c r="BE160" s="124">
        <v>0</v>
      </c>
      <c r="BF160" s="124">
        <v>37.648166709999998</v>
      </c>
      <c r="BG160" s="124">
        <v>0</v>
      </c>
      <c r="BH160" s="124">
        <v>0</v>
      </c>
      <c r="BI160" s="124">
        <v>0</v>
      </c>
      <c r="BJ160" s="124">
        <v>0</v>
      </c>
      <c r="BK160" s="37">
        <v>6.3502931800000004</v>
      </c>
      <c r="BL160" s="124">
        <v>0</v>
      </c>
      <c r="BM160" s="124">
        <v>0</v>
      </c>
      <c r="BN160" s="124">
        <v>0</v>
      </c>
      <c r="BO160" s="124">
        <v>0</v>
      </c>
      <c r="BP160" s="124">
        <v>12.12452405</v>
      </c>
      <c r="BQ160" s="124">
        <v>0</v>
      </c>
      <c r="BR160" s="124">
        <v>0</v>
      </c>
      <c r="BS160" s="124">
        <v>0</v>
      </c>
      <c r="BT160" s="124">
        <v>0</v>
      </c>
      <c r="BU160" s="37">
        <v>44.905644630000005</v>
      </c>
      <c r="BV160" s="124">
        <v>0</v>
      </c>
      <c r="BW160" s="124">
        <v>0</v>
      </c>
      <c r="BX160" s="124">
        <v>0</v>
      </c>
      <c r="BY160" s="124">
        <v>0</v>
      </c>
      <c r="BZ160" s="124">
        <v>2.2679618499999998</v>
      </c>
      <c r="CA160" s="124">
        <v>0</v>
      </c>
      <c r="CB160" s="124">
        <v>0</v>
      </c>
      <c r="CC160" s="124">
        <v>0</v>
      </c>
      <c r="CD160" s="124">
        <v>0</v>
      </c>
      <c r="CE160" s="22">
        <v>0.98</v>
      </c>
      <c r="CF160" s="5">
        <v>0</v>
      </c>
      <c r="CG160" s="5">
        <v>0</v>
      </c>
      <c r="CH160" s="5">
        <v>0</v>
      </c>
      <c r="CI160" s="5">
        <v>0</v>
      </c>
      <c r="CM160" s="38">
        <v>0</v>
      </c>
      <c r="CN160" s="21">
        <v>0</v>
      </c>
      <c r="CO160" s="21">
        <v>1</v>
      </c>
      <c r="CP160" s="21">
        <v>0</v>
      </c>
      <c r="CQ160" s="21">
        <v>0</v>
      </c>
      <c r="CR160" s="39">
        <v>1</v>
      </c>
      <c r="CS160" s="18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FV160" s="66" t="s">
        <v>155</v>
      </c>
      <c r="FW160" s="69">
        <v>0</v>
      </c>
      <c r="FX160" s="69">
        <v>0</v>
      </c>
      <c r="FY160" s="69">
        <v>0</v>
      </c>
      <c r="FZ160" s="69">
        <v>0</v>
      </c>
      <c r="GA160" s="69">
        <v>0</v>
      </c>
      <c r="GB160" s="69">
        <v>0</v>
      </c>
      <c r="GC160" s="69">
        <v>0</v>
      </c>
      <c r="GD160" s="69">
        <v>1</v>
      </c>
      <c r="GE160" s="69">
        <v>1</v>
      </c>
      <c r="GF160" s="69">
        <v>1</v>
      </c>
      <c r="GG160" s="69">
        <v>1</v>
      </c>
      <c r="GH160" s="69">
        <v>1</v>
      </c>
      <c r="GI160" s="69">
        <v>1</v>
      </c>
      <c r="GJ160" s="69">
        <v>1</v>
      </c>
      <c r="GK160" s="69">
        <v>1</v>
      </c>
      <c r="GL160" s="69">
        <v>1</v>
      </c>
      <c r="GM160" s="69">
        <v>0</v>
      </c>
      <c r="GN160" s="69">
        <v>0</v>
      </c>
      <c r="GO160" s="69">
        <v>0</v>
      </c>
      <c r="GP160" s="69">
        <v>0</v>
      </c>
      <c r="GQ160" s="69">
        <v>0</v>
      </c>
      <c r="GR160" s="69">
        <v>0</v>
      </c>
      <c r="GS160" s="69">
        <v>0</v>
      </c>
      <c r="GT160" s="69">
        <v>0</v>
      </c>
      <c r="GU160" s="69">
        <v>0</v>
      </c>
      <c r="GV160" s="69">
        <v>0</v>
      </c>
      <c r="GW160" s="69">
        <v>0</v>
      </c>
      <c r="JR160" s="37">
        <v>0</v>
      </c>
      <c r="JS160" s="37">
        <f t="shared" si="7"/>
        <v>0.17778363439721795</v>
      </c>
      <c r="JT160" s="37">
        <f t="shared" si="8"/>
        <v>0.32778575418341666</v>
      </c>
      <c r="JU160" s="37">
        <v>1</v>
      </c>
      <c r="JV160" s="37"/>
      <c r="JW160" s="37">
        <v>0.45</v>
      </c>
      <c r="JX160" s="37">
        <f t="shared" si="9"/>
        <v>0.11858404250958392</v>
      </c>
      <c r="JY160" s="37"/>
    </row>
    <row r="161" spans="1:285" x14ac:dyDescent="0.25">
      <c r="A161">
        <v>2046</v>
      </c>
      <c r="B161" s="37">
        <v>385900519.5625</v>
      </c>
      <c r="C161" s="37">
        <v>0</v>
      </c>
      <c r="D161" s="37">
        <v>0</v>
      </c>
      <c r="E161" s="37">
        <v>838.87804687023197</v>
      </c>
      <c r="F161" s="37">
        <v>907.44256141781796</v>
      </c>
      <c r="G161" s="37">
        <v>701.74901723861694</v>
      </c>
      <c r="H161" s="20">
        <v>1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37">
        <v>46.266421740000006</v>
      </c>
      <c r="S161" s="37">
        <v>0</v>
      </c>
      <c r="T161" s="37">
        <v>0</v>
      </c>
      <c r="U161" s="37">
        <v>0</v>
      </c>
      <c r="V161" s="37">
        <v>0</v>
      </c>
      <c r="W161" s="37">
        <v>9.979032140000001</v>
      </c>
      <c r="X161" s="37">
        <v>0</v>
      </c>
      <c r="Y161" s="37">
        <v>0</v>
      </c>
      <c r="Z161" s="37">
        <v>0</v>
      </c>
      <c r="AA161" s="37">
        <v>0</v>
      </c>
      <c r="AB161" s="37">
        <v>16.615088513100002</v>
      </c>
      <c r="AC161" s="37">
        <v>0</v>
      </c>
      <c r="AD161" s="37">
        <v>0</v>
      </c>
      <c r="AE161" s="37">
        <v>0</v>
      </c>
      <c r="AF161" s="37">
        <v>0</v>
      </c>
      <c r="AG161" s="124">
        <v>16.782917690000001</v>
      </c>
      <c r="AH161" s="124">
        <v>0</v>
      </c>
      <c r="AI161" s="124">
        <v>0</v>
      </c>
      <c r="AJ161" s="124">
        <v>0</v>
      </c>
      <c r="AK161" s="124">
        <v>0</v>
      </c>
      <c r="AL161" s="37">
        <v>16.1660320668</v>
      </c>
      <c r="AM161" s="37">
        <v>0</v>
      </c>
      <c r="AN161" s="37">
        <v>0</v>
      </c>
      <c r="AO161" s="37">
        <v>0</v>
      </c>
      <c r="AP161" s="37">
        <v>0</v>
      </c>
      <c r="AQ161" s="124">
        <v>6.8038855500000004</v>
      </c>
      <c r="AR161" s="124">
        <v>0</v>
      </c>
      <c r="AS161" s="124">
        <v>0</v>
      </c>
      <c r="AT161" s="124">
        <v>0</v>
      </c>
      <c r="AU161" s="124">
        <v>0</v>
      </c>
      <c r="AV161" s="37">
        <v>10.886216880000001</v>
      </c>
      <c r="AW161" s="37">
        <v>0</v>
      </c>
      <c r="AX161" s="37">
        <v>0</v>
      </c>
      <c r="AY161" s="37">
        <v>0</v>
      </c>
      <c r="AZ161" s="37">
        <v>0</v>
      </c>
      <c r="BA161" s="37">
        <v>29.483504050000001</v>
      </c>
      <c r="BB161" s="124">
        <v>0</v>
      </c>
      <c r="BC161" s="124">
        <v>0</v>
      </c>
      <c r="BD161" s="124">
        <v>0</v>
      </c>
      <c r="BE161" s="124">
        <v>0</v>
      </c>
      <c r="BF161" s="124">
        <v>37.648166709999998</v>
      </c>
      <c r="BG161" s="124">
        <v>0</v>
      </c>
      <c r="BH161" s="124">
        <v>0</v>
      </c>
      <c r="BI161" s="124">
        <v>0</v>
      </c>
      <c r="BJ161" s="124">
        <v>0</v>
      </c>
      <c r="BK161" s="37">
        <v>6.3502931800000004</v>
      </c>
      <c r="BL161" s="124">
        <v>0</v>
      </c>
      <c r="BM161" s="124">
        <v>0</v>
      </c>
      <c r="BN161" s="124">
        <v>0</v>
      </c>
      <c r="BO161" s="124">
        <v>0</v>
      </c>
      <c r="BP161" s="124">
        <v>12.12452405</v>
      </c>
      <c r="BQ161" s="124">
        <v>0</v>
      </c>
      <c r="BR161" s="124">
        <v>0</v>
      </c>
      <c r="BS161" s="124">
        <v>0</v>
      </c>
      <c r="BT161" s="124">
        <v>0</v>
      </c>
      <c r="BU161" s="37">
        <v>44.905644630000005</v>
      </c>
      <c r="BV161" s="124">
        <v>0</v>
      </c>
      <c r="BW161" s="124">
        <v>0</v>
      </c>
      <c r="BX161" s="124">
        <v>0</v>
      </c>
      <c r="BY161" s="124">
        <v>0</v>
      </c>
      <c r="BZ161" s="124">
        <v>2.2679618499999998</v>
      </c>
      <c r="CA161" s="124">
        <v>0</v>
      </c>
      <c r="CB161" s="124">
        <v>0</v>
      </c>
      <c r="CC161" s="124">
        <v>0</v>
      </c>
      <c r="CD161" s="124">
        <v>0</v>
      </c>
      <c r="CE161" s="22">
        <v>0.98</v>
      </c>
      <c r="CF161" s="5">
        <v>0</v>
      </c>
      <c r="CG161" s="5">
        <v>0</v>
      </c>
      <c r="CH161" s="5">
        <v>0</v>
      </c>
      <c r="CI161" s="5">
        <v>0</v>
      </c>
      <c r="CM161" s="38">
        <v>0</v>
      </c>
      <c r="CN161" s="21">
        <v>0</v>
      </c>
      <c r="CO161" s="21">
        <v>1</v>
      </c>
      <c r="CP161" s="21">
        <v>0</v>
      </c>
      <c r="CQ161" s="21">
        <v>0</v>
      </c>
      <c r="CR161" s="39">
        <v>1</v>
      </c>
      <c r="CS161" s="18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FV161" s="66" t="s">
        <v>156</v>
      </c>
      <c r="FW161" s="69">
        <v>0</v>
      </c>
      <c r="FX161" s="69">
        <v>0</v>
      </c>
      <c r="FY161" s="69">
        <v>0</v>
      </c>
      <c r="FZ161" s="69">
        <v>0</v>
      </c>
      <c r="GA161" s="69">
        <v>0</v>
      </c>
      <c r="GB161" s="69">
        <v>0</v>
      </c>
      <c r="GC161" s="69">
        <v>0</v>
      </c>
      <c r="GD161" s="69">
        <v>0</v>
      </c>
      <c r="GE161" s="69">
        <v>0</v>
      </c>
      <c r="GF161" s="69">
        <v>0</v>
      </c>
      <c r="GG161" s="69">
        <v>0</v>
      </c>
      <c r="GH161" s="69">
        <v>0</v>
      </c>
      <c r="GI161" s="69">
        <v>0</v>
      </c>
      <c r="GJ161" s="69">
        <v>0</v>
      </c>
      <c r="GK161" s="69">
        <v>0</v>
      </c>
      <c r="GL161" s="69">
        <v>0</v>
      </c>
      <c r="GM161" s="69">
        <v>1</v>
      </c>
      <c r="GN161" s="69">
        <v>0</v>
      </c>
      <c r="GO161" s="69">
        <v>0</v>
      </c>
      <c r="GP161" s="69">
        <v>0</v>
      </c>
      <c r="GQ161" s="69">
        <v>0</v>
      </c>
      <c r="GR161" s="69">
        <v>0</v>
      </c>
      <c r="GS161" s="69">
        <v>0</v>
      </c>
      <c r="GT161" s="69">
        <v>0</v>
      </c>
      <c r="GU161" s="69">
        <v>0</v>
      </c>
      <c r="GV161" s="69">
        <v>0</v>
      </c>
      <c r="GW161" s="69">
        <v>0</v>
      </c>
      <c r="JR161" s="37">
        <v>0</v>
      </c>
      <c r="JS161" s="37">
        <f t="shared" si="7"/>
        <v>0.18667281611707887</v>
      </c>
      <c r="JT161" s="37">
        <f t="shared" si="8"/>
        <v>0.35236968574717287</v>
      </c>
      <c r="JU161" s="37">
        <v>1</v>
      </c>
      <c r="JV161" s="37"/>
      <c r="JW161" s="37">
        <v>0.45</v>
      </c>
      <c r="JX161" s="37">
        <f t="shared" si="9"/>
        <v>0.11265484038410471</v>
      </c>
      <c r="JY161" s="37"/>
    </row>
    <row r="162" spans="1:285" x14ac:dyDescent="0.25">
      <c r="A162">
        <v>2047</v>
      </c>
      <c r="B162" s="37">
        <v>387147034.5</v>
      </c>
      <c r="C162" s="37">
        <v>0</v>
      </c>
      <c r="D162" s="37">
        <v>0</v>
      </c>
      <c r="E162" s="37">
        <v>830.291650950909</v>
      </c>
      <c r="F162" s="37">
        <v>905.89652694761799</v>
      </c>
      <c r="G162" s="37">
        <v>679.08189892768905</v>
      </c>
      <c r="H162" s="20">
        <v>1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37">
        <v>46.266421740000006</v>
      </c>
      <c r="S162" s="37">
        <v>0</v>
      </c>
      <c r="T162" s="37">
        <v>0</v>
      </c>
      <c r="U162" s="37">
        <v>0</v>
      </c>
      <c r="V162" s="37">
        <v>0</v>
      </c>
      <c r="W162" s="37">
        <v>9.979032140000001</v>
      </c>
      <c r="X162" s="37">
        <v>0</v>
      </c>
      <c r="Y162" s="37">
        <v>0</v>
      </c>
      <c r="Z162" s="37">
        <v>0</v>
      </c>
      <c r="AA162" s="37">
        <v>0</v>
      </c>
      <c r="AB162" s="37">
        <v>16.615088513100002</v>
      </c>
      <c r="AC162" s="37">
        <v>0</v>
      </c>
      <c r="AD162" s="37">
        <v>0</v>
      </c>
      <c r="AE162" s="37">
        <v>0</v>
      </c>
      <c r="AF162" s="37">
        <v>0</v>
      </c>
      <c r="AG162" s="124">
        <v>16.782917690000001</v>
      </c>
      <c r="AH162" s="124">
        <v>0</v>
      </c>
      <c r="AI162" s="124">
        <v>0</v>
      </c>
      <c r="AJ162" s="124">
        <v>0</v>
      </c>
      <c r="AK162" s="124">
        <v>0</v>
      </c>
      <c r="AL162" s="37">
        <v>16.1660320668</v>
      </c>
      <c r="AM162" s="37">
        <v>0</v>
      </c>
      <c r="AN162" s="37">
        <v>0</v>
      </c>
      <c r="AO162" s="37">
        <v>0</v>
      </c>
      <c r="AP162" s="37">
        <v>0</v>
      </c>
      <c r="AQ162" s="124">
        <v>6.8038855500000004</v>
      </c>
      <c r="AR162" s="124">
        <v>0</v>
      </c>
      <c r="AS162" s="124">
        <v>0</v>
      </c>
      <c r="AT162" s="124">
        <v>0</v>
      </c>
      <c r="AU162" s="124">
        <v>0</v>
      </c>
      <c r="AV162" s="37">
        <v>10.886216880000001</v>
      </c>
      <c r="AW162" s="37">
        <v>0</v>
      </c>
      <c r="AX162" s="37">
        <v>0</v>
      </c>
      <c r="AY162" s="37">
        <v>0</v>
      </c>
      <c r="AZ162" s="37">
        <v>0</v>
      </c>
      <c r="BA162" s="37">
        <v>29.483504050000001</v>
      </c>
      <c r="BB162" s="124">
        <v>0</v>
      </c>
      <c r="BC162" s="124">
        <v>0</v>
      </c>
      <c r="BD162" s="124">
        <v>0</v>
      </c>
      <c r="BE162" s="124">
        <v>0</v>
      </c>
      <c r="BF162" s="124">
        <v>37.648166709999998</v>
      </c>
      <c r="BG162" s="124">
        <v>0</v>
      </c>
      <c r="BH162" s="124">
        <v>0</v>
      </c>
      <c r="BI162" s="124">
        <v>0</v>
      </c>
      <c r="BJ162" s="124">
        <v>0</v>
      </c>
      <c r="BK162" s="37">
        <v>6.3502931800000004</v>
      </c>
      <c r="BL162" s="124">
        <v>0</v>
      </c>
      <c r="BM162" s="124">
        <v>0</v>
      </c>
      <c r="BN162" s="124">
        <v>0</v>
      </c>
      <c r="BO162" s="124">
        <v>0</v>
      </c>
      <c r="BP162" s="124">
        <v>12.12452405</v>
      </c>
      <c r="BQ162" s="124">
        <v>0</v>
      </c>
      <c r="BR162" s="124">
        <v>0</v>
      </c>
      <c r="BS162" s="124">
        <v>0</v>
      </c>
      <c r="BT162" s="124">
        <v>0</v>
      </c>
      <c r="BU162" s="37">
        <v>44.905644630000005</v>
      </c>
      <c r="BV162" s="124">
        <v>0</v>
      </c>
      <c r="BW162" s="124">
        <v>0</v>
      </c>
      <c r="BX162" s="124">
        <v>0</v>
      </c>
      <c r="BY162" s="124">
        <v>0</v>
      </c>
      <c r="BZ162" s="124">
        <v>2.2679618499999998</v>
      </c>
      <c r="CA162" s="124">
        <v>0</v>
      </c>
      <c r="CB162" s="124">
        <v>0</v>
      </c>
      <c r="CC162" s="124">
        <v>0</v>
      </c>
      <c r="CD162" s="124">
        <v>0</v>
      </c>
      <c r="CE162" s="22">
        <v>0.98</v>
      </c>
      <c r="CF162" s="5">
        <v>0</v>
      </c>
      <c r="CG162" s="5">
        <v>0</v>
      </c>
      <c r="CH162" s="5">
        <v>0</v>
      </c>
      <c r="CI162" s="5">
        <v>0</v>
      </c>
      <c r="CM162" s="38">
        <v>0</v>
      </c>
      <c r="CN162" s="21">
        <v>0</v>
      </c>
      <c r="CO162" s="21">
        <v>1</v>
      </c>
      <c r="CP162" s="21">
        <v>0</v>
      </c>
      <c r="CQ162" s="21">
        <v>0</v>
      </c>
      <c r="CR162" s="39">
        <v>1</v>
      </c>
      <c r="CS162" s="18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FV162" s="66" t="s">
        <v>225</v>
      </c>
      <c r="FW162" s="69">
        <v>0</v>
      </c>
      <c r="FX162" s="69">
        <v>0</v>
      </c>
      <c r="FY162" s="69">
        <v>0</v>
      </c>
      <c r="FZ162" s="69">
        <v>0</v>
      </c>
      <c r="GA162" s="69">
        <v>0</v>
      </c>
      <c r="GB162" s="69">
        <v>0</v>
      </c>
      <c r="GC162" s="69">
        <v>0</v>
      </c>
      <c r="GD162" s="69">
        <v>0</v>
      </c>
      <c r="GE162" s="69">
        <v>0</v>
      </c>
      <c r="GF162" s="69">
        <v>0</v>
      </c>
      <c r="GG162" s="69">
        <v>0</v>
      </c>
      <c r="GH162" s="69">
        <v>0</v>
      </c>
      <c r="GI162" s="69">
        <v>0</v>
      </c>
      <c r="GJ162" s="69">
        <v>0</v>
      </c>
      <c r="GK162" s="69">
        <v>0</v>
      </c>
      <c r="GL162" s="69">
        <v>0</v>
      </c>
      <c r="GM162" s="69">
        <v>0</v>
      </c>
      <c r="GN162" s="69">
        <v>0</v>
      </c>
      <c r="GO162" s="69">
        <v>0</v>
      </c>
      <c r="GP162" s="69">
        <v>1</v>
      </c>
      <c r="GQ162" s="69">
        <v>0</v>
      </c>
      <c r="GR162" s="69">
        <v>1</v>
      </c>
      <c r="GS162" s="69">
        <v>1</v>
      </c>
      <c r="GT162" s="69">
        <f>$FW$80</f>
        <v>0.75</v>
      </c>
      <c r="GU162" s="69">
        <v>0</v>
      </c>
      <c r="GV162" s="69">
        <v>0</v>
      </c>
      <c r="GW162" s="69">
        <v>1</v>
      </c>
      <c r="JR162" s="37">
        <v>0</v>
      </c>
      <c r="JS162" s="37">
        <f t="shared" si="7"/>
        <v>0.19600645692293281</v>
      </c>
      <c r="JT162" s="37">
        <f t="shared" si="8"/>
        <v>0.37879741217821083</v>
      </c>
      <c r="JU162" s="37">
        <v>1</v>
      </c>
      <c r="JV162" s="37"/>
      <c r="JW162" s="37">
        <v>0.45</v>
      </c>
      <c r="JX162" s="37">
        <f t="shared" si="9"/>
        <v>0.10702209836489947</v>
      </c>
      <c r="JY162" s="37"/>
    </row>
    <row r="163" spans="1:285" x14ac:dyDescent="0.25">
      <c r="A163">
        <v>2048</v>
      </c>
      <c r="B163" s="37">
        <v>388340976.875</v>
      </c>
      <c r="C163" s="37">
        <v>0</v>
      </c>
      <c r="D163" s="37">
        <v>0</v>
      </c>
      <c r="E163" s="37">
        <v>820.96909356117305</v>
      </c>
      <c r="F163" s="37">
        <v>904.14271452277899</v>
      </c>
      <c r="G163" s="37">
        <v>654.62185120582603</v>
      </c>
      <c r="H163" s="20">
        <v>1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37">
        <v>46.266421740000006</v>
      </c>
      <c r="S163" s="37">
        <v>0</v>
      </c>
      <c r="T163" s="37">
        <v>0</v>
      </c>
      <c r="U163" s="37">
        <v>0</v>
      </c>
      <c r="V163" s="37">
        <v>0</v>
      </c>
      <c r="W163" s="37">
        <v>9.979032140000001</v>
      </c>
      <c r="X163" s="37">
        <v>0</v>
      </c>
      <c r="Y163" s="37">
        <v>0</v>
      </c>
      <c r="Z163" s="37">
        <v>0</v>
      </c>
      <c r="AA163" s="37">
        <v>0</v>
      </c>
      <c r="AB163" s="37">
        <v>16.615088513100002</v>
      </c>
      <c r="AC163" s="37">
        <v>0</v>
      </c>
      <c r="AD163" s="37">
        <v>0</v>
      </c>
      <c r="AE163" s="37">
        <v>0</v>
      </c>
      <c r="AF163" s="37">
        <v>0</v>
      </c>
      <c r="AG163" s="124">
        <v>16.782917690000001</v>
      </c>
      <c r="AH163" s="124">
        <v>0</v>
      </c>
      <c r="AI163" s="124">
        <v>0</v>
      </c>
      <c r="AJ163" s="124">
        <v>0</v>
      </c>
      <c r="AK163" s="124">
        <v>0</v>
      </c>
      <c r="AL163" s="37">
        <v>16.1660320668</v>
      </c>
      <c r="AM163" s="37">
        <v>0</v>
      </c>
      <c r="AN163" s="37">
        <v>0</v>
      </c>
      <c r="AO163" s="37">
        <v>0</v>
      </c>
      <c r="AP163" s="37">
        <v>0</v>
      </c>
      <c r="AQ163" s="124">
        <v>6.8038855500000004</v>
      </c>
      <c r="AR163" s="124">
        <v>0</v>
      </c>
      <c r="AS163" s="124">
        <v>0</v>
      </c>
      <c r="AT163" s="124">
        <v>0</v>
      </c>
      <c r="AU163" s="124">
        <v>0</v>
      </c>
      <c r="AV163" s="37">
        <v>10.886216880000001</v>
      </c>
      <c r="AW163" s="37">
        <v>0</v>
      </c>
      <c r="AX163" s="37">
        <v>0</v>
      </c>
      <c r="AY163" s="37">
        <v>0</v>
      </c>
      <c r="AZ163" s="37">
        <v>0</v>
      </c>
      <c r="BA163" s="37">
        <v>29.483504050000001</v>
      </c>
      <c r="BB163" s="124">
        <v>0</v>
      </c>
      <c r="BC163" s="124">
        <v>0</v>
      </c>
      <c r="BD163" s="124">
        <v>0</v>
      </c>
      <c r="BE163" s="124">
        <v>0</v>
      </c>
      <c r="BF163" s="124">
        <v>37.648166709999998</v>
      </c>
      <c r="BG163" s="124">
        <v>0</v>
      </c>
      <c r="BH163" s="124">
        <v>0</v>
      </c>
      <c r="BI163" s="124">
        <v>0</v>
      </c>
      <c r="BJ163" s="124">
        <v>0</v>
      </c>
      <c r="BK163" s="37">
        <v>6.3502931800000004</v>
      </c>
      <c r="BL163" s="124">
        <v>0</v>
      </c>
      <c r="BM163" s="124">
        <v>0</v>
      </c>
      <c r="BN163" s="124">
        <v>0</v>
      </c>
      <c r="BO163" s="124">
        <v>0</v>
      </c>
      <c r="BP163" s="124">
        <v>12.12452405</v>
      </c>
      <c r="BQ163" s="124">
        <v>0</v>
      </c>
      <c r="BR163" s="124">
        <v>0</v>
      </c>
      <c r="BS163" s="124">
        <v>0</v>
      </c>
      <c r="BT163" s="124">
        <v>0</v>
      </c>
      <c r="BU163" s="37">
        <v>44.905644630000005</v>
      </c>
      <c r="BV163" s="124">
        <v>0</v>
      </c>
      <c r="BW163" s="124">
        <v>0</v>
      </c>
      <c r="BX163" s="124">
        <v>0</v>
      </c>
      <c r="BY163" s="124">
        <v>0</v>
      </c>
      <c r="BZ163" s="124">
        <v>2.2679618499999998</v>
      </c>
      <c r="CA163" s="124">
        <v>0</v>
      </c>
      <c r="CB163" s="124">
        <v>0</v>
      </c>
      <c r="CC163" s="124">
        <v>0</v>
      </c>
      <c r="CD163" s="124">
        <v>0</v>
      </c>
      <c r="CE163" s="22">
        <v>0.98</v>
      </c>
      <c r="CF163" s="5">
        <v>0</v>
      </c>
      <c r="CG163" s="5">
        <v>0</v>
      </c>
      <c r="CH163" s="5">
        <v>0</v>
      </c>
      <c r="CI163" s="5">
        <v>0</v>
      </c>
      <c r="CM163" s="38">
        <v>0</v>
      </c>
      <c r="CN163" s="21">
        <v>0</v>
      </c>
      <c r="CO163" s="21">
        <v>1</v>
      </c>
      <c r="CP163" s="21">
        <v>0</v>
      </c>
      <c r="CQ163" s="21">
        <v>0</v>
      </c>
      <c r="CR163" s="39">
        <v>1</v>
      </c>
      <c r="CS163" s="18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FV163" s="66" t="s">
        <v>226</v>
      </c>
      <c r="FW163" s="69">
        <v>0</v>
      </c>
      <c r="FX163" s="69">
        <v>0</v>
      </c>
      <c r="FY163" s="69">
        <v>0</v>
      </c>
      <c r="FZ163" s="69">
        <v>0</v>
      </c>
      <c r="GA163" s="69">
        <v>0</v>
      </c>
      <c r="GB163" s="69">
        <v>0</v>
      </c>
      <c r="GC163" s="69">
        <v>0</v>
      </c>
      <c r="GD163" s="69">
        <v>0</v>
      </c>
      <c r="GE163" s="69">
        <v>0</v>
      </c>
      <c r="GF163" s="69">
        <v>0</v>
      </c>
      <c r="GG163" s="69">
        <v>0</v>
      </c>
      <c r="GH163" s="69">
        <v>0</v>
      </c>
      <c r="GI163" s="69">
        <v>0</v>
      </c>
      <c r="GJ163" s="69">
        <v>0</v>
      </c>
      <c r="GK163" s="69">
        <v>0</v>
      </c>
      <c r="GL163" s="69">
        <v>0</v>
      </c>
      <c r="GM163" s="69">
        <v>0</v>
      </c>
      <c r="GN163" s="69">
        <v>1</v>
      </c>
      <c r="GO163" s="69">
        <v>1</v>
      </c>
      <c r="GP163" s="69">
        <v>0</v>
      </c>
      <c r="GQ163" s="69">
        <v>1</v>
      </c>
      <c r="GR163" s="69">
        <v>0</v>
      </c>
      <c r="GS163" s="69">
        <v>0</v>
      </c>
      <c r="GT163" s="69">
        <v>1</v>
      </c>
      <c r="GU163" s="69">
        <v>1</v>
      </c>
      <c r="GV163" s="69">
        <v>1</v>
      </c>
      <c r="GW163" s="69">
        <f>$FW$80</f>
        <v>0.75</v>
      </c>
      <c r="JR163" s="37">
        <v>0</v>
      </c>
      <c r="JS163" s="37">
        <f t="shared" si="7"/>
        <v>0.20580677976907946</v>
      </c>
      <c r="JT163" s="37">
        <f t="shared" si="8"/>
        <v>0.40720721809157662</v>
      </c>
      <c r="JU163" s="37">
        <v>1</v>
      </c>
      <c r="JV163" s="37"/>
      <c r="JW163" s="37">
        <v>0.45</v>
      </c>
      <c r="JX163" s="37">
        <f t="shared" si="9"/>
        <v>0.10167099344665449</v>
      </c>
      <c r="JY163" s="37"/>
    </row>
    <row r="164" spans="1:285" x14ac:dyDescent="0.25">
      <c r="A164">
        <v>2049</v>
      </c>
      <c r="B164" s="37">
        <v>389482228.1875</v>
      </c>
      <c r="C164" s="37">
        <v>0</v>
      </c>
      <c r="D164" s="37">
        <v>0</v>
      </c>
      <c r="E164" s="37">
        <v>810.88167053461098</v>
      </c>
      <c r="F164" s="37">
        <v>902.17820132523798</v>
      </c>
      <c r="G164" s="37">
        <v>628.28860807418801</v>
      </c>
      <c r="H164" s="20">
        <v>1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37">
        <v>46.266421740000006</v>
      </c>
      <c r="S164" s="37">
        <v>0</v>
      </c>
      <c r="T164" s="37">
        <v>0</v>
      </c>
      <c r="U164" s="37">
        <v>0</v>
      </c>
      <c r="V164" s="37">
        <v>0</v>
      </c>
      <c r="W164" s="37">
        <v>9.979032140000001</v>
      </c>
      <c r="X164" s="37">
        <v>0</v>
      </c>
      <c r="Y164" s="37">
        <v>0</v>
      </c>
      <c r="Z164" s="37">
        <v>0</v>
      </c>
      <c r="AA164" s="37">
        <v>0</v>
      </c>
      <c r="AB164" s="37">
        <v>16.615088513100002</v>
      </c>
      <c r="AC164" s="37">
        <v>0</v>
      </c>
      <c r="AD164" s="37">
        <v>0</v>
      </c>
      <c r="AE164" s="37">
        <v>0</v>
      </c>
      <c r="AF164" s="37">
        <v>0</v>
      </c>
      <c r="AG164" s="124">
        <v>16.782917690000001</v>
      </c>
      <c r="AH164" s="124">
        <v>0</v>
      </c>
      <c r="AI164" s="124">
        <v>0</v>
      </c>
      <c r="AJ164" s="124">
        <v>0</v>
      </c>
      <c r="AK164" s="124">
        <v>0</v>
      </c>
      <c r="AL164" s="37">
        <v>16.1660320668</v>
      </c>
      <c r="AM164" s="37">
        <v>0</v>
      </c>
      <c r="AN164" s="37">
        <v>0</v>
      </c>
      <c r="AO164" s="37">
        <v>0</v>
      </c>
      <c r="AP164" s="37">
        <v>0</v>
      </c>
      <c r="AQ164" s="124">
        <v>6.8038855500000004</v>
      </c>
      <c r="AR164" s="124">
        <v>0</v>
      </c>
      <c r="AS164" s="124">
        <v>0</v>
      </c>
      <c r="AT164" s="124">
        <v>0</v>
      </c>
      <c r="AU164" s="124">
        <v>0</v>
      </c>
      <c r="AV164" s="37">
        <v>10.886216880000001</v>
      </c>
      <c r="AW164" s="37">
        <v>0</v>
      </c>
      <c r="AX164" s="37">
        <v>0</v>
      </c>
      <c r="AY164" s="37">
        <v>0</v>
      </c>
      <c r="AZ164" s="37">
        <v>0</v>
      </c>
      <c r="BA164" s="37">
        <v>29.483504050000001</v>
      </c>
      <c r="BB164" s="124">
        <v>0</v>
      </c>
      <c r="BC164" s="124">
        <v>0</v>
      </c>
      <c r="BD164" s="124">
        <v>0</v>
      </c>
      <c r="BE164" s="124">
        <v>0</v>
      </c>
      <c r="BF164" s="124">
        <v>37.648166709999998</v>
      </c>
      <c r="BG164" s="124">
        <v>0</v>
      </c>
      <c r="BH164" s="124">
        <v>0</v>
      </c>
      <c r="BI164" s="124">
        <v>0</v>
      </c>
      <c r="BJ164" s="124">
        <v>0</v>
      </c>
      <c r="BK164" s="37">
        <v>6.3502931800000004</v>
      </c>
      <c r="BL164" s="124">
        <v>0</v>
      </c>
      <c r="BM164" s="124">
        <v>0</v>
      </c>
      <c r="BN164" s="124">
        <v>0</v>
      </c>
      <c r="BO164" s="124">
        <v>0</v>
      </c>
      <c r="BP164" s="124">
        <v>12.12452405</v>
      </c>
      <c r="BQ164" s="124">
        <v>0</v>
      </c>
      <c r="BR164" s="124">
        <v>0</v>
      </c>
      <c r="BS164" s="124">
        <v>0</v>
      </c>
      <c r="BT164" s="124">
        <v>0</v>
      </c>
      <c r="BU164" s="37">
        <v>44.905644630000005</v>
      </c>
      <c r="BV164" s="124">
        <v>0</v>
      </c>
      <c r="BW164" s="124">
        <v>0</v>
      </c>
      <c r="BX164" s="124">
        <v>0</v>
      </c>
      <c r="BY164" s="124">
        <v>0</v>
      </c>
      <c r="BZ164" s="124">
        <v>2.2679618499999998</v>
      </c>
      <c r="CA164" s="124">
        <v>0</v>
      </c>
      <c r="CB164" s="124">
        <v>0</v>
      </c>
      <c r="CC164" s="124">
        <v>0</v>
      </c>
      <c r="CD164" s="124">
        <v>0</v>
      </c>
      <c r="CE164" s="22">
        <v>0.98</v>
      </c>
      <c r="CF164" s="5">
        <v>0</v>
      </c>
      <c r="CG164" s="5">
        <v>0</v>
      </c>
      <c r="CH164" s="5">
        <v>0</v>
      </c>
      <c r="CI164" s="5">
        <v>0</v>
      </c>
      <c r="CM164" s="38">
        <v>0</v>
      </c>
      <c r="CN164" s="21">
        <v>0</v>
      </c>
      <c r="CO164" s="21">
        <v>1</v>
      </c>
      <c r="CP164" s="21">
        <v>0</v>
      </c>
      <c r="CQ164" s="21">
        <v>0</v>
      </c>
      <c r="CR164" s="39">
        <v>1</v>
      </c>
      <c r="CS164" s="18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JR164" s="37">
        <v>0</v>
      </c>
      <c r="JS164" s="37">
        <f t="shared" si="7"/>
        <v>0.21609711875753346</v>
      </c>
      <c r="JT164" s="37">
        <f t="shared" si="8"/>
        <v>0.43774775944844485</v>
      </c>
      <c r="JU164" s="37">
        <v>1</v>
      </c>
      <c r="JV164" s="37"/>
      <c r="JW164" s="37">
        <v>0.45</v>
      </c>
      <c r="JX164" s="37">
        <f t="shared" si="9"/>
        <v>9.6587443774321768E-2</v>
      </c>
      <c r="JY164" s="37"/>
    </row>
    <row r="165" spans="1:285" x14ac:dyDescent="0.25">
      <c r="A165">
        <v>2050</v>
      </c>
      <c r="B165" s="37">
        <v>390570723.6875</v>
      </c>
      <c r="C165" s="37">
        <v>0</v>
      </c>
      <c r="D165" s="37">
        <v>0</v>
      </c>
      <c r="E165" s="37">
        <v>800.00000011920895</v>
      </c>
      <c r="F165" s="37">
        <v>900.00000003725302</v>
      </c>
      <c r="G165" s="37">
        <v>599.99999976158097</v>
      </c>
      <c r="H165" s="20">
        <v>1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37">
        <v>46.266421740000006</v>
      </c>
      <c r="S165" s="37">
        <v>0</v>
      </c>
      <c r="T165" s="37">
        <v>0</v>
      </c>
      <c r="U165" s="37">
        <v>0</v>
      </c>
      <c r="V165" s="37">
        <v>0</v>
      </c>
      <c r="W165" s="37">
        <v>9.979032140000001</v>
      </c>
      <c r="X165" s="37">
        <v>0</v>
      </c>
      <c r="Y165" s="37">
        <v>0</v>
      </c>
      <c r="Z165" s="37">
        <v>0</v>
      </c>
      <c r="AA165" s="37">
        <v>0</v>
      </c>
      <c r="AB165" s="37">
        <v>16.615088513100002</v>
      </c>
      <c r="AC165" s="37">
        <v>0</v>
      </c>
      <c r="AD165" s="37">
        <v>0</v>
      </c>
      <c r="AE165" s="37">
        <v>0</v>
      </c>
      <c r="AF165" s="37">
        <v>0</v>
      </c>
      <c r="AG165" s="124">
        <v>16.782917690000001</v>
      </c>
      <c r="AH165" s="124">
        <v>0</v>
      </c>
      <c r="AI165" s="124">
        <v>0</v>
      </c>
      <c r="AJ165" s="124">
        <v>0</v>
      </c>
      <c r="AK165" s="124">
        <v>0</v>
      </c>
      <c r="AL165" s="37">
        <v>16.1660320668</v>
      </c>
      <c r="AM165" s="37">
        <v>0</v>
      </c>
      <c r="AN165" s="37">
        <v>0</v>
      </c>
      <c r="AO165" s="37">
        <v>0</v>
      </c>
      <c r="AP165" s="37">
        <v>0</v>
      </c>
      <c r="AQ165" s="124">
        <v>6.8038855500000004</v>
      </c>
      <c r="AR165" s="124">
        <v>0</v>
      </c>
      <c r="AS165" s="124">
        <v>0</v>
      </c>
      <c r="AT165" s="124">
        <v>0</v>
      </c>
      <c r="AU165" s="124">
        <v>0</v>
      </c>
      <c r="AV165" s="37">
        <v>10.886216880000001</v>
      </c>
      <c r="AW165" s="37">
        <v>0</v>
      </c>
      <c r="AX165" s="37">
        <v>0</v>
      </c>
      <c r="AY165" s="37">
        <v>0</v>
      </c>
      <c r="AZ165" s="37">
        <v>0</v>
      </c>
      <c r="BA165" s="37">
        <v>29.483504050000001</v>
      </c>
      <c r="BB165" s="124">
        <v>0</v>
      </c>
      <c r="BC165" s="124">
        <v>0</v>
      </c>
      <c r="BD165" s="124">
        <v>0</v>
      </c>
      <c r="BE165" s="124">
        <v>0</v>
      </c>
      <c r="BF165" s="124">
        <v>37.648166709999998</v>
      </c>
      <c r="BG165" s="124">
        <v>0</v>
      </c>
      <c r="BH165" s="124">
        <v>0</v>
      </c>
      <c r="BI165" s="124">
        <v>0</v>
      </c>
      <c r="BJ165" s="124">
        <v>0</v>
      </c>
      <c r="BK165" s="37">
        <v>6.3502931800000004</v>
      </c>
      <c r="BL165" s="124">
        <v>0</v>
      </c>
      <c r="BM165" s="124">
        <v>0</v>
      </c>
      <c r="BN165" s="124">
        <v>0</v>
      </c>
      <c r="BO165" s="124">
        <v>0</v>
      </c>
      <c r="BP165" s="124">
        <v>12.12452405</v>
      </c>
      <c r="BQ165" s="124">
        <v>0</v>
      </c>
      <c r="BR165" s="124">
        <v>0</v>
      </c>
      <c r="BS165" s="124">
        <v>0</v>
      </c>
      <c r="BT165" s="124">
        <v>0</v>
      </c>
      <c r="BU165" s="37">
        <v>44.905644630000005</v>
      </c>
      <c r="BV165" s="124">
        <v>0</v>
      </c>
      <c r="BW165" s="124">
        <v>0</v>
      </c>
      <c r="BX165" s="124">
        <v>0</v>
      </c>
      <c r="BY165" s="124">
        <v>0</v>
      </c>
      <c r="BZ165" s="124">
        <v>2.2679618499999998</v>
      </c>
      <c r="CA165" s="124">
        <v>0</v>
      </c>
      <c r="CB165" s="124">
        <v>0</v>
      </c>
      <c r="CC165" s="124">
        <v>0</v>
      </c>
      <c r="CD165" s="124">
        <v>0</v>
      </c>
      <c r="CE165" s="22">
        <v>0.98</v>
      </c>
      <c r="CF165" s="5">
        <v>0</v>
      </c>
      <c r="CG165" s="5">
        <v>0</v>
      </c>
      <c r="CH165" s="5">
        <v>0</v>
      </c>
      <c r="CI165" s="5">
        <v>0</v>
      </c>
      <c r="CM165" s="38">
        <v>0</v>
      </c>
      <c r="CN165" s="21">
        <v>0</v>
      </c>
      <c r="CO165" s="21">
        <v>1</v>
      </c>
      <c r="CP165" s="21">
        <v>0</v>
      </c>
      <c r="CQ165" s="21">
        <v>0</v>
      </c>
      <c r="CR165" s="39">
        <v>1</v>
      </c>
      <c r="CS165" s="18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JR165" s="37">
        <v>0</v>
      </c>
      <c r="JS165" s="37">
        <f t="shared" si="7"/>
        <v>0.22690197469541015</v>
      </c>
      <c r="JT165" s="37">
        <f t="shared" si="8"/>
        <v>0.47057884140707817</v>
      </c>
      <c r="JU165" s="37">
        <v>1</v>
      </c>
      <c r="JV165" s="37"/>
      <c r="JW165" s="37">
        <v>0.45</v>
      </c>
      <c r="JX165" s="37">
        <f t="shared" si="9"/>
        <v>9.1758071585605672E-2</v>
      </c>
      <c r="JY165" s="37"/>
    </row>
    <row r="166" spans="1:285" x14ac:dyDescent="0.25">
      <c r="A166">
        <v>2051</v>
      </c>
      <c r="B166" s="37">
        <v>390570723.6875</v>
      </c>
      <c r="C166" s="37">
        <v>0</v>
      </c>
      <c r="D166" s="37">
        <v>0</v>
      </c>
      <c r="E166" s="37">
        <v>800.00000011920895</v>
      </c>
      <c r="F166" s="37">
        <v>900.00000003725302</v>
      </c>
      <c r="G166" s="37">
        <v>599.99999976158097</v>
      </c>
      <c r="H166" s="20">
        <v>1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37">
        <v>46.266421740000006</v>
      </c>
      <c r="S166" s="37">
        <v>0</v>
      </c>
      <c r="T166" s="37">
        <v>0</v>
      </c>
      <c r="U166" s="37">
        <v>0</v>
      </c>
      <c r="V166" s="37">
        <v>0</v>
      </c>
      <c r="W166" s="37">
        <v>9.979032140000001</v>
      </c>
      <c r="X166" s="37">
        <v>0</v>
      </c>
      <c r="Y166" s="37">
        <v>0</v>
      </c>
      <c r="Z166" s="37">
        <v>0</v>
      </c>
      <c r="AA166" s="37">
        <v>0</v>
      </c>
      <c r="AB166" s="37">
        <v>16.615088513100002</v>
      </c>
      <c r="AC166" s="37">
        <v>0</v>
      </c>
      <c r="AD166" s="37">
        <v>0</v>
      </c>
      <c r="AE166" s="37">
        <v>0</v>
      </c>
      <c r="AF166" s="37">
        <v>0</v>
      </c>
      <c r="AG166" s="124">
        <v>16.782917690000001</v>
      </c>
      <c r="AH166" s="124">
        <v>0</v>
      </c>
      <c r="AI166" s="124">
        <v>0</v>
      </c>
      <c r="AJ166" s="124">
        <v>0</v>
      </c>
      <c r="AK166" s="124">
        <v>0</v>
      </c>
      <c r="AL166" s="37">
        <v>16.1660320668</v>
      </c>
      <c r="AM166" s="37">
        <v>0</v>
      </c>
      <c r="AN166" s="37">
        <v>0</v>
      </c>
      <c r="AO166" s="37">
        <v>0</v>
      </c>
      <c r="AP166" s="37">
        <v>0</v>
      </c>
      <c r="AQ166" s="124">
        <v>6.8038855500000004</v>
      </c>
      <c r="AR166" s="124">
        <v>0</v>
      </c>
      <c r="AS166" s="124">
        <v>0</v>
      </c>
      <c r="AT166" s="124">
        <v>0</v>
      </c>
      <c r="AU166" s="124">
        <v>0</v>
      </c>
      <c r="AV166" s="37">
        <v>10.886216880000001</v>
      </c>
      <c r="AW166" s="37">
        <v>0</v>
      </c>
      <c r="AX166" s="37">
        <v>0</v>
      </c>
      <c r="AY166" s="37">
        <v>0</v>
      </c>
      <c r="AZ166" s="37">
        <v>0</v>
      </c>
      <c r="BA166" s="37">
        <v>29.483504050000001</v>
      </c>
      <c r="BB166" s="124">
        <v>0</v>
      </c>
      <c r="BC166" s="124">
        <v>0</v>
      </c>
      <c r="BD166" s="124">
        <v>0</v>
      </c>
      <c r="BE166" s="124">
        <v>0</v>
      </c>
      <c r="BF166" s="124">
        <v>37.648166709999998</v>
      </c>
      <c r="BG166" s="124">
        <v>0</v>
      </c>
      <c r="BH166" s="124">
        <v>0</v>
      </c>
      <c r="BI166" s="124">
        <v>0</v>
      </c>
      <c r="BJ166" s="124">
        <v>0</v>
      </c>
      <c r="BK166" s="37">
        <v>6.3502931800000004</v>
      </c>
      <c r="BL166" s="124">
        <v>0</v>
      </c>
      <c r="BM166" s="124">
        <v>0</v>
      </c>
      <c r="BN166" s="124">
        <v>0</v>
      </c>
      <c r="BO166" s="124">
        <v>0</v>
      </c>
      <c r="BP166" s="124">
        <v>12.12452405</v>
      </c>
      <c r="BQ166" s="124">
        <v>0</v>
      </c>
      <c r="BR166" s="124">
        <v>0</v>
      </c>
      <c r="BS166" s="124">
        <v>0</v>
      </c>
      <c r="BT166" s="124">
        <v>0</v>
      </c>
      <c r="BU166" s="37">
        <v>44.905644630000005</v>
      </c>
      <c r="BV166" s="124">
        <v>0</v>
      </c>
      <c r="BW166" s="124">
        <v>0</v>
      </c>
      <c r="BX166" s="124">
        <v>0</v>
      </c>
      <c r="BY166" s="124">
        <v>0</v>
      </c>
      <c r="BZ166" s="124">
        <v>2.2679618499999998</v>
      </c>
      <c r="CA166" s="124">
        <v>0</v>
      </c>
      <c r="CB166" s="124">
        <v>0</v>
      </c>
      <c r="CC166" s="124">
        <v>0</v>
      </c>
      <c r="CD166" s="124">
        <v>0</v>
      </c>
      <c r="CE166" s="22">
        <v>0.98</v>
      </c>
      <c r="CM166" s="38">
        <v>0</v>
      </c>
      <c r="CN166" s="21">
        <v>0</v>
      </c>
      <c r="CO166" s="21">
        <v>1</v>
      </c>
      <c r="CP166" s="21">
        <v>0</v>
      </c>
      <c r="CQ166" s="21">
        <v>0</v>
      </c>
      <c r="CR166" s="39">
        <v>1</v>
      </c>
      <c r="CS166" s="18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JR166" s="37">
        <v>0</v>
      </c>
      <c r="JS166" s="37">
        <f t="shared" si="7"/>
        <v>0.23824707343018067</v>
      </c>
      <c r="JT166" s="37">
        <f t="shared" si="8"/>
        <v>0.50587225451260898</v>
      </c>
      <c r="JU166" s="37">
        <v>1</v>
      </c>
      <c r="JV166" s="37"/>
      <c r="JW166" s="37">
        <v>0.45</v>
      </c>
      <c r="JX166" s="37">
        <f t="shared" si="9"/>
        <v>8.7170168006325391E-2</v>
      </c>
      <c r="JY166" s="37"/>
    </row>
    <row r="167" spans="1:285" x14ac:dyDescent="0.25">
      <c r="A167">
        <v>2052</v>
      </c>
      <c r="B167" s="37">
        <v>390570723.6875</v>
      </c>
      <c r="C167" s="37">
        <v>0</v>
      </c>
      <c r="D167" s="37">
        <v>0</v>
      </c>
      <c r="E167" s="37">
        <v>800.00000011920895</v>
      </c>
      <c r="F167" s="37">
        <v>900.00000003725302</v>
      </c>
      <c r="G167" s="37">
        <v>599.99999976158097</v>
      </c>
      <c r="H167" s="20">
        <v>1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37">
        <v>46.266421740000006</v>
      </c>
      <c r="S167" s="37">
        <v>0</v>
      </c>
      <c r="T167" s="37">
        <v>0</v>
      </c>
      <c r="U167" s="37">
        <v>0</v>
      </c>
      <c r="V167" s="37">
        <v>0</v>
      </c>
      <c r="W167" s="37">
        <v>9.979032140000001</v>
      </c>
      <c r="X167" s="37">
        <v>0</v>
      </c>
      <c r="Y167" s="37">
        <v>0</v>
      </c>
      <c r="Z167" s="37">
        <v>0</v>
      </c>
      <c r="AA167" s="37">
        <v>0</v>
      </c>
      <c r="AB167" s="37">
        <v>16.615088513100002</v>
      </c>
      <c r="AC167" s="37">
        <v>0</v>
      </c>
      <c r="AD167" s="37">
        <v>0</v>
      </c>
      <c r="AE167" s="37">
        <v>0</v>
      </c>
      <c r="AF167" s="37">
        <v>0</v>
      </c>
      <c r="AG167" s="124">
        <v>16.782917690000001</v>
      </c>
      <c r="AH167" s="124">
        <v>0</v>
      </c>
      <c r="AI167" s="124">
        <v>0</v>
      </c>
      <c r="AJ167" s="124">
        <v>0</v>
      </c>
      <c r="AK167" s="124">
        <v>0</v>
      </c>
      <c r="AL167" s="37">
        <v>16.1660320668</v>
      </c>
      <c r="AM167" s="37">
        <v>0</v>
      </c>
      <c r="AN167" s="37">
        <v>0</v>
      </c>
      <c r="AO167" s="37">
        <v>0</v>
      </c>
      <c r="AP167" s="37">
        <v>0</v>
      </c>
      <c r="AQ167" s="124">
        <v>6.8038855500000004</v>
      </c>
      <c r="AR167" s="124">
        <v>0</v>
      </c>
      <c r="AS167" s="124">
        <v>0</v>
      </c>
      <c r="AT167" s="124">
        <v>0</v>
      </c>
      <c r="AU167" s="124">
        <v>0</v>
      </c>
      <c r="AV167" s="37">
        <v>10.886216880000001</v>
      </c>
      <c r="AW167" s="37">
        <v>0</v>
      </c>
      <c r="AX167" s="37">
        <v>0</v>
      </c>
      <c r="AY167" s="37">
        <v>0</v>
      </c>
      <c r="AZ167" s="37">
        <v>0</v>
      </c>
      <c r="BA167" s="37">
        <v>29.483504050000001</v>
      </c>
      <c r="BB167" s="124">
        <v>0</v>
      </c>
      <c r="BC167" s="124">
        <v>0</v>
      </c>
      <c r="BD167" s="124">
        <v>0</v>
      </c>
      <c r="BE167" s="124">
        <v>0</v>
      </c>
      <c r="BF167" s="124">
        <v>37.648166709999998</v>
      </c>
      <c r="BG167" s="124">
        <v>0</v>
      </c>
      <c r="BH167" s="124">
        <v>0</v>
      </c>
      <c r="BI167" s="124">
        <v>0</v>
      </c>
      <c r="BJ167" s="124">
        <v>0</v>
      </c>
      <c r="BK167" s="37">
        <v>6.3502931800000004</v>
      </c>
      <c r="BL167" s="124">
        <v>0</v>
      </c>
      <c r="BM167" s="124">
        <v>0</v>
      </c>
      <c r="BN167" s="124">
        <v>0</v>
      </c>
      <c r="BO167" s="124">
        <v>0</v>
      </c>
      <c r="BP167" s="124">
        <v>12.12452405</v>
      </c>
      <c r="BQ167" s="124">
        <v>0</v>
      </c>
      <c r="BR167" s="124">
        <v>0</v>
      </c>
      <c r="BS167" s="124">
        <v>0</v>
      </c>
      <c r="BT167" s="124">
        <v>0</v>
      </c>
      <c r="BU167" s="37">
        <v>44.905644630000005</v>
      </c>
      <c r="BV167" s="124">
        <v>0</v>
      </c>
      <c r="BW167" s="124">
        <v>0</v>
      </c>
      <c r="BX167" s="124">
        <v>0</v>
      </c>
      <c r="BY167" s="124">
        <v>0</v>
      </c>
      <c r="BZ167" s="124">
        <v>2.2679618499999998</v>
      </c>
      <c r="CA167" s="124">
        <v>0</v>
      </c>
      <c r="CB167" s="124">
        <v>0</v>
      </c>
      <c r="CC167" s="124">
        <v>0</v>
      </c>
      <c r="CD167" s="124">
        <v>0</v>
      </c>
      <c r="CE167" s="22">
        <v>0.98</v>
      </c>
      <c r="CM167" s="38">
        <v>0</v>
      </c>
      <c r="CN167" s="21">
        <v>0</v>
      </c>
      <c r="CO167" s="21">
        <v>1</v>
      </c>
      <c r="CP167" s="21">
        <v>0</v>
      </c>
      <c r="CQ167" s="21">
        <v>0</v>
      </c>
      <c r="CR167" s="39">
        <v>1</v>
      </c>
      <c r="CS167" s="18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JR167" s="37">
        <v>0</v>
      </c>
      <c r="JS167" s="37">
        <f t="shared" si="7"/>
        <v>0.2501594271016897</v>
      </c>
      <c r="JT167" s="37">
        <f t="shared" si="8"/>
        <v>0.54381267360105467</v>
      </c>
      <c r="JU167" s="37">
        <v>1</v>
      </c>
      <c r="JV167" s="37"/>
      <c r="JW167" s="37">
        <v>0.45</v>
      </c>
      <c r="JX167" s="37">
        <f t="shared" si="9"/>
        <v>8.2811659606009114E-2</v>
      </c>
      <c r="JY167" s="37"/>
    </row>
    <row r="168" spans="1:285" x14ac:dyDescent="0.25">
      <c r="A168">
        <v>2053</v>
      </c>
      <c r="B168" s="37">
        <v>390570723.6875</v>
      </c>
      <c r="C168" s="37">
        <v>0</v>
      </c>
      <c r="D168" s="37">
        <v>0</v>
      </c>
      <c r="E168" s="37">
        <v>800.00000011920895</v>
      </c>
      <c r="F168" s="37">
        <v>900.00000003725302</v>
      </c>
      <c r="G168" s="37">
        <v>599.99999976158097</v>
      </c>
      <c r="H168" s="20">
        <v>1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37">
        <v>46.266421740000006</v>
      </c>
      <c r="S168" s="37">
        <v>0</v>
      </c>
      <c r="T168" s="37">
        <v>0</v>
      </c>
      <c r="U168" s="37">
        <v>0</v>
      </c>
      <c r="V168" s="37">
        <v>0</v>
      </c>
      <c r="W168" s="37">
        <v>9.979032140000001</v>
      </c>
      <c r="X168" s="37">
        <v>0</v>
      </c>
      <c r="Y168" s="37">
        <v>0</v>
      </c>
      <c r="Z168" s="37">
        <v>0</v>
      </c>
      <c r="AA168" s="37">
        <v>0</v>
      </c>
      <c r="AB168" s="37">
        <v>16.615088513100002</v>
      </c>
      <c r="AC168" s="37">
        <v>0</v>
      </c>
      <c r="AD168" s="37">
        <v>0</v>
      </c>
      <c r="AE168" s="37">
        <v>0</v>
      </c>
      <c r="AF168" s="37">
        <v>0</v>
      </c>
      <c r="AG168" s="124">
        <v>16.782917690000001</v>
      </c>
      <c r="AH168" s="124">
        <v>0</v>
      </c>
      <c r="AI168" s="124">
        <v>0</v>
      </c>
      <c r="AJ168" s="124">
        <v>0</v>
      </c>
      <c r="AK168" s="124">
        <v>0</v>
      </c>
      <c r="AL168" s="37">
        <v>16.1660320668</v>
      </c>
      <c r="AM168" s="37">
        <v>0</v>
      </c>
      <c r="AN168" s="37">
        <v>0</v>
      </c>
      <c r="AO168" s="37">
        <v>0</v>
      </c>
      <c r="AP168" s="37">
        <v>0</v>
      </c>
      <c r="AQ168" s="124">
        <v>6.8038855500000004</v>
      </c>
      <c r="AR168" s="124">
        <v>0</v>
      </c>
      <c r="AS168" s="124">
        <v>0</v>
      </c>
      <c r="AT168" s="124">
        <v>0</v>
      </c>
      <c r="AU168" s="124">
        <v>0</v>
      </c>
      <c r="AV168" s="37">
        <v>10.886216880000001</v>
      </c>
      <c r="AW168" s="37">
        <v>0</v>
      </c>
      <c r="AX168" s="37">
        <v>0</v>
      </c>
      <c r="AY168" s="37">
        <v>0</v>
      </c>
      <c r="AZ168" s="37">
        <v>0</v>
      </c>
      <c r="BA168" s="37">
        <v>29.483504050000001</v>
      </c>
      <c r="BB168" s="124">
        <v>0</v>
      </c>
      <c r="BC168" s="124">
        <v>0</v>
      </c>
      <c r="BD168" s="124">
        <v>0</v>
      </c>
      <c r="BE168" s="124">
        <v>0</v>
      </c>
      <c r="BF168" s="124">
        <v>37.648166709999998</v>
      </c>
      <c r="BG168" s="124">
        <v>0</v>
      </c>
      <c r="BH168" s="124">
        <v>0</v>
      </c>
      <c r="BI168" s="124">
        <v>0</v>
      </c>
      <c r="BJ168" s="124">
        <v>0</v>
      </c>
      <c r="BK168" s="37">
        <v>6.3502931800000004</v>
      </c>
      <c r="BL168" s="124">
        <v>0</v>
      </c>
      <c r="BM168" s="124">
        <v>0</v>
      </c>
      <c r="BN168" s="124">
        <v>0</v>
      </c>
      <c r="BO168" s="124">
        <v>0</v>
      </c>
      <c r="BP168" s="124">
        <v>12.12452405</v>
      </c>
      <c r="BQ168" s="124">
        <v>0</v>
      </c>
      <c r="BR168" s="124">
        <v>0</v>
      </c>
      <c r="BS168" s="124">
        <v>0</v>
      </c>
      <c r="BT168" s="124">
        <v>0</v>
      </c>
      <c r="BU168" s="37">
        <v>44.905644630000005</v>
      </c>
      <c r="BV168" s="124">
        <v>0</v>
      </c>
      <c r="BW168" s="124">
        <v>0</v>
      </c>
      <c r="BX168" s="124">
        <v>0</v>
      </c>
      <c r="BY168" s="124">
        <v>0</v>
      </c>
      <c r="BZ168" s="124">
        <v>2.2679618499999998</v>
      </c>
      <c r="CA168" s="124">
        <v>0</v>
      </c>
      <c r="CB168" s="124">
        <v>0</v>
      </c>
      <c r="CC168" s="124">
        <v>0</v>
      </c>
      <c r="CD168" s="124">
        <v>0</v>
      </c>
      <c r="CE168" s="22">
        <v>0.98</v>
      </c>
      <c r="CM168" s="38">
        <v>0</v>
      </c>
      <c r="CN168" s="21">
        <v>0</v>
      </c>
      <c r="CO168" s="21">
        <v>1</v>
      </c>
      <c r="CP168" s="21">
        <v>0</v>
      </c>
      <c r="CQ168" s="21">
        <v>0</v>
      </c>
      <c r="CR168" s="39">
        <v>1</v>
      </c>
      <c r="CS168" s="18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JR168" s="37">
        <v>0</v>
      </c>
      <c r="JS168" s="37">
        <f t="shared" si="7"/>
        <v>0.26266739845677423</v>
      </c>
      <c r="JT168" s="37">
        <f t="shared" si="8"/>
        <v>0.58459862412113373</v>
      </c>
      <c r="JU168" s="37">
        <v>1</v>
      </c>
      <c r="JV168" s="37"/>
      <c r="JW168" s="37">
        <v>0.45</v>
      </c>
      <c r="JX168" s="37">
        <f t="shared" si="9"/>
        <v>7.8671076625708658E-2</v>
      </c>
      <c r="JY168" s="37"/>
    </row>
    <row r="169" spans="1:285" x14ac:dyDescent="0.25">
      <c r="A169">
        <v>2054</v>
      </c>
      <c r="B169" s="37">
        <v>390570723.6875</v>
      </c>
      <c r="C169" s="37">
        <v>0</v>
      </c>
      <c r="D169" s="37">
        <v>0</v>
      </c>
      <c r="E169" s="37">
        <v>800.00000011920895</v>
      </c>
      <c r="F169" s="37">
        <v>900.00000003725302</v>
      </c>
      <c r="G169" s="37">
        <v>599.99999976158097</v>
      </c>
      <c r="H169" s="20">
        <v>1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0</v>
      </c>
      <c r="R169" s="37">
        <v>46.266421740000006</v>
      </c>
      <c r="S169" s="37">
        <v>0</v>
      </c>
      <c r="T169" s="37">
        <v>0</v>
      </c>
      <c r="U169" s="37">
        <v>0</v>
      </c>
      <c r="V169" s="37">
        <v>0</v>
      </c>
      <c r="W169" s="37">
        <v>9.979032140000001</v>
      </c>
      <c r="X169" s="37">
        <v>0</v>
      </c>
      <c r="Y169" s="37">
        <v>0</v>
      </c>
      <c r="Z169" s="37">
        <v>0</v>
      </c>
      <c r="AA169" s="37">
        <v>0</v>
      </c>
      <c r="AB169" s="37">
        <v>16.615088513100002</v>
      </c>
      <c r="AC169" s="37">
        <v>0</v>
      </c>
      <c r="AD169" s="37">
        <v>0</v>
      </c>
      <c r="AE169" s="37">
        <v>0</v>
      </c>
      <c r="AF169" s="37">
        <v>0</v>
      </c>
      <c r="AG169" s="124">
        <v>16.782917690000001</v>
      </c>
      <c r="AH169" s="124">
        <v>0</v>
      </c>
      <c r="AI169" s="124">
        <v>0</v>
      </c>
      <c r="AJ169" s="124">
        <v>0</v>
      </c>
      <c r="AK169" s="124">
        <v>0</v>
      </c>
      <c r="AL169" s="37">
        <v>16.1660320668</v>
      </c>
      <c r="AM169" s="37">
        <v>0</v>
      </c>
      <c r="AN169" s="37">
        <v>0</v>
      </c>
      <c r="AO169" s="37">
        <v>0</v>
      </c>
      <c r="AP169" s="37">
        <v>0</v>
      </c>
      <c r="AQ169" s="124">
        <v>6.8038855500000004</v>
      </c>
      <c r="AR169" s="124">
        <v>0</v>
      </c>
      <c r="AS169" s="124">
        <v>0</v>
      </c>
      <c r="AT169" s="124">
        <v>0</v>
      </c>
      <c r="AU169" s="124">
        <v>0</v>
      </c>
      <c r="AV169" s="37">
        <v>10.886216880000001</v>
      </c>
      <c r="AW169" s="37">
        <v>0</v>
      </c>
      <c r="AX169" s="37">
        <v>0</v>
      </c>
      <c r="AY169" s="37">
        <v>0</v>
      </c>
      <c r="AZ169" s="37">
        <v>0</v>
      </c>
      <c r="BA169" s="37">
        <v>29.483504050000001</v>
      </c>
      <c r="BB169" s="124">
        <v>0</v>
      </c>
      <c r="BC169" s="124">
        <v>0</v>
      </c>
      <c r="BD169" s="124">
        <v>0</v>
      </c>
      <c r="BE169" s="124">
        <v>0</v>
      </c>
      <c r="BF169" s="124">
        <v>37.648166709999998</v>
      </c>
      <c r="BG169" s="124">
        <v>0</v>
      </c>
      <c r="BH169" s="124">
        <v>0</v>
      </c>
      <c r="BI169" s="124">
        <v>0</v>
      </c>
      <c r="BJ169" s="124">
        <v>0</v>
      </c>
      <c r="BK169" s="37">
        <v>6.3502931800000004</v>
      </c>
      <c r="BL169" s="124">
        <v>0</v>
      </c>
      <c r="BM169" s="124">
        <v>0</v>
      </c>
      <c r="BN169" s="124">
        <v>0</v>
      </c>
      <c r="BO169" s="124">
        <v>0</v>
      </c>
      <c r="BP169" s="124">
        <v>12.12452405</v>
      </c>
      <c r="BQ169" s="124">
        <v>0</v>
      </c>
      <c r="BR169" s="124">
        <v>0</v>
      </c>
      <c r="BS169" s="124">
        <v>0</v>
      </c>
      <c r="BT169" s="124">
        <v>0</v>
      </c>
      <c r="BU169" s="37">
        <v>44.905644630000005</v>
      </c>
      <c r="BV169" s="124">
        <v>0</v>
      </c>
      <c r="BW169" s="124">
        <v>0</v>
      </c>
      <c r="BX169" s="124">
        <v>0</v>
      </c>
      <c r="BY169" s="124">
        <v>0</v>
      </c>
      <c r="BZ169" s="124">
        <v>2.2679618499999998</v>
      </c>
      <c r="CA169" s="124">
        <v>0</v>
      </c>
      <c r="CB169" s="124">
        <v>0</v>
      </c>
      <c r="CC169" s="124">
        <v>0</v>
      </c>
      <c r="CD169" s="124">
        <v>0</v>
      </c>
      <c r="CE169" s="22">
        <v>0.98</v>
      </c>
      <c r="CM169" s="38">
        <v>0</v>
      </c>
      <c r="CN169" s="21">
        <v>0</v>
      </c>
      <c r="CO169" s="21">
        <v>1</v>
      </c>
      <c r="CP169" s="21">
        <v>0</v>
      </c>
      <c r="CQ169" s="21">
        <v>0</v>
      </c>
      <c r="CR169" s="39">
        <v>1</v>
      </c>
      <c r="CS169" s="18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JR169" s="37">
        <v>0</v>
      </c>
      <c r="JS169" s="37">
        <f t="shared" si="7"/>
        <v>0.27580076837961293</v>
      </c>
      <c r="JT169" s="37">
        <f t="shared" si="8"/>
        <v>0.62844352093021871</v>
      </c>
      <c r="JU169" s="37">
        <v>1</v>
      </c>
      <c r="JV169" s="37"/>
      <c r="JW169" s="37">
        <v>0.45</v>
      </c>
      <c r="JX169" s="37">
        <f t="shared" si="9"/>
        <v>7.4737522794423222E-2</v>
      </c>
      <c r="JY169" s="37"/>
    </row>
    <row r="170" spans="1:285" x14ac:dyDescent="0.25">
      <c r="A170">
        <v>2055</v>
      </c>
      <c r="B170" s="37">
        <v>390570723.6875</v>
      </c>
      <c r="C170" s="37">
        <v>0</v>
      </c>
      <c r="D170" s="37">
        <v>0</v>
      </c>
      <c r="E170" s="37">
        <v>800.00000011920895</v>
      </c>
      <c r="F170" s="37">
        <v>900.00000003725302</v>
      </c>
      <c r="G170" s="37">
        <v>599.99999976158097</v>
      </c>
      <c r="H170" s="20">
        <v>1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37">
        <v>46.266421740000006</v>
      </c>
      <c r="S170" s="37">
        <v>0</v>
      </c>
      <c r="T170" s="37">
        <v>0</v>
      </c>
      <c r="U170" s="37">
        <v>0</v>
      </c>
      <c r="V170" s="37">
        <v>0</v>
      </c>
      <c r="W170" s="37">
        <v>9.979032140000001</v>
      </c>
      <c r="X170" s="37">
        <v>0</v>
      </c>
      <c r="Y170" s="37">
        <v>0</v>
      </c>
      <c r="Z170" s="37">
        <v>0</v>
      </c>
      <c r="AA170" s="37">
        <v>0</v>
      </c>
      <c r="AB170" s="37">
        <v>16.615088513100002</v>
      </c>
      <c r="AC170" s="37">
        <v>0</v>
      </c>
      <c r="AD170" s="37">
        <v>0</v>
      </c>
      <c r="AE170" s="37">
        <v>0</v>
      </c>
      <c r="AF170" s="37">
        <v>0</v>
      </c>
      <c r="AG170" s="124">
        <v>16.782917690000001</v>
      </c>
      <c r="AH170" s="124">
        <v>0</v>
      </c>
      <c r="AI170" s="124">
        <v>0</v>
      </c>
      <c r="AJ170" s="124">
        <v>0</v>
      </c>
      <c r="AK170" s="124">
        <v>0</v>
      </c>
      <c r="AL170" s="37">
        <v>16.1660320668</v>
      </c>
      <c r="AM170" s="37">
        <v>0</v>
      </c>
      <c r="AN170" s="37">
        <v>0</v>
      </c>
      <c r="AO170" s="37">
        <v>0</v>
      </c>
      <c r="AP170" s="37">
        <v>0</v>
      </c>
      <c r="AQ170" s="124">
        <v>6.8038855500000004</v>
      </c>
      <c r="AR170" s="124">
        <v>0</v>
      </c>
      <c r="AS170" s="124">
        <v>0</v>
      </c>
      <c r="AT170" s="124">
        <v>0</v>
      </c>
      <c r="AU170" s="124">
        <v>0</v>
      </c>
      <c r="AV170" s="37">
        <v>10.886216880000001</v>
      </c>
      <c r="AW170" s="37">
        <v>0</v>
      </c>
      <c r="AX170" s="37">
        <v>0</v>
      </c>
      <c r="AY170" s="37">
        <v>0</v>
      </c>
      <c r="AZ170" s="37">
        <v>0</v>
      </c>
      <c r="BA170" s="37">
        <v>29.483504050000001</v>
      </c>
      <c r="BB170" s="124">
        <v>0</v>
      </c>
      <c r="BC170" s="124">
        <v>0</v>
      </c>
      <c r="BD170" s="124">
        <v>0</v>
      </c>
      <c r="BE170" s="124">
        <v>0</v>
      </c>
      <c r="BF170" s="124">
        <v>37.648166709999998</v>
      </c>
      <c r="BG170" s="124">
        <v>0</v>
      </c>
      <c r="BH170" s="124">
        <v>0</v>
      </c>
      <c r="BI170" s="124">
        <v>0</v>
      </c>
      <c r="BJ170" s="124">
        <v>0</v>
      </c>
      <c r="BK170" s="37">
        <v>6.3502931800000004</v>
      </c>
      <c r="BL170" s="124">
        <v>0</v>
      </c>
      <c r="BM170" s="124">
        <v>0</v>
      </c>
      <c r="BN170" s="124">
        <v>0</v>
      </c>
      <c r="BO170" s="124">
        <v>0</v>
      </c>
      <c r="BP170" s="124">
        <v>12.12452405</v>
      </c>
      <c r="BQ170" s="124">
        <v>0</v>
      </c>
      <c r="BR170" s="124">
        <v>0</v>
      </c>
      <c r="BS170" s="124">
        <v>0</v>
      </c>
      <c r="BT170" s="124">
        <v>0</v>
      </c>
      <c r="BU170" s="37">
        <v>44.905644630000005</v>
      </c>
      <c r="BV170" s="124">
        <v>0</v>
      </c>
      <c r="BW170" s="124">
        <v>0</v>
      </c>
      <c r="BX170" s="124">
        <v>0</v>
      </c>
      <c r="BY170" s="124">
        <v>0</v>
      </c>
      <c r="BZ170" s="124">
        <v>2.2679618499999998</v>
      </c>
      <c r="CA170" s="124">
        <v>0</v>
      </c>
      <c r="CB170" s="124">
        <v>0</v>
      </c>
      <c r="CC170" s="124">
        <v>0</v>
      </c>
      <c r="CD170" s="124">
        <v>0</v>
      </c>
      <c r="CE170" s="22">
        <v>0.98</v>
      </c>
      <c r="CM170" s="38">
        <v>0</v>
      </c>
      <c r="CN170" s="21">
        <v>0</v>
      </c>
      <c r="CO170" s="21">
        <v>1</v>
      </c>
      <c r="CP170" s="21">
        <v>0</v>
      </c>
      <c r="CQ170" s="21">
        <v>0</v>
      </c>
      <c r="CR170" s="39">
        <v>1</v>
      </c>
      <c r="CS170" s="18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JR170" s="37">
        <v>0</v>
      </c>
      <c r="JS170" s="37">
        <f t="shared" si="7"/>
        <v>0.28959080679859356</v>
      </c>
      <c r="JT170" s="37">
        <f t="shared" si="8"/>
        <v>0.67557678499998508</v>
      </c>
      <c r="JU170" s="37">
        <v>1</v>
      </c>
      <c r="JV170" s="37"/>
      <c r="JW170" s="37">
        <v>0.45</v>
      </c>
      <c r="JX170" s="37">
        <f t="shared" si="9"/>
        <v>7.1000646654702057E-2</v>
      </c>
      <c r="JY170" s="37"/>
    </row>
    <row r="171" spans="1:285" x14ac:dyDescent="0.25">
      <c r="A171">
        <v>2056</v>
      </c>
      <c r="B171" s="37">
        <v>390570723.6875</v>
      </c>
      <c r="C171" s="37">
        <v>0</v>
      </c>
      <c r="D171" s="37">
        <v>0</v>
      </c>
      <c r="E171" s="37">
        <v>800.00000011920895</v>
      </c>
      <c r="F171" s="37">
        <v>900.00000003725302</v>
      </c>
      <c r="G171" s="37">
        <v>599.99999976158097</v>
      </c>
      <c r="H171" s="20">
        <v>1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37">
        <v>46.266421740000006</v>
      </c>
      <c r="S171" s="37">
        <v>0</v>
      </c>
      <c r="T171" s="37">
        <v>0</v>
      </c>
      <c r="U171" s="37">
        <v>0</v>
      </c>
      <c r="V171" s="37">
        <v>0</v>
      </c>
      <c r="W171" s="37">
        <v>9.979032140000001</v>
      </c>
      <c r="X171" s="37">
        <v>0</v>
      </c>
      <c r="Y171" s="37">
        <v>0</v>
      </c>
      <c r="Z171" s="37">
        <v>0</v>
      </c>
      <c r="AA171" s="37">
        <v>0</v>
      </c>
      <c r="AB171" s="37">
        <v>16.615088513100002</v>
      </c>
      <c r="AC171" s="37">
        <v>0</v>
      </c>
      <c r="AD171" s="37">
        <v>0</v>
      </c>
      <c r="AE171" s="37">
        <v>0</v>
      </c>
      <c r="AF171" s="37">
        <v>0</v>
      </c>
      <c r="AG171" s="124">
        <v>16.782917690000001</v>
      </c>
      <c r="AH171" s="124">
        <v>0</v>
      </c>
      <c r="AI171" s="124">
        <v>0</v>
      </c>
      <c r="AJ171" s="124">
        <v>0</v>
      </c>
      <c r="AK171" s="124">
        <v>0</v>
      </c>
      <c r="AL171" s="37">
        <v>16.1660320668</v>
      </c>
      <c r="AM171" s="37">
        <v>0</v>
      </c>
      <c r="AN171" s="37">
        <v>0</v>
      </c>
      <c r="AO171" s="37">
        <v>0</v>
      </c>
      <c r="AP171" s="37">
        <v>0</v>
      </c>
      <c r="AQ171" s="124">
        <v>6.8038855500000004</v>
      </c>
      <c r="AR171" s="124">
        <v>0</v>
      </c>
      <c r="AS171" s="124">
        <v>0</v>
      </c>
      <c r="AT171" s="124">
        <v>0</v>
      </c>
      <c r="AU171" s="124">
        <v>0</v>
      </c>
      <c r="AV171" s="37">
        <v>10.886216880000001</v>
      </c>
      <c r="AW171" s="37">
        <v>0</v>
      </c>
      <c r="AX171" s="37">
        <v>0</v>
      </c>
      <c r="AY171" s="37">
        <v>0</v>
      </c>
      <c r="AZ171" s="37">
        <v>0</v>
      </c>
      <c r="BA171" s="37">
        <v>29.483504050000001</v>
      </c>
      <c r="BB171" s="124">
        <v>0</v>
      </c>
      <c r="BC171" s="124">
        <v>0</v>
      </c>
      <c r="BD171" s="124">
        <v>0</v>
      </c>
      <c r="BE171" s="124">
        <v>0</v>
      </c>
      <c r="BF171" s="124">
        <v>37.648166709999998</v>
      </c>
      <c r="BG171" s="124">
        <v>0</v>
      </c>
      <c r="BH171" s="124">
        <v>0</v>
      </c>
      <c r="BI171" s="124">
        <v>0</v>
      </c>
      <c r="BJ171" s="124">
        <v>0</v>
      </c>
      <c r="BK171" s="37">
        <v>6.3502931800000004</v>
      </c>
      <c r="BL171" s="124">
        <v>0</v>
      </c>
      <c r="BM171" s="124">
        <v>0</v>
      </c>
      <c r="BN171" s="124">
        <v>0</v>
      </c>
      <c r="BO171" s="124">
        <v>0</v>
      </c>
      <c r="BP171" s="124">
        <v>12.12452405</v>
      </c>
      <c r="BQ171" s="124">
        <v>0</v>
      </c>
      <c r="BR171" s="124">
        <v>0</v>
      </c>
      <c r="BS171" s="124">
        <v>0</v>
      </c>
      <c r="BT171" s="124">
        <v>0</v>
      </c>
      <c r="BU171" s="37">
        <v>44.905644630000005</v>
      </c>
      <c r="BV171" s="124">
        <v>0</v>
      </c>
      <c r="BW171" s="124">
        <v>0</v>
      </c>
      <c r="BX171" s="124">
        <v>0</v>
      </c>
      <c r="BY171" s="124">
        <v>0</v>
      </c>
      <c r="BZ171" s="124">
        <v>2.2679618499999998</v>
      </c>
      <c r="CA171" s="124">
        <v>0</v>
      </c>
      <c r="CB171" s="124">
        <v>0</v>
      </c>
      <c r="CC171" s="124">
        <v>0</v>
      </c>
      <c r="CD171" s="124">
        <v>0</v>
      </c>
      <c r="CE171" s="22">
        <v>0.98</v>
      </c>
      <c r="CM171" s="38">
        <v>0</v>
      </c>
      <c r="CN171" s="21">
        <v>0</v>
      </c>
      <c r="CO171" s="21">
        <v>1</v>
      </c>
      <c r="CP171" s="21">
        <v>0</v>
      </c>
      <c r="CQ171" s="21">
        <v>0</v>
      </c>
      <c r="CR171" s="39">
        <v>1</v>
      </c>
      <c r="CS171" s="18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JR171" s="37">
        <v>0</v>
      </c>
      <c r="JS171" s="37">
        <f t="shared" si="7"/>
        <v>0.30407034713852327</v>
      </c>
      <c r="JT171" s="37">
        <f t="shared" si="8"/>
        <v>0.7262450438749839</v>
      </c>
      <c r="JU171" s="37">
        <v>1</v>
      </c>
      <c r="JV171" s="37"/>
      <c r="JW171" s="37">
        <v>0.45</v>
      </c>
      <c r="JX171" s="37">
        <f t="shared" si="9"/>
        <v>6.7450614321966945E-2</v>
      </c>
      <c r="JY171" s="37"/>
    </row>
    <row r="172" spans="1:285" x14ac:dyDescent="0.25">
      <c r="A172">
        <v>2057</v>
      </c>
      <c r="B172" s="37">
        <v>390570723.6875</v>
      </c>
      <c r="C172" s="37">
        <v>0</v>
      </c>
      <c r="D172" s="37">
        <v>0</v>
      </c>
      <c r="E172" s="37">
        <v>800.00000011920895</v>
      </c>
      <c r="F172" s="37">
        <v>900.00000003725302</v>
      </c>
      <c r="G172" s="37">
        <v>599.99999976158097</v>
      </c>
      <c r="H172" s="20">
        <v>1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0">
        <v>0</v>
      </c>
      <c r="R172" s="37">
        <v>46.266421740000006</v>
      </c>
      <c r="S172" s="37">
        <v>0</v>
      </c>
      <c r="T172" s="37">
        <v>0</v>
      </c>
      <c r="U172" s="37">
        <v>0</v>
      </c>
      <c r="V172" s="37">
        <v>0</v>
      </c>
      <c r="W172" s="37">
        <v>9.979032140000001</v>
      </c>
      <c r="X172" s="37">
        <v>0</v>
      </c>
      <c r="Y172" s="37">
        <v>0</v>
      </c>
      <c r="Z172" s="37">
        <v>0</v>
      </c>
      <c r="AA172" s="37">
        <v>0</v>
      </c>
      <c r="AB172" s="37">
        <v>16.615088513100002</v>
      </c>
      <c r="AC172" s="37">
        <v>0</v>
      </c>
      <c r="AD172" s="37">
        <v>0</v>
      </c>
      <c r="AE172" s="37">
        <v>0</v>
      </c>
      <c r="AF172" s="37">
        <v>0</v>
      </c>
      <c r="AG172" s="124">
        <v>16.782917690000001</v>
      </c>
      <c r="AH172" s="124">
        <v>0</v>
      </c>
      <c r="AI172" s="124">
        <v>0</v>
      </c>
      <c r="AJ172" s="124">
        <v>0</v>
      </c>
      <c r="AK172" s="124">
        <v>0</v>
      </c>
      <c r="AL172" s="37">
        <v>16.1660320668</v>
      </c>
      <c r="AM172" s="37">
        <v>0</v>
      </c>
      <c r="AN172" s="37">
        <v>0</v>
      </c>
      <c r="AO172" s="37">
        <v>0</v>
      </c>
      <c r="AP172" s="37">
        <v>0</v>
      </c>
      <c r="AQ172" s="124">
        <v>6.8038855500000004</v>
      </c>
      <c r="AR172" s="124">
        <v>0</v>
      </c>
      <c r="AS172" s="124">
        <v>0</v>
      </c>
      <c r="AT172" s="124">
        <v>0</v>
      </c>
      <c r="AU172" s="124">
        <v>0</v>
      </c>
      <c r="AV172" s="37">
        <v>10.886216880000001</v>
      </c>
      <c r="AW172" s="37">
        <v>0</v>
      </c>
      <c r="AX172" s="37">
        <v>0</v>
      </c>
      <c r="AY172" s="37">
        <v>0</v>
      </c>
      <c r="AZ172" s="37">
        <v>0</v>
      </c>
      <c r="BA172" s="37">
        <v>29.483504050000001</v>
      </c>
      <c r="BB172" s="124">
        <v>0</v>
      </c>
      <c r="BC172" s="124">
        <v>0</v>
      </c>
      <c r="BD172" s="124">
        <v>0</v>
      </c>
      <c r="BE172" s="124">
        <v>0</v>
      </c>
      <c r="BF172" s="124">
        <v>37.648166709999998</v>
      </c>
      <c r="BG172" s="124">
        <v>0</v>
      </c>
      <c r="BH172" s="124">
        <v>0</v>
      </c>
      <c r="BI172" s="124">
        <v>0</v>
      </c>
      <c r="BJ172" s="124">
        <v>0</v>
      </c>
      <c r="BK172" s="37">
        <v>6.3502931800000004</v>
      </c>
      <c r="BL172" s="124">
        <v>0</v>
      </c>
      <c r="BM172" s="124">
        <v>0</v>
      </c>
      <c r="BN172" s="124">
        <v>0</v>
      </c>
      <c r="BO172" s="124">
        <v>0</v>
      </c>
      <c r="BP172" s="124">
        <v>12.12452405</v>
      </c>
      <c r="BQ172" s="124">
        <v>0</v>
      </c>
      <c r="BR172" s="124">
        <v>0</v>
      </c>
      <c r="BS172" s="124">
        <v>0</v>
      </c>
      <c r="BT172" s="124">
        <v>0</v>
      </c>
      <c r="BU172" s="37">
        <v>44.905644630000005</v>
      </c>
      <c r="BV172" s="124">
        <v>0</v>
      </c>
      <c r="BW172" s="124">
        <v>0</v>
      </c>
      <c r="BX172" s="124">
        <v>0</v>
      </c>
      <c r="BY172" s="124">
        <v>0</v>
      </c>
      <c r="BZ172" s="124">
        <v>2.2679618499999998</v>
      </c>
      <c r="CA172" s="124">
        <v>0</v>
      </c>
      <c r="CB172" s="124">
        <v>0</v>
      </c>
      <c r="CC172" s="124">
        <v>0</v>
      </c>
      <c r="CD172" s="124">
        <v>0</v>
      </c>
      <c r="CE172" s="22">
        <v>0.98</v>
      </c>
      <c r="CM172" s="38">
        <v>0</v>
      </c>
      <c r="CN172" s="21">
        <v>0</v>
      </c>
      <c r="CO172" s="21">
        <v>1</v>
      </c>
      <c r="CP172" s="21">
        <v>0</v>
      </c>
      <c r="CQ172" s="21">
        <v>0</v>
      </c>
      <c r="CR172" s="39">
        <v>1</v>
      </c>
      <c r="CS172" s="18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JR172" s="37">
        <v>0</v>
      </c>
      <c r="JS172" s="37">
        <f t="shared" si="7"/>
        <v>0.31927386449544942</v>
      </c>
      <c r="JT172" s="37">
        <f t="shared" si="8"/>
        <v>0.78071342216560768</v>
      </c>
      <c r="JU172" s="37">
        <v>1</v>
      </c>
      <c r="JV172" s="37"/>
      <c r="JW172" s="37">
        <v>0.45</v>
      </c>
      <c r="JX172" s="37">
        <f t="shared" si="9"/>
        <v>6.4078083605868599E-2</v>
      </c>
      <c r="JY172" s="37"/>
    </row>
    <row r="173" spans="1:285" x14ac:dyDescent="0.25">
      <c r="A173">
        <v>2058</v>
      </c>
      <c r="B173" s="37">
        <v>390570723.6875</v>
      </c>
      <c r="C173" s="37">
        <v>0</v>
      </c>
      <c r="D173" s="37">
        <v>0</v>
      </c>
      <c r="E173" s="37">
        <v>800.00000011920895</v>
      </c>
      <c r="F173" s="37">
        <v>900.00000003725302</v>
      </c>
      <c r="G173" s="37">
        <v>599.99999976158097</v>
      </c>
      <c r="H173" s="20">
        <v>1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37">
        <v>46.266421740000006</v>
      </c>
      <c r="S173" s="37">
        <v>0</v>
      </c>
      <c r="T173" s="37">
        <v>0</v>
      </c>
      <c r="U173" s="37">
        <v>0</v>
      </c>
      <c r="V173" s="37">
        <v>0</v>
      </c>
      <c r="W173" s="37">
        <v>9.979032140000001</v>
      </c>
      <c r="X173" s="37">
        <v>0</v>
      </c>
      <c r="Y173" s="37">
        <v>0</v>
      </c>
      <c r="Z173" s="37">
        <v>0</v>
      </c>
      <c r="AA173" s="37">
        <v>0</v>
      </c>
      <c r="AB173" s="37">
        <v>16.615088513100002</v>
      </c>
      <c r="AC173" s="37">
        <v>0</v>
      </c>
      <c r="AD173" s="37">
        <v>0</v>
      </c>
      <c r="AE173" s="37">
        <v>0</v>
      </c>
      <c r="AF173" s="37">
        <v>0</v>
      </c>
      <c r="AG173" s="124">
        <v>16.782917690000001</v>
      </c>
      <c r="AH173" s="124">
        <v>0</v>
      </c>
      <c r="AI173" s="124">
        <v>0</v>
      </c>
      <c r="AJ173" s="124">
        <v>0</v>
      </c>
      <c r="AK173" s="124">
        <v>0</v>
      </c>
      <c r="AL173" s="37">
        <v>16.1660320668</v>
      </c>
      <c r="AM173" s="37">
        <v>0</v>
      </c>
      <c r="AN173" s="37">
        <v>0</v>
      </c>
      <c r="AO173" s="37">
        <v>0</v>
      </c>
      <c r="AP173" s="37">
        <v>0</v>
      </c>
      <c r="AQ173" s="124">
        <v>6.8038855500000004</v>
      </c>
      <c r="AR173" s="124">
        <v>0</v>
      </c>
      <c r="AS173" s="124">
        <v>0</v>
      </c>
      <c r="AT173" s="124">
        <v>0</v>
      </c>
      <c r="AU173" s="124">
        <v>0</v>
      </c>
      <c r="AV173" s="37">
        <v>10.886216880000001</v>
      </c>
      <c r="AW173" s="37">
        <v>0</v>
      </c>
      <c r="AX173" s="37">
        <v>0</v>
      </c>
      <c r="AY173" s="37">
        <v>0</v>
      </c>
      <c r="AZ173" s="37">
        <v>0</v>
      </c>
      <c r="BA173" s="37">
        <v>29.483504050000001</v>
      </c>
      <c r="BB173" s="124">
        <v>0</v>
      </c>
      <c r="BC173" s="124">
        <v>0</v>
      </c>
      <c r="BD173" s="124">
        <v>0</v>
      </c>
      <c r="BE173" s="124">
        <v>0</v>
      </c>
      <c r="BF173" s="124">
        <v>37.648166709999998</v>
      </c>
      <c r="BG173" s="124">
        <v>0</v>
      </c>
      <c r="BH173" s="124">
        <v>0</v>
      </c>
      <c r="BI173" s="124">
        <v>0</v>
      </c>
      <c r="BJ173" s="124">
        <v>0</v>
      </c>
      <c r="BK173" s="37">
        <v>6.3502931800000004</v>
      </c>
      <c r="BL173" s="124">
        <v>0</v>
      </c>
      <c r="BM173" s="124">
        <v>0</v>
      </c>
      <c r="BN173" s="124">
        <v>0</v>
      </c>
      <c r="BO173" s="124">
        <v>0</v>
      </c>
      <c r="BP173" s="124">
        <v>12.12452405</v>
      </c>
      <c r="BQ173" s="124">
        <v>0</v>
      </c>
      <c r="BR173" s="124">
        <v>0</v>
      </c>
      <c r="BS173" s="124">
        <v>0</v>
      </c>
      <c r="BT173" s="124">
        <v>0</v>
      </c>
      <c r="BU173" s="37">
        <v>44.905644630000005</v>
      </c>
      <c r="BV173" s="124">
        <v>0</v>
      </c>
      <c r="BW173" s="124">
        <v>0</v>
      </c>
      <c r="BX173" s="124">
        <v>0</v>
      </c>
      <c r="BY173" s="124">
        <v>0</v>
      </c>
      <c r="BZ173" s="124">
        <v>2.2679618499999998</v>
      </c>
      <c r="CA173" s="124">
        <v>0</v>
      </c>
      <c r="CB173" s="124">
        <v>0</v>
      </c>
      <c r="CC173" s="124">
        <v>0</v>
      </c>
      <c r="CD173" s="124">
        <v>0</v>
      </c>
      <c r="CE173" s="22">
        <v>0.98</v>
      </c>
      <c r="CM173" s="38">
        <v>0</v>
      </c>
      <c r="CN173" s="21">
        <v>0</v>
      </c>
      <c r="CO173" s="21">
        <v>1</v>
      </c>
      <c r="CP173" s="21">
        <v>0</v>
      </c>
      <c r="CQ173" s="21">
        <v>0</v>
      </c>
      <c r="CR173" s="39">
        <v>1</v>
      </c>
      <c r="CS173" s="18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JR173" s="37">
        <v>0</v>
      </c>
      <c r="JS173" s="37">
        <f t="shared" si="7"/>
        <v>0.3352375577202219</v>
      </c>
      <c r="JT173" s="37">
        <f t="shared" si="8"/>
        <v>0.83926692882802822</v>
      </c>
      <c r="JU173" s="37">
        <v>1</v>
      </c>
      <c r="JV173" s="37"/>
      <c r="JW173" s="37">
        <v>0.45</v>
      </c>
      <c r="JX173" s="37">
        <f t="shared" si="9"/>
        <v>6.0874179425575166E-2</v>
      </c>
      <c r="JY173" s="37"/>
    </row>
    <row r="174" spans="1:285" x14ac:dyDescent="0.25">
      <c r="A174">
        <v>2059</v>
      </c>
      <c r="B174" s="37">
        <v>390570723.6875</v>
      </c>
      <c r="C174" s="37">
        <v>0</v>
      </c>
      <c r="D174" s="37">
        <v>0</v>
      </c>
      <c r="E174" s="37">
        <v>800.00000011920895</v>
      </c>
      <c r="F174" s="37">
        <v>900.00000003725302</v>
      </c>
      <c r="G174" s="37">
        <v>599.99999976158097</v>
      </c>
      <c r="H174" s="20">
        <v>1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37">
        <v>46.266421740000006</v>
      </c>
      <c r="S174" s="37">
        <v>0</v>
      </c>
      <c r="T174" s="37">
        <v>0</v>
      </c>
      <c r="U174" s="37">
        <v>0</v>
      </c>
      <c r="V174" s="37">
        <v>0</v>
      </c>
      <c r="W174" s="37">
        <v>9.979032140000001</v>
      </c>
      <c r="X174" s="37">
        <v>0</v>
      </c>
      <c r="Y174" s="37">
        <v>0</v>
      </c>
      <c r="Z174" s="37">
        <v>0</v>
      </c>
      <c r="AA174" s="37">
        <v>0</v>
      </c>
      <c r="AB174" s="37">
        <v>16.615088513100002</v>
      </c>
      <c r="AC174" s="37">
        <v>0</v>
      </c>
      <c r="AD174" s="37">
        <v>0</v>
      </c>
      <c r="AE174" s="37">
        <v>0</v>
      </c>
      <c r="AF174" s="37">
        <v>0</v>
      </c>
      <c r="AG174" s="124">
        <v>16.782917690000001</v>
      </c>
      <c r="AH174" s="124">
        <v>0</v>
      </c>
      <c r="AI174" s="124">
        <v>0</v>
      </c>
      <c r="AJ174" s="124">
        <v>0</v>
      </c>
      <c r="AK174" s="124">
        <v>0</v>
      </c>
      <c r="AL174" s="37">
        <v>16.1660320668</v>
      </c>
      <c r="AM174" s="37">
        <v>0</v>
      </c>
      <c r="AN174" s="37">
        <v>0</v>
      </c>
      <c r="AO174" s="37">
        <v>0</v>
      </c>
      <c r="AP174" s="37">
        <v>0</v>
      </c>
      <c r="AQ174" s="124">
        <v>6.8038855500000004</v>
      </c>
      <c r="AR174" s="124">
        <v>0</v>
      </c>
      <c r="AS174" s="124">
        <v>0</v>
      </c>
      <c r="AT174" s="124">
        <v>0</v>
      </c>
      <c r="AU174" s="124">
        <v>0</v>
      </c>
      <c r="AV174" s="37">
        <v>10.886216880000001</v>
      </c>
      <c r="AW174" s="37">
        <v>0</v>
      </c>
      <c r="AX174" s="37">
        <v>0</v>
      </c>
      <c r="AY174" s="37">
        <v>0</v>
      </c>
      <c r="AZ174" s="37">
        <v>0</v>
      </c>
      <c r="BA174" s="37">
        <v>29.483504050000001</v>
      </c>
      <c r="BB174" s="124">
        <v>0</v>
      </c>
      <c r="BC174" s="124">
        <v>0</v>
      </c>
      <c r="BD174" s="124">
        <v>0</v>
      </c>
      <c r="BE174" s="124">
        <v>0</v>
      </c>
      <c r="BF174" s="124">
        <v>37.648166709999998</v>
      </c>
      <c r="BG174" s="124">
        <v>0</v>
      </c>
      <c r="BH174" s="124">
        <v>0</v>
      </c>
      <c r="BI174" s="124">
        <v>0</v>
      </c>
      <c r="BJ174" s="124">
        <v>0</v>
      </c>
      <c r="BK174" s="37">
        <v>6.3502931800000004</v>
      </c>
      <c r="BL174" s="124">
        <v>0</v>
      </c>
      <c r="BM174" s="124">
        <v>0</v>
      </c>
      <c r="BN174" s="124">
        <v>0</v>
      </c>
      <c r="BO174" s="124">
        <v>0</v>
      </c>
      <c r="BP174" s="124">
        <v>12.12452405</v>
      </c>
      <c r="BQ174" s="124">
        <v>0</v>
      </c>
      <c r="BR174" s="124">
        <v>0</v>
      </c>
      <c r="BS174" s="124">
        <v>0</v>
      </c>
      <c r="BT174" s="124">
        <v>0</v>
      </c>
      <c r="BU174" s="37">
        <v>44.905644630000005</v>
      </c>
      <c r="BV174" s="124">
        <v>0</v>
      </c>
      <c r="BW174" s="124">
        <v>0</v>
      </c>
      <c r="BX174" s="124">
        <v>0</v>
      </c>
      <c r="BY174" s="124">
        <v>0</v>
      </c>
      <c r="BZ174" s="124">
        <v>2.2679618499999998</v>
      </c>
      <c r="CA174" s="124">
        <v>0</v>
      </c>
      <c r="CB174" s="124">
        <v>0</v>
      </c>
      <c r="CC174" s="124">
        <v>0</v>
      </c>
      <c r="CD174" s="124">
        <v>0</v>
      </c>
      <c r="CE174" s="22">
        <v>0.98</v>
      </c>
      <c r="CM174" s="38">
        <v>0</v>
      </c>
      <c r="CN174" s="21">
        <v>0</v>
      </c>
      <c r="CO174" s="21">
        <v>1</v>
      </c>
      <c r="CP174" s="21">
        <v>0</v>
      </c>
      <c r="CQ174" s="21">
        <v>0</v>
      </c>
      <c r="CR174" s="39">
        <v>1</v>
      </c>
      <c r="CS174" s="18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JR174" s="37">
        <v>0</v>
      </c>
      <c r="JS174" s="37">
        <f t="shared" si="7"/>
        <v>0.35199943560623304</v>
      </c>
      <c r="JT174" s="37">
        <f t="shared" si="8"/>
        <v>0.90221194849013031</v>
      </c>
      <c r="JU174" s="37">
        <v>1</v>
      </c>
      <c r="JV174" s="37"/>
      <c r="JW174" s="37">
        <v>0.45</v>
      </c>
      <c r="JX174" s="37">
        <f t="shared" si="9"/>
        <v>5.7830470454296408E-2</v>
      </c>
      <c r="JY174" s="37"/>
    </row>
    <row r="175" spans="1:285" x14ac:dyDescent="0.25">
      <c r="A175">
        <v>2060</v>
      </c>
      <c r="B175" s="37">
        <v>390570723.6875</v>
      </c>
      <c r="C175" s="37">
        <v>0</v>
      </c>
      <c r="D175" s="37">
        <v>0</v>
      </c>
      <c r="E175" s="37">
        <v>800.00000011920895</v>
      </c>
      <c r="F175" s="37">
        <v>900.00000003725302</v>
      </c>
      <c r="G175" s="37">
        <v>599.99999976158097</v>
      </c>
      <c r="H175" s="20">
        <v>1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37">
        <v>46.266421740000006</v>
      </c>
      <c r="S175" s="37">
        <v>0</v>
      </c>
      <c r="T175" s="37">
        <v>0</v>
      </c>
      <c r="U175" s="37">
        <v>0</v>
      </c>
      <c r="V175" s="37">
        <v>0</v>
      </c>
      <c r="W175" s="37">
        <v>9.979032140000001</v>
      </c>
      <c r="X175" s="37">
        <v>0</v>
      </c>
      <c r="Y175" s="37">
        <v>0</v>
      </c>
      <c r="Z175" s="37">
        <v>0</v>
      </c>
      <c r="AA175" s="37">
        <v>0</v>
      </c>
      <c r="AB175" s="37">
        <v>16.615088513100002</v>
      </c>
      <c r="AC175" s="37">
        <v>0</v>
      </c>
      <c r="AD175" s="37">
        <v>0</v>
      </c>
      <c r="AE175" s="37">
        <v>0</v>
      </c>
      <c r="AF175" s="37">
        <v>0</v>
      </c>
      <c r="AG175" s="124">
        <v>16.782917690000001</v>
      </c>
      <c r="AH175" s="124">
        <v>0</v>
      </c>
      <c r="AI175" s="124">
        <v>0</v>
      </c>
      <c r="AJ175" s="124">
        <v>0</v>
      </c>
      <c r="AK175" s="124">
        <v>0</v>
      </c>
      <c r="AL175" s="37">
        <v>16.1660320668</v>
      </c>
      <c r="AM175" s="37">
        <v>0</v>
      </c>
      <c r="AN175" s="37">
        <v>0</v>
      </c>
      <c r="AO175" s="37">
        <v>0</v>
      </c>
      <c r="AP175" s="37">
        <v>0</v>
      </c>
      <c r="AQ175" s="124">
        <v>6.8038855500000004</v>
      </c>
      <c r="AR175" s="124">
        <v>0</v>
      </c>
      <c r="AS175" s="124">
        <v>0</v>
      </c>
      <c r="AT175" s="124">
        <v>0</v>
      </c>
      <c r="AU175" s="124">
        <v>0</v>
      </c>
      <c r="AV175" s="37">
        <v>10.886216880000001</v>
      </c>
      <c r="AW175" s="37">
        <v>0</v>
      </c>
      <c r="AX175" s="37">
        <v>0</v>
      </c>
      <c r="AY175" s="37">
        <v>0</v>
      </c>
      <c r="AZ175" s="37">
        <v>0</v>
      </c>
      <c r="BA175" s="37">
        <v>29.483504050000001</v>
      </c>
      <c r="BB175" s="124">
        <v>0</v>
      </c>
      <c r="BC175" s="124">
        <v>0</v>
      </c>
      <c r="BD175" s="124">
        <v>0</v>
      </c>
      <c r="BE175" s="124">
        <v>0</v>
      </c>
      <c r="BF175" s="124">
        <v>37.648166709999998</v>
      </c>
      <c r="BG175" s="124">
        <v>0</v>
      </c>
      <c r="BH175" s="124">
        <v>0</v>
      </c>
      <c r="BI175" s="124">
        <v>0</v>
      </c>
      <c r="BJ175" s="124">
        <v>0</v>
      </c>
      <c r="BK175" s="37">
        <v>6.3502931800000004</v>
      </c>
      <c r="BL175" s="124">
        <v>0</v>
      </c>
      <c r="BM175" s="124">
        <v>0</v>
      </c>
      <c r="BN175" s="124">
        <v>0</v>
      </c>
      <c r="BO175" s="124">
        <v>0</v>
      </c>
      <c r="BP175" s="124">
        <v>12.12452405</v>
      </c>
      <c r="BQ175" s="124">
        <v>0</v>
      </c>
      <c r="BR175" s="124">
        <v>0</v>
      </c>
      <c r="BS175" s="124">
        <v>0</v>
      </c>
      <c r="BT175" s="124">
        <v>0</v>
      </c>
      <c r="BU175" s="37">
        <v>44.905644630000005</v>
      </c>
      <c r="BV175" s="124">
        <v>0</v>
      </c>
      <c r="BW175" s="124">
        <v>0</v>
      </c>
      <c r="BX175" s="124">
        <v>0</v>
      </c>
      <c r="BY175" s="124">
        <v>0</v>
      </c>
      <c r="BZ175" s="124">
        <v>2.2679618499999998</v>
      </c>
      <c r="CA175" s="124">
        <v>0</v>
      </c>
      <c r="CB175" s="124">
        <v>0</v>
      </c>
      <c r="CC175" s="124">
        <v>0</v>
      </c>
      <c r="CD175" s="124">
        <v>0</v>
      </c>
      <c r="CE175" s="22">
        <v>0.98</v>
      </c>
      <c r="CM175" s="38">
        <v>0</v>
      </c>
      <c r="CN175" s="21">
        <v>0</v>
      </c>
      <c r="CO175" s="21">
        <v>1</v>
      </c>
      <c r="CP175" s="21">
        <v>0</v>
      </c>
      <c r="CQ175" s="21">
        <v>0</v>
      </c>
      <c r="CR175" s="39">
        <v>1</v>
      </c>
      <c r="CS175" s="18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JR175" s="37">
        <v>0</v>
      </c>
      <c r="JS175" s="37">
        <f t="shared" si="7"/>
        <v>0.36959940738654468</v>
      </c>
      <c r="JT175" s="37">
        <f t="shared" si="8"/>
        <v>0.96987784462689008</v>
      </c>
      <c r="JU175" s="37">
        <v>1</v>
      </c>
      <c r="JV175" s="37"/>
      <c r="JW175" s="37">
        <v>0.45</v>
      </c>
      <c r="JX175" s="37">
        <f t="shared" si="9"/>
        <v>5.4938946931581585E-2</v>
      </c>
      <c r="JY175" s="37"/>
    </row>
    <row r="176" spans="1:285" x14ac:dyDescent="0.25">
      <c r="A176">
        <v>2061</v>
      </c>
      <c r="B176" s="37">
        <v>390570723.6875</v>
      </c>
      <c r="C176" s="37">
        <v>0</v>
      </c>
      <c r="D176" s="37">
        <v>0</v>
      </c>
      <c r="E176" s="37">
        <v>800.00000011920895</v>
      </c>
      <c r="F176" s="37">
        <v>900.00000003725302</v>
      </c>
      <c r="G176" s="37">
        <v>599.99999976158097</v>
      </c>
      <c r="H176" s="20">
        <v>1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37">
        <v>46.266421740000006</v>
      </c>
      <c r="S176" s="37">
        <v>0</v>
      </c>
      <c r="T176" s="37">
        <v>0</v>
      </c>
      <c r="U176" s="37">
        <v>0</v>
      </c>
      <c r="V176" s="37">
        <v>0</v>
      </c>
      <c r="W176" s="37">
        <v>9.979032140000001</v>
      </c>
      <c r="X176" s="37">
        <v>0</v>
      </c>
      <c r="Y176" s="37">
        <v>0</v>
      </c>
      <c r="Z176" s="37">
        <v>0</v>
      </c>
      <c r="AA176" s="37">
        <v>0</v>
      </c>
      <c r="AB176" s="37">
        <v>16.615088513100002</v>
      </c>
      <c r="AC176" s="37">
        <v>0</v>
      </c>
      <c r="AD176" s="37">
        <v>0</v>
      </c>
      <c r="AE176" s="37">
        <v>0</v>
      </c>
      <c r="AF176" s="37">
        <v>0</v>
      </c>
      <c r="AG176" s="124">
        <v>16.782917690000001</v>
      </c>
      <c r="AH176" s="124">
        <v>0</v>
      </c>
      <c r="AI176" s="124">
        <v>0</v>
      </c>
      <c r="AJ176" s="124">
        <v>0</v>
      </c>
      <c r="AK176" s="124">
        <v>0</v>
      </c>
      <c r="AL176" s="37">
        <v>16.1660320668</v>
      </c>
      <c r="AM176" s="37">
        <v>0</v>
      </c>
      <c r="AN176" s="37">
        <v>0</v>
      </c>
      <c r="AO176" s="37">
        <v>0</v>
      </c>
      <c r="AP176" s="37">
        <v>0</v>
      </c>
      <c r="AQ176" s="124">
        <v>6.8038855500000004</v>
      </c>
      <c r="AR176" s="124">
        <v>0</v>
      </c>
      <c r="AS176" s="124">
        <v>0</v>
      </c>
      <c r="AT176" s="124">
        <v>0</v>
      </c>
      <c r="AU176" s="124">
        <v>0</v>
      </c>
      <c r="AV176" s="37">
        <v>10.886216880000001</v>
      </c>
      <c r="AW176" s="37">
        <v>0</v>
      </c>
      <c r="AX176" s="37">
        <v>0</v>
      </c>
      <c r="AY176" s="37">
        <v>0</v>
      </c>
      <c r="AZ176" s="37">
        <v>0</v>
      </c>
      <c r="BA176" s="37">
        <v>29.483504050000001</v>
      </c>
      <c r="BB176" s="124">
        <v>0</v>
      </c>
      <c r="BC176" s="124">
        <v>0</v>
      </c>
      <c r="BD176" s="124">
        <v>0</v>
      </c>
      <c r="BE176" s="124">
        <v>0</v>
      </c>
      <c r="BF176" s="124">
        <v>37.648166709999998</v>
      </c>
      <c r="BG176" s="124">
        <v>0</v>
      </c>
      <c r="BH176" s="124">
        <v>0</v>
      </c>
      <c r="BI176" s="124">
        <v>0</v>
      </c>
      <c r="BJ176" s="124">
        <v>0</v>
      </c>
      <c r="BK176" s="37">
        <v>6.3502931800000004</v>
      </c>
      <c r="BL176" s="124">
        <v>0</v>
      </c>
      <c r="BM176" s="124">
        <v>0</v>
      </c>
      <c r="BN176" s="124">
        <v>0</v>
      </c>
      <c r="BO176" s="124">
        <v>0</v>
      </c>
      <c r="BP176" s="124">
        <v>12.12452405</v>
      </c>
      <c r="BQ176" s="124">
        <v>0</v>
      </c>
      <c r="BR176" s="124">
        <v>0</v>
      </c>
      <c r="BS176" s="124">
        <v>0</v>
      </c>
      <c r="BT176" s="124">
        <v>0</v>
      </c>
      <c r="BU176" s="37">
        <v>44.905644630000005</v>
      </c>
      <c r="BV176" s="124">
        <v>0</v>
      </c>
      <c r="BW176" s="124">
        <v>0</v>
      </c>
      <c r="BX176" s="124">
        <v>0</v>
      </c>
      <c r="BY176" s="124">
        <v>0</v>
      </c>
      <c r="BZ176" s="124">
        <v>2.2679618499999998</v>
      </c>
      <c r="CA176" s="124">
        <v>0</v>
      </c>
      <c r="CB176" s="124">
        <v>0</v>
      </c>
      <c r="CC176" s="124">
        <v>0</v>
      </c>
      <c r="CD176" s="124">
        <v>0</v>
      </c>
      <c r="CE176" s="22">
        <v>0.98</v>
      </c>
      <c r="CM176" s="38">
        <v>0</v>
      </c>
      <c r="CN176" s="21">
        <v>0</v>
      </c>
      <c r="CO176" s="21">
        <v>1</v>
      </c>
      <c r="CP176" s="21">
        <v>0</v>
      </c>
      <c r="CQ176" s="21">
        <v>0</v>
      </c>
      <c r="CR176" s="39">
        <v>1</v>
      </c>
      <c r="CS176" s="18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JR176" s="37">
        <v>0</v>
      </c>
      <c r="JS176" s="37">
        <f t="shared" si="7"/>
        <v>0.38807937775587192</v>
      </c>
      <c r="JT176" s="37">
        <v>1</v>
      </c>
      <c r="JU176" s="37">
        <v>1</v>
      </c>
      <c r="JV176" s="37"/>
      <c r="JW176" s="37">
        <v>0.45</v>
      </c>
      <c r="JX176" s="37">
        <f t="shared" si="9"/>
        <v>5.2191999585002501E-2</v>
      </c>
      <c r="JY176" s="37"/>
    </row>
    <row r="177" spans="1:285" x14ac:dyDescent="0.25">
      <c r="A177">
        <v>2062</v>
      </c>
      <c r="B177" s="37">
        <v>390570723.6875</v>
      </c>
      <c r="C177" s="37">
        <v>0</v>
      </c>
      <c r="D177" s="37">
        <v>0</v>
      </c>
      <c r="E177" s="37">
        <v>800.00000011920895</v>
      </c>
      <c r="F177" s="37">
        <v>900.00000003725302</v>
      </c>
      <c r="G177" s="37">
        <v>599.99999976158097</v>
      </c>
      <c r="H177" s="20">
        <v>1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37">
        <v>46.266421740000006</v>
      </c>
      <c r="S177" s="37">
        <v>0</v>
      </c>
      <c r="T177" s="37">
        <v>0</v>
      </c>
      <c r="U177" s="37">
        <v>0</v>
      </c>
      <c r="V177" s="37">
        <v>0</v>
      </c>
      <c r="W177" s="37">
        <v>9.979032140000001</v>
      </c>
      <c r="X177" s="37">
        <v>0</v>
      </c>
      <c r="Y177" s="37">
        <v>0</v>
      </c>
      <c r="Z177" s="37">
        <v>0</v>
      </c>
      <c r="AA177" s="37">
        <v>0</v>
      </c>
      <c r="AB177" s="37">
        <v>16.615088513100002</v>
      </c>
      <c r="AC177" s="37">
        <v>0</v>
      </c>
      <c r="AD177" s="37">
        <v>0</v>
      </c>
      <c r="AE177" s="37">
        <v>0</v>
      </c>
      <c r="AF177" s="37">
        <v>0</v>
      </c>
      <c r="AG177" s="124">
        <v>16.782917690000001</v>
      </c>
      <c r="AH177" s="124">
        <v>0</v>
      </c>
      <c r="AI177" s="124">
        <v>0</v>
      </c>
      <c r="AJ177" s="124">
        <v>0</v>
      </c>
      <c r="AK177" s="124">
        <v>0</v>
      </c>
      <c r="AL177" s="37">
        <v>16.1660320668</v>
      </c>
      <c r="AM177" s="37">
        <v>0</v>
      </c>
      <c r="AN177" s="37">
        <v>0</v>
      </c>
      <c r="AO177" s="37">
        <v>0</v>
      </c>
      <c r="AP177" s="37">
        <v>0</v>
      </c>
      <c r="AQ177" s="124">
        <v>6.8038855500000004</v>
      </c>
      <c r="AR177" s="124">
        <v>0</v>
      </c>
      <c r="AS177" s="124">
        <v>0</v>
      </c>
      <c r="AT177" s="124">
        <v>0</v>
      </c>
      <c r="AU177" s="124">
        <v>0</v>
      </c>
      <c r="AV177" s="37">
        <v>10.886216880000001</v>
      </c>
      <c r="AW177" s="37">
        <v>0</v>
      </c>
      <c r="AX177" s="37">
        <v>0</v>
      </c>
      <c r="AY177" s="37">
        <v>0</v>
      </c>
      <c r="AZ177" s="37">
        <v>0</v>
      </c>
      <c r="BA177" s="37">
        <v>29.483504050000001</v>
      </c>
      <c r="BB177" s="124">
        <v>0</v>
      </c>
      <c r="BC177" s="124">
        <v>0</v>
      </c>
      <c r="BD177" s="124">
        <v>0</v>
      </c>
      <c r="BE177" s="124">
        <v>0</v>
      </c>
      <c r="BF177" s="124">
        <v>37.648166709999998</v>
      </c>
      <c r="BG177" s="124">
        <v>0</v>
      </c>
      <c r="BH177" s="124">
        <v>0</v>
      </c>
      <c r="BI177" s="124">
        <v>0</v>
      </c>
      <c r="BJ177" s="124">
        <v>0</v>
      </c>
      <c r="BK177" s="37">
        <v>6.3502931800000004</v>
      </c>
      <c r="BL177" s="124">
        <v>0</v>
      </c>
      <c r="BM177" s="124">
        <v>0</v>
      </c>
      <c r="BN177" s="124">
        <v>0</v>
      </c>
      <c r="BO177" s="124">
        <v>0</v>
      </c>
      <c r="BP177" s="124">
        <v>12.12452405</v>
      </c>
      <c r="BQ177" s="124">
        <v>0</v>
      </c>
      <c r="BR177" s="124">
        <v>0</v>
      </c>
      <c r="BS177" s="124">
        <v>0</v>
      </c>
      <c r="BT177" s="124">
        <v>0</v>
      </c>
      <c r="BU177" s="37">
        <v>44.905644630000005</v>
      </c>
      <c r="BV177" s="124">
        <v>0</v>
      </c>
      <c r="BW177" s="124">
        <v>0</v>
      </c>
      <c r="BX177" s="124">
        <v>0</v>
      </c>
      <c r="BY177" s="124">
        <v>0</v>
      </c>
      <c r="BZ177" s="124">
        <v>2.2679618499999998</v>
      </c>
      <c r="CA177" s="124">
        <v>0</v>
      </c>
      <c r="CB177" s="124">
        <v>0</v>
      </c>
      <c r="CC177" s="124">
        <v>0</v>
      </c>
      <c r="CD177" s="124">
        <v>0</v>
      </c>
      <c r="CE177" s="22">
        <v>0.98</v>
      </c>
      <c r="CM177" s="38">
        <v>0</v>
      </c>
      <c r="CN177" s="21">
        <v>0</v>
      </c>
      <c r="CO177" s="21">
        <v>1</v>
      </c>
      <c r="CP177" s="21">
        <v>0</v>
      </c>
      <c r="CQ177" s="21">
        <v>0</v>
      </c>
      <c r="CR177" s="39">
        <v>1</v>
      </c>
      <c r="CS177" s="18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JR177" s="37">
        <v>0</v>
      </c>
      <c r="JS177" s="37">
        <f t="shared" si="7"/>
        <v>0.40748334664366553</v>
      </c>
      <c r="JT177" s="37">
        <v>1</v>
      </c>
      <c r="JU177" s="37">
        <v>1</v>
      </c>
      <c r="JV177" s="37"/>
      <c r="JW177" s="37">
        <v>0.45</v>
      </c>
      <c r="JX177" s="37">
        <f t="shared" si="9"/>
        <v>4.9582399605752371E-2</v>
      </c>
      <c r="JY177" s="37"/>
    </row>
    <row r="178" spans="1:285" x14ac:dyDescent="0.25">
      <c r="A178">
        <v>2063</v>
      </c>
      <c r="B178" s="37">
        <v>390570723.6875</v>
      </c>
      <c r="C178" s="37">
        <v>0</v>
      </c>
      <c r="D178" s="37">
        <v>0</v>
      </c>
      <c r="E178" s="37">
        <v>800.00000011920895</v>
      </c>
      <c r="F178" s="37">
        <v>900.00000003725302</v>
      </c>
      <c r="G178" s="37">
        <v>599.99999976158097</v>
      </c>
      <c r="H178" s="20">
        <v>1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37">
        <v>46.266421740000006</v>
      </c>
      <c r="S178" s="37">
        <v>0</v>
      </c>
      <c r="T178" s="37">
        <v>0</v>
      </c>
      <c r="U178" s="37">
        <v>0</v>
      </c>
      <c r="V178" s="37">
        <v>0</v>
      </c>
      <c r="W178" s="37">
        <v>9.979032140000001</v>
      </c>
      <c r="X178" s="37">
        <v>0</v>
      </c>
      <c r="Y178" s="37">
        <v>0</v>
      </c>
      <c r="Z178" s="37">
        <v>0</v>
      </c>
      <c r="AA178" s="37">
        <v>0</v>
      </c>
      <c r="AB178" s="37">
        <v>16.615088513100002</v>
      </c>
      <c r="AC178" s="37">
        <v>0</v>
      </c>
      <c r="AD178" s="37">
        <v>0</v>
      </c>
      <c r="AE178" s="37">
        <v>0</v>
      </c>
      <c r="AF178" s="37">
        <v>0</v>
      </c>
      <c r="AG178" s="124">
        <v>16.782917690000001</v>
      </c>
      <c r="AH178" s="124">
        <v>0</v>
      </c>
      <c r="AI178" s="124">
        <v>0</v>
      </c>
      <c r="AJ178" s="124">
        <v>0</v>
      </c>
      <c r="AK178" s="124">
        <v>0</v>
      </c>
      <c r="AL178" s="37">
        <v>16.1660320668</v>
      </c>
      <c r="AM178" s="37">
        <v>0</v>
      </c>
      <c r="AN178" s="37">
        <v>0</v>
      </c>
      <c r="AO178" s="37">
        <v>0</v>
      </c>
      <c r="AP178" s="37">
        <v>0</v>
      </c>
      <c r="AQ178" s="124">
        <v>6.8038855500000004</v>
      </c>
      <c r="AR178" s="124">
        <v>0</v>
      </c>
      <c r="AS178" s="124">
        <v>0</v>
      </c>
      <c r="AT178" s="124">
        <v>0</v>
      </c>
      <c r="AU178" s="124">
        <v>0</v>
      </c>
      <c r="AV178" s="37">
        <v>10.886216880000001</v>
      </c>
      <c r="AW178" s="37">
        <v>0</v>
      </c>
      <c r="AX178" s="37">
        <v>0</v>
      </c>
      <c r="AY178" s="37">
        <v>0</v>
      </c>
      <c r="AZ178" s="37">
        <v>0</v>
      </c>
      <c r="BA178" s="37">
        <v>29.483504050000001</v>
      </c>
      <c r="BB178" s="124">
        <v>0</v>
      </c>
      <c r="BC178" s="124">
        <v>0</v>
      </c>
      <c r="BD178" s="124">
        <v>0</v>
      </c>
      <c r="BE178" s="124">
        <v>0</v>
      </c>
      <c r="BF178" s="124">
        <v>37.648166709999998</v>
      </c>
      <c r="BG178" s="124">
        <v>0</v>
      </c>
      <c r="BH178" s="124">
        <v>0</v>
      </c>
      <c r="BI178" s="124">
        <v>0</v>
      </c>
      <c r="BJ178" s="124">
        <v>0</v>
      </c>
      <c r="BK178" s="37">
        <v>6.3502931800000004</v>
      </c>
      <c r="BL178" s="124">
        <v>0</v>
      </c>
      <c r="BM178" s="124">
        <v>0</v>
      </c>
      <c r="BN178" s="124">
        <v>0</v>
      </c>
      <c r="BO178" s="124">
        <v>0</v>
      </c>
      <c r="BP178" s="124">
        <v>12.12452405</v>
      </c>
      <c r="BQ178" s="124">
        <v>0</v>
      </c>
      <c r="BR178" s="124">
        <v>0</v>
      </c>
      <c r="BS178" s="124">
        <v>0</v>
      </c>
      <c r="BT178" s="124">
        <v>0</v>
      </c>
      <c r="BU178" s="37">
        <v>44.905644630000005</v>
      </c>
      <c r="BV178" s="124">
        <v>0</v>
      </c>
      <c r="BW178" s="124">
        <v>0</v>
      </c>
      <c r="BX178" s="124">
        <v>0</v>
      </c>
      <c r="BY178" s="124">
        <v>0</v>
      </c>
      <c r="BZ178" s="124">
        <v>2.2679618499999998</v>
      </c>
      <c r="CA178" s="124">
        <v>0</v>
      </c>
      <c r="CB178" s="124">
        <v>0</v>
      </c>
      <c r="CC178" s="124">
        <v>0</v>
      </c>
      <c r="CD178" s="124">
        <v>0</v>
      </c>
      <c r="CE178" s="22">
        <v>0.98</v>
      </c>
      <c r="CM178" s="38">
        <v>0</v>
      </c>
      <c r="CN178" s="21">
        <v>0</v>
      </c>
      <c r="CO178" s="21">
        <v>1</v>
      </c>
      <c r="CP178" s="21">
        <v>0</v>
      </c>
      <c r="CQ178" s="21">
        <v>0</v>
      </c>
      <c r="CR178" s="39">
        <v>1</v>
      </c>
      <c r="CS178" s="18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JR178" s="37">
        <v>0</v>
      </c>
      <c r="JS178" s="37">
        <f t="shared" si="7"/>
        <v>0.42785751397584881</v>
      </c>
      <c r="JT178" s="37">
        <v>1</v>
      </c>
      <c r="JU178" s="37">
        <v>1</v>
      </c>
      <c r="JV178" s="37"/>
      <c r="JW178" s="37">
        <v>0.45</v>
      </c>
      <c r="JX178" s="37">
        <f t="shared" si="9"/>
        <v>4.7103279625464747E-2</v>
      </c>
      <c r="JY178" s="37"/>
    </row>
    <row r="179" spans="1:285" x14ac:dyDescent="0.25">
      <c r="A179">
        <v>2064</v>
      </c>
      <c r="B179" s="37">
        <v>390570723.6875</v>
      </c>
      <c r="C179" s="37">
        <v>0</v>
      </c>
      <c r="D179" s="37">
        <v>0</v>
      </c>
      <c r="E179" s="37">
        <v>800.00000011920895</v>
      </c>
      <c r="F179" s="37">
        <v>900.00000003725302</v>
      </c>
      <c r="G179" s="37">
        <v>599.99999976158097</v>
      </c>
      <c r="H179" s="20">
        <v>1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37">
        <v>46.266421740000006</v>
      </c>
      <c r="S179" s="37">
        <v>0</v>
      </c>
      <c r="T179" s="37">
        <v>0</v>
      </c>
      <c r="U179" s="37">
        <v>0</v>
      </c>
      <c r="V179" s="37">
        <v>0</v>
      </c>
      <c r="W179" s="37">
        <v>9.979032140000001</v>
      </c>
      <c r="X179" s="37">
        <v>0</v>
      </c>
      <c r="Y179" s="37">
        <v>0</v>
      </c>
      <c r="Z179" s="37">
        <v>0</v>
      </c>
      <c r="AA179" s="37">
        <v>0</v>
      </c>
      <c r="AB179" s="37">
        <v>16.615088513100002</v>
      </c>
      <c r="AC179" s="37">
        <v>0</v>
      </c>
      <c r="AD179" s="37">
        <v>0</v>
      </c>
      <c r="AE179" s="37">
        <v>0</v>
      </c>
      <c r="AF179" s="37">
        <v>0</v>
      </c>
      <c r="AG179" s="124">
        <v>16.782917690000001</v>
      </c>
      <c r="AH179" s="124">
        <v>0</v>
      </c>
      <c r="AI179" s="124">
        <v>0</v>
      </c>
      <c r="AJ179" s="124">
        <v>0</v>
      </c>
      <c r="AK179" s="124">
        <v>0</v>
      </c>
      <c r="AL179" s="37">
        <v>16.1660320668</v>
      </c>
      <c r="AM179" s="37">
        <v>0</v>
      </c>
      <c r="AN179" s="37">
        <v>0</v>
      </c>
      <c r="AO179" s="37">
        <v>0</v>
      </c>
      <c r="AP179" s="37">
        <v>0</v>
      </c>
      <c r="AQ179" s="124">
        <v>6.8038855500000004</v>
      </c>
      <c r="AR179" s="124">
        <v>0</v>
      </c>
      <c r="AS179" s="124">
        <v>0</v>
      </c>
      <c r="AT179" s="124">
        <v>0</v>
      </c>
      <c r="AU179" s="124">
        <v>0</v>
      </c>
      <c r="AV179" s="37">
        <v>10.886216880000001</v>
      </c>
      <c r="AW179" s="37">
        <v>0</v>
      </c>
      <c r="AX179" s="37">
        <v>0</v>
      </c>
      <c r="AY179" s="37">
        <v>0</v>
      </c>
      <c r="AZ179" s="37">
        <v>0</v>
      </c>
      <c r="BA179" s="37">
        <v>29.483504050000001</v>
      </c>
      <c r="BB179" s="124">
        <v>0</v>
      </c>
      <c r="BC179" s="124">
        <v>0</v>
      </c>
      <c r="BD179" s="124">
        <v>0</v>
      </c>
      <c r="BE179" s="124">
        <v>0</v>
      </c>
      <c r="BF179" s="124">
        <v>37.648166709999998</v>
      </c>
      <c r="BG179" s="124">
        <v>0</v>
      </c>
      <c r="BH179" s="124">
        <v>0</v>
      </c>
      <c r="BI179" s="124">
        <v>0</v>
      </c>
      <c r="BJ179" s="124">
        <v>0</v>
      </c>
      <c r="BK179" s="37">
        <v>6.3502931800000004</v>
      </c>
      <c r="BL179" s="124">
        <v>0</v>
      </c>
      <c r="BM179" s="124">
        <v>0</v>
      </c>
      <c r="BN179" s="124">
        <v>0</v>
      </c>
      <c r="BO179" s="124">
        <v>0</v>
      </c>
      <c r="BP179" s="124">
        <v>12.12452405</v>
      </c>
      <c r="BQ179" s="124">
        <v>0</v>
      </c>
      <c r="BR179" s="124">
        <v>0</v>
      </c>
      <c r="BS179" s="124">
        <v>0</v>
      </c>
      <c r="BT179" s="124">
        <v>0</v>
      </c>
      <c r="BU179" s="37">
        <v>44.905644630000005</v>
      </c>
      <c r="BV179" s="124">
        <v>0</v>
      </c>
      <c r="BW179" s="124">
        <v>0</v>
      </c>
      <c r="BX179" s="124">
        <v>0</v>
      </c>
      <c r="BY179" s="124">
        <v>0</v>
      </c>
      <c r="BZ179" s="124">
        <v>2.2679618499999998</v>
      </c>
      <c r="CA179" s="124">
        <v>0</v>
      </c>
      <c r="CB179" s="124">
        <v>0</v>
      </c>
      <c r="CC179" s="124">
        <v>0</v>
      </c>
      <c r="CD179" s="124">
        <v>0</v>
      </c>
      <c r="CE179" s="22">
        <v>0.98</v>
      </c>
      <c r="CM179" s="38">
        <v>0</v>
      </c>
      <c r="CN179" s="21">
        <v>0</v>
      </c>
      <c r="CO179" s="21">
        <v>1</v>
      </c>
      <c r="CP179" s="21">
        <v>0</v>
      </c>
      <c r="CQ179" s="21">
        <v>0</v>
      </c>
      <c r="CR179" s="39">
        <v>1</v>
      </c>
      <c r="CS179" s="18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JR179" s="37">
        <v>0</v>
      </c>
      <c r="JS179" s="37">
        <f t="shared" si="7"/>
        <v>0.44925038967464126</v>
      </c>
      <c r="JT179" s="37">
        <v>1</v>
      </c>
      <c r="JU179" s="37">
        <v>1</v>
      </c>
      <c r="JV179" s="37"/>
      <c r="JW179" s="37">
        <v>0.45</v>
      </c>
      <c r="JX179" s="37">
        <f t="shared" si="9"/>
        <v>4.4748115644191511E-2</v>
      </c>
      <c r="JY179" s="37"/>
    </row>
    <row r="180" spans="1:285" x14ac:dyDescent="0.25">
      <c r="A180">
        <v>2065</v>
      </c>
      <c r="B180" s="37">
        <v>390570723.6875</v>
      </c>
      <c r="C180" s="37">
        <v>0</v>
      </c>
      <c r="D180" s="37">
        <v>0</v>
      </c>
      <c r="E180" s="37">
        <v>800.00000011920895</v>
      </c>
      <c r="F180" s="37">
        <v>900.00000003725302</v>
      </c>
      <c r="G180" s="37">
        <v>599.99999976158097</v>
      </c>
      <c r="H180" s="20">
        <v>1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37">
        <v>46.266421740000006</v>
      </c>
      <c r="S180" s="37">
        <v>0</v>
      </c>
      <c r="T180" s="37">
        <v>0</v>
      </c>
      <c r="U180" s="37">
        <v>0</v>
      </c>
      <c r="V180" s="37">
        <v>0</v>
      </c>
      <c r="W180" s="37">
        <v>9.979032140000001</v>
      </c>
      <c r="X180" s="37">
        <v>0</v>
      </c>
      <c r="Y180" s="37">
        <v>0</v>
      </c>
      <c r="Z180" s="37">
        <v>0</v>
      </c>
      <c r="AA180" s="37">
        <v>0</v>
      </c>
      <c r="AB180" s="37">
        <v>16.615088513100002</v>
      </c>
      <c r="AC180" s="37">
        <v>0</v>
      </c>
      <c r="AD180" s="37">
        <v>0</v>
      </c>
      <c r="AE180" s="37">
        <v>0</v>
      </c>
      <c r="AF180" s="37">
        <v>0</v>
      </c>
      <c r="AG180" s="124">
        <v>16.782917690000001</v>
      </c>
      <c r="AH180" s="124">
        <v>0</v>
      </c>
      <c r="AI180" s="124">
        <v>0</v>
      </c>
      <c r="AJ180" s="124">
        <v>0</v>
      </c>
      <c r="AK180" s="124">
        <v>0</v>
      </c>
      <c r="AL180" s="37">
        <v>16.1660320668</v>
      </c>
      <c r="AM180" s="37">
        <v>0</v>
      </c>
      <c r="AN180" s="37">
        <v>0</v>
      </c>
      <c r="AO180" s="37">
        <v>0</v>
      </c>
      <c r="AP180" s="37">
        <v>0</v>
      </c>
      <c r="AQ180" s="124">
        <v>6.8038855500000004</v>
      </c>
      <c r="AR180" s="124">
        <v>0</v>
      </c>
      <c r="AS180" s="124">
        <v>0</v>
      </c>
      <c r="AT180" s="124">
        <v>0</v>
      </c>
      <c r="AU180" s="124">
        <v>0</v>
      </c>
      <c r="AV180" s="37">
        <v>10.886216880000001</v>
      </c>
      <c r="AW180" s="37">
        <v>0</v>
      </c>
      <c r="AX180" s="37">
        <v>0</v>
      </c>
      <c r="AY180" s="37">
        <v>0</v>
      </c>
      <c r="AZ180" s="37">
        <v>0</v>
      </c>
      <c r="BA180" s="37">
        <v>29.483504050000001</v>
      </c>
      <c r="BB180" s="124">
        <v>0</v>
      </c>
      <c r="BC180" s="124">
        <v>0</v>
      </c>
      <c r="BD180" s="124">
        <v>0</v>
      </c>
      <c r="BE180" s="124">
        <v>0</v>
      </c>
      <c r="BF180" s="124">
        <v>37.648166709999998</v>
      </c>
      <c r="BG180" s="124">
        <v>0</v>
      </c>
      <c r="BH180" s="124">
        <v>0</v>
      </c>
      <c r="BI180" s="124">
        <v>0</v>
      </c>
      <c r="BJ180" s="124">
        <v>0</v>
      </c>
      <c r="BK180" s="37">
        <v>6.3502931800000004</v>
      </c>
      <c r="BL180" s="124">
        <v>0</v>
      </c>
      <c r="BM180" s="124">
        <v>0</v>
      </c>
      <c r="BN180" s="124">
        <v>0</v>
      </c>
      <c r="BO180" s="124">
        <v>0</v>
      </c>
      <c r="BP180" s="124">
        <v>12.12452405</v>
      </c>
      <c r="BQ180" s="124">
        <v>0</v>
      </c>
      <c r="BR180" s="124">
        <v>0</v>
      </c>
      <c r="BS180" s="124">
        <v>0</v>
      </c>
      <c r="BT180" s="124">
        <v>0</v>
      </c>
      <c r="BU180" s="37">
        <v>44.905644630000005</v>
      </c>
      <c r="BV180" s="124">
        <v>0</v>
      </c>
      <c r="BW180" s="124">
        <v>0</v>
      </c>
      <c r="BX180" s="124">
        <v>0</v>
      </c>
      <c r="BY180" s="124">
        <v>0</v>
      </c>
      <c r="BZ180" s="124">
        <v>2.2679618499999998</v>
      </c>
      <c r="CA180" s="124">
        <v>0</v>
      </c>
      <c r="CB180" s="124">
        <v>0</v>
      </c>
      <c r="CC180" s="124">
        <v>0</v>
      </c>
      <c r="CD180" s="124">
        <v>0</v>
      </c>
      <c r="CE180" s="22">
        <v>0.98</v>
      </c>
      <c r="CM180" s="38">
        <v>0</v>
      </c>
      <c r="CN180" s="21">
        <v>0</v>
      </c>
      <c r="CO180" s="21">
        <v>1</v>
      </c>
      <c r="CP180" s="21">
        <v>0</v>
      </c>
      <c r="CQ180" s="21">
        <v>0</v>
      </c>
      <c r="CR180" s="39">
        <v>1</v>
      </c>
      <c r="CS180" s="18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JR180" s="37">
        <v>0</v>
      </c>
      <c r="JS180" s="37">
        <f t="shared" si="7"/>
        <v>0.47171290915837333</v>
      </c>
      <c r="JT180" s="37">
        <v>1</v>
      </c>
      <c r="JU180" s="37">
        <v>1</v>
      </c>
      <c r="JV180" s="37"/>
      <c r="JW180" s="37">
        <v>0.45</v>
      </c>
      <c r="JX180" s="37">
        <f t="shared" si="9"/>
        <v>4.2510709861981931E-2</v>
      </c>
      <c r="JY180" s="37"/>
    </row>
    <row r="181" spans="1:285" x14ac:dyDescent="0.25">
      <c r="A181">
        <v>2066</v>
      </c>
      <c r="B181" s="37">
        <v>390570723.6875</v>
      </c>
      <c r="C181" s="37">
        <v>0</v>
      </c>
      <c r="D181" s="37">
        <v>0</v>
      </c>
      <c r="E181" s="37">
        <v>800.00000011920895</v>
      </c>
      <c r="F181" s="37">
        <v>900.00000003725302</v>
      </c>
      <c r="G181" s="37">
        <v>599.99999976158097</v>
      </c>
      <c r="H181" s="20">
        <v>1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0</v>
      </c>
      <c r="R181" s="37">
        <v>46.266421740000006</v>
      </c>
      <c r="S181" s="37">
        <v>0</v>
      </c>
      <c r="T181" s="37">
        <v>0</v>
      </c>
      <c r="U181" s="37">
        <v>0</v>
      </c>
      <c r="V181" s="37">
        <v>0</v>
      </c>
      <c r="W181" s="37">
        <v>9.979032140000001</v>
      </c>
      <c r="X181" s="37">
        <v>0</v>
      </c>
      <c r="Y181" s="37">
        <v>0</v>
      </c>
      <c r="Z181" s="37">
        <v>0</v>
      </c>
      <c r="AA181" s="37">
        <v>0</v>
      </c>
      <c r="AB181" s="37">
        <v>16.615088513100002</v>
      </c>
      <c r="AC181" s="37">
        <v>0</v>
      </c>
      <c r="AD181" s="37">
        <v>0</v>
      </c>
      <c r="AE181" s="37">
        <v>0</v>
      </c>
      <c r="AF181" s="37">
        <v>0</v>
      </c>
      <c r="AG181" s="124">
        <v>16.782917690000001</v>
      </c>
      <c r="AH181" s="124">
        <v>0</v>
      </c>
      <c r="AI181" s="124">
        <v>0</v>
      </c>
      <c r="AJ181" s="124">
        <v>0</v>
      </c>
      <c r="AK181" s="124">
        <v>0</v>
      </c>
      <c r="AL181" s="37">
        <v>16.1660320668</v>
      </c>
      <c r="AM181" s="37">
        <v>0</v>
      </c>
      <c r="AN181" s="37">
        <v>0</v>
      </c>
      <c r="AO181" s="37">
        <v>0</v>
      </c>
      <c r="AP181" s="37">
        <v>0</v>
      </c>
      <c r="AQ181" s="124">
        <v>6.8038855500000004</v>
      </c>
      <c r="AR181" s="124">
        <v>0</v>
      </c>
      <c r="AS181" s="124">
        <v>0</v>
      </c>
      <c r="AT181" s="124">
        <v>0</v>
      </c>
      <c r="AU181" s="124">
        <v>0</v>
      </c>
      <c r="AV181" s="37">
        <v>10.886216880000001</v>
      </c>
      <c r="AW181" s="37">
        <v>0</v>
      </c>
      <c r="AX181" s="37">
        <v>0</v>
      </c>
      <c r="AY181" s="37">
        <v>0</v>
      </c>
      <c r="AZ181" s="37">
        <v>0</v>
      </c>
      <c r="BA181" s="37">
        <v>29.483504050000001</v>
      </c>
      <c r="BB181" s="124">
        <v>0</v>
      </c>
      <c r="BC181" s="124">
        <v>0</v>
      </c>
      <c r="BD181" s="124">
        <v>0</v>
      </c>
      <c r="BE181" s="124">
        <v>0</v>
      </c>
      <c r="BF181" s="124">
        <v>37.648166709999998</v>
      </c>
      <c r="BG181" s="124">
        <v>0</v>
      </c>
      <c r="BH181" s="124">
        <v>0</v>
      </c>
      <c r="BI181" s="124">
        <v>0</v>
      </c>
      <c r="BJ181" s="124">
        <v>0</v>
      </c>
      <c r="BK181" s="37">
        <v>6.3502931800000004</v>
      </c>
      <c r="BL181" s="124">
        <v>0</v>
      </c>
      <c r="BM181" s="124">
        <v>0</v>
      </c>
      <c r="BN181" s="124">
        <v>0</v>
      </c>
      <c r="BO181" s="124">
        <v>0</v>
      </c>
      <c r="BP181" s="124">
        <v>12.12452405</v>
      </c>
      <c r="BQ181" s="124">
        <v>0</v>
      </c>
      <c r="BR181" s="124">
        <v>0</v>
      </c>
      <c r="BS181" s="124">
        <v>0</v>
      </c>
      <c r="BT181" s="124">
        <v>0</v>
      </c>
      <c r="BU181" s="37">
        <v>44.905644630000005</v>
      </c>
      <c r="BV181" s="124">
        <v>0</v>
      </c>
      <c r="BW181" s="124">
        <v>0</v>
      </c>
      <c r="BX181" s="124">
        <v>0</v>
      </c>
      <c r="BY181" s="124">
        <v>0</v>
      </c>
      <c r="BZ181" s="124">
        <v>2.2679618499999998</v>
      </c>
      <c r="CA181" s="124">
        <v>0</v>
      </c>
      <c r="CB181" s="124">
        <v>0</v>
      </c>
      <c r="CC181" s="124">
        <v>0</v>
      </c>
      <c r="CD181" s="124">
        <v>0</v>
      </c>
      <c r="CE181" s="22">
        <v>0.98</v>
      </c>
      <c r="CM181" s="38">
        <v>0</v>
      </c>
      <c r="CN181" s="21">
        <v>0</v>
      </c>
      <c r="CO181" s="21">
        <v>1</v>
      </c>
      <c r="CP181" s="21">
        <v>0</v>
      </c>
      <c r="CQ181" s="21">
        <v>0</v>
      </c>
      <c r="CR181" s="39">
        <v>1</v>
      </c>
      <c r="CS181" s="18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JR181" s="37">
        <v>0</v>
      </c>
      <c r="JS181" s="37">
        <f t="shared" si="7"/>
        <v>0.49529855461629202</v>
      </c>
      <c r="JT181" s="37">
        <v>1</v>
      </c>
      <c r="JU181" s="37">
        <v>1</v>
      </c>
      <c r="JV181" s="37"/>
      <c r="JW181" s="37">
        <v>0.45</v>
      </c>
      <c r="JX181" s="37">
        <f t="shared" si="9"/>
        <v>4.038517436888283E-2</v>
      </c>
      <c r="JY181" s="37"/>
    </row>
    <row r="182" spans="1:285" x14ac:dyDescent="0.25">
      <c r="A182">
        <v>2067</v>
      </c>
      <c r="B182" s="37">
        <v>390570723.6875</v>
      </c>
      <c r="C182" s="37">
        <v>0</v>
      </c>
      <c r="D182" s="37">
        <v>0</v>
      </c>
      <c r="E182" s="37">
        <v>800.00000011920895</v>
      </c>
      <c r="F182" s="37">
        <v>900.00000003725302</v>
      </c>
      <c r="G182" s="37">
        <v>599.99999976158097</v>
      </c>
      <c r="H182" s="20">
        <v>1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0">
        <v>0</v>
      </c>
      <c r="O182" s="20">
        <v>0</v>
      </c>
      <c r="P182" s="20">
        <v>0</v>
      </c>
      <c r="Q182" s="20">
        <v>0</v>
      </c>
      <c r="R182" s="37">
        <v>46.266421740000006</v>
      </c>
      <c r="S182" s="37">
        <v>0</v>
      </c>
      <c r="T182" s="37">
        <v>0</v>
      </c>
      <c r="U182" s="37">
        <v>0</v>
      </c>
      <c r="V182" s="37">
        <v>0</v>
      </c>
      <c r="W182" s="37">
        <v>9.979032140000001</v>
      </c>
      <c r="X182" s="37">
        <v>0</v>
      </c>
      <c r="Y182" s="37">
        <v>0</v>
      </c>
      <c r="Z182" s="37">
        <v>0</v>
      </c>
      <c r="AA182" s="37">
        <v>0</v>
      </c>
      <c r="AB182" s="37">
        <v>16.615088513100002</v>
      </c>
      <c r="AC182" s="37">
        <v>0</v>
      </c>
      <c r="AD182" s="37">
        <v>0</v>
      </c>
      <c r="AE182" s="37">
        <v>0</v>
      </c>
      <c r="AF182" s="37">
        <v>0</v>
      </c>
      <c r="AG182" s="124">
        <v>16.782917690000001</v>
      </c>
      <c r="AH182" s="124">
        <v>0</v>
      </c>
      <c r="AI182" s="124">
        <v>0</v>
      </c>
      <c r="AJ182" s="124">
        <v>0</v>
      </c>
      <c r="AK182" s="124">
        <v>0</v>
      </c>
      <c r="AL182" s="37">
        <v>16.1660320668</v>
      </c>
      <c r="AM182" s="37">
        <v>0</v>
      </c>
      <c r="AN182" s="37">
        <v>0</v>
      </c>
      <c r="AO182" s="37">
        <v>0</v>
      </c>
      <c r="AP182" s="37">
        <v>0</v>
      </c>
      <c r="AQ182" s="124">
        <v>6.8038855500000004</v>
      </c>
      <c r="AR182" s="124">
        <v>0</v>
      </c>
      <c r="AS182" s="124">
        <v>0</v>
      </c>
      <c r="AT182" s="124">
        <v>0</v>
      </c>
      <c r="AU182" s="124">
        <v>0</v>
      </c>
      <c r="AV182" s="37">
        <v>10.886216880000001</v>
      </c>
      <c r="AW182" s="37">
        <v>0</v>
      </c>
      <c r="AX182" s="37">
        <v>0</v>
      </c>
      <c r="AY182" s="37">
        <v>0</v>
      </c>
      <c r="AZ182" s="37">
        <v>0</v>
      </c>
      <c r="BA182" s="37">
        <v>29.483504050000001</v>
      </c>
      <c r="BB182" s="124">
        <v>0</v>
      </c>
      <c r="BC182" s="124">
        <v>0</v>
      </c>
      <c r="BD182" s="124">
        <v>0</v>
      </c>
      <c r="BE182" s="124">
        <v>0</v>
      </c>
      <c r="BF182" s="124">
        <v>37.648166709999998</v>
      </c>
      <c r="BG182" s="124">
        <v>0</v>
      </c>
      <c r="BH182" s="124">
        <v>0</v>
      </c>
      <c r="BI182" s="124">
        <v>0</v>
      </c>
      <c r="BJ182" s="124">
        <v>0</v>
      </c>
      <c r="BK182" s="37">
        <v>6.3502931800000004</v>
      </c>
      <c r="BL182" s="124">
        <v>0</v>
      </c>
      <c r="BM182" s="124">
        <v>0</v>
      </c>
      <c r="BN182" s="124">
        <v>0</v>
      </c>
      <c r="BO182" s="124">
        <v>0</v>
      </c>
      <c r="BP182" s="124">
        <v>12.12452405</v>
      </c>
      <c r="BQ182" s="124">
        <v>0</v>
      </c>
      <c r="BR182" s="124">
        <v>0</v>
      </c>
      <c r="BS182" s="124">
        <v>0</v>
      </c>
      <c r="BT182" s="124">
        <v>0</v>
      </c>
      <c r="BU182" s="37">
        <v>44.905644630000005</v>
      </c>
      <c r="BV182" s="124">
        <v>0</v>
      </c>
      <c r="BW182" s="124">
        <v>0</v>
      </c>
      <c r="BX182" s="124">
        <v>0</v>
      </c>
      <c r="BY182" s="124">
        <v>0</v>
      </c>
      <c r="BZ182" s="124">
        <v>2.2679618499999998</v>
      </c>
      <c r="CA182" s="124">
        <v>0</v>
      </c>
      <c r="CB182" s="124">
        <v>0</v>
      </c>
      <c r="CC182" s="124">
        <v>0</v>
      </c>
      <c r="CD182" s="124">
        <v>0</v>
      </c>
      <c r="CE182" s="22">
        <v>0.98</v>
      </c>
      <c r="CM182" s="38">
        <v>0</v>
      </c>
      <c r="CN182" s="21">
        <v>0</v>
      </c>
      <c r="CO182" s="21">
        <v>1</v>
      </c>
      <c r="CP182" s="21">
        <v>0</v>
      </c>
      <c r="CQ182" s="21">
        <v>0</v>
      </c>
      <c r="CR182" s="39">
        <v>1</v>
      </c>
      <c r="CS182" s="18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JR182" s="37">
        <v>0</v>
      </c>
      <c r="JS182" s="37">
        <f t="shared" si="7"/>
        <v>0.52006348234710664</v>
      </c>
      <c r="JT182" s="37">
        <v>1</v>
      </c>
      <c r="JU182" s="37">
        <v>1</v>
      </c>
      <c r="JV182" s="37"/>
      <c r="JW182" s="37">
        <v>0.45</v>
      </c>
      <c r="JX182" s="37">
        <f t="shared" si="9"/>
        <v>3.8365915650438689E-2</v>
      </c>
      <c r="JY182" s="37"/>
    </row>
    <row r="183" spans="1:285" x14ac:dyDescent="0.25">
      <c r="A183">
        <v>2068</v>
      </c>
      <c r="B183" s="37">
        <v>390570723.6875</v>
      </c>
      <c r="C183" s="37">
        <v>0</v>
      </c>
      <c r="D183" s="37">
        <v>0</v>
      </c>
      <c r="E183" s="37">
        <v>800.00000011920895</v>
      </c>
      <c r="F183" s="37">
        <v>900.00000003725302</v>
      </c>
      <c r="G183" s="37">
        <v>599.99999976158097</v>
      </c>
      <c r="H183" s="20">
        <v>1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37">
        <v>46.266421740000006</v>
      </c>
      <c r="S183" s="37">
        <v>0</v>
      </c>
      <c r="T183" s="37">
        <v>0</v>
      </c>
      <c r="U183" s="37">
        <v>0</v>
      </c>
      <c r="V183" s="37">
        <v>0</v>
      </c>
      <c r="W183" s="37">
        <v>9.979032140000001</v>
      </c>
      <c r="X183" s="37">
        <v>0</v>
      </c>
      <c r="Y183" s="37">
        <v>0</v>
      </c>
      <c r="Z183" s="37">
        <v>0</v>
      </c>
      <c r="AA183" s="37">
        <v>0</v>
      </c>
      <c r="AB183" s="37">
        <v>16.615088513100002</v>
      </c>
      <c r="AC183" s="37">
        <v>0</v>
      </c>
      <c r="AD183" s="37">
        <v>0</v>
      </c>
      <c r="AE183" s="37">
        <v>0</v>
      </c>
      <c r="AF183" s="37">
        <v>0</v>
      </c>
      <c r="AG183" s="124">
        <v>16.782917690000001</v>
      </c>
      <c r="AH183" s="124">
        <v>0</v>
      </c>
      <c r="AI183" s="124">
        <v>0</v>
      </c>
      <c r="AJ183" s="124">
        <v>0</v>
      </c>
      <c r="AK183" s="124">
        <v>0</v>
      </c>
      <c r="AL183" s="37">
        <v>16.1660320668</v>
      </c>
      <c r="AM183" s="37">
        <v>0</v>
      </c>
      <c r="AN183" s="37">
        <v>0</v>
      </c>
      <c r="AO183" s="37">
        <v>0</v>
      </c>
      <c r="AP183" s="37">
        <v>0</v>
      </c>
      <c r="AQ183" s="124">
        <v>6.8038855500000004</v>
      </c>
      <c r="AR183" s="124">
        <v>0</v>
      </c>
      <c r="AS183" s="124">
        <v>0</v>
      </c>
      <c r="AT183" s="124">
        <v>0</v>
      </c>
      <c r="AU183" s="124">
        <v>0</v>
      </c>
      <c r="AV183" s="37">
        <v>10.886216880000001</v>
      </c>
      <c r="AW183" s="37">
        <v>0</v>
      </c>
      <c r="AX183" s="37">
        <v>0</v>
      </c>
      <c r="AY183" s="37">
        <v>0</v>
      </c>
      <c r="AZ183" s="37">
        <v>0</v>
      </c>
      <c r="BA183" s="37">
        <v>29.483504050000001</v>
      </c>
      <c r="BB183" s="124">
        <v>0</v>
      </c>
      <c r="BC183" s="124">
        <v>0</v>
      </c>
      <c r="BD183" s="124">
        <v>0</v>
      </c>
      <c r="BE183" s="124">
        <v>0</v>
      </c>
      <c r="BF183" s="124">
        <v>37.648166709999998</v>
      </c>
      <c r="BG183" s="124">
        <v>0</v>
      </c>
      <c r="BH183" s="124">
        <v>0</v>
      </c>
      <c r="BI183" s="124">
        <v>0</v>
      </c>
      <c r="BJ183" s="124">
        <v>0</v>
      </c>
      <c r="BK183" s="37">
        <v>6.3502931800000004</v>
      </c>
      <c r="BL183" s="124">
        <v>0</v>
      </c>
      <c r="BM183" s="124">
        <v>0</v>
      </c>
      <c r="BN183" s="124">
        <v>0</v>
      </c>
      <c r="BO183" s="124">
        <v>0</v>
      </c>
      <c r="BP183" s="124">
        <v>12.12452405</v>
      </c>
      <c r="BQ183" s="124">
        <v>0</v>
      </c>
      <c r="BR183" s="124">
        <v>0</v>
      </c>
      <c r="BS183" s="124">
        <v>0</v>
      </c>
      <c r="BT183" s="124">
        <v>0</v>
      </c>
      <c r="BU183" s="37">
        <v>44.905644630000005</v>
      </c>
      <c r="BV183" s="124">
        <v>0</v>
      </c>
      <c r="BW183" s="124">
        <v>0</v>
      </c>
      <c r="BX183" s="124">
        <v>0</v>
      </c>
      <c r="BY183" s="124">
        <v>0</v>
      </c>
      <c r="BZ183" s="124">
        <v>2.2679618499999998</v>
      </c>
      <c r="CA183" s="124">
        <v>0</v>
      </c>
      <c r="CB183" s="124">
        <v>0</v>
      </c>
      <c r="CC183" s="124">
        <v>0</v>
      </c>
      <c r="CD183" s="124">
        <v>0</v>
      </c>
      <c r="CE183" s="22">
        <v>0.98</v>
      </c>
      <c r="CM183" s="38">
        <v>0</v>
      </c>
      <c r="CN183" s="21">
        <v>0</v>
      </c>
      <c r="CO183" s="21">
        <v>1</v>
      </c>
      <c r="CP183" s="21">
        <v>0</v>
      </c>
      <c r="CQ183" s="21">
        <v>0</v>
      </c>
      <c r="CR183" s="39">
        <v>1</v>
      </c>
      <c r="CS183" s="18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JR183" s="37">
        <v>0</v>
      </c>
      <c r="JS183" s="37">
        <f t="shared" si="7"/>
        <v>0.54606665646446195</v>
      </c>
      <c r="JT183" s="37">
        <v>1</v>
      </c>
      <c r="JU183" s="37">
        <v>1</v>
      </c>
      <c r="JV183" s="37"/>
      <c r="JW183" s="37">
        <v>0.45</v>
      </c>
      <c r="JX183" s="37">
        <f t="shared" si="9"/>
        <v>3.6447619867916753E-2</v>
      </c>
      <c r="JY183" s="37"/>
    </row>
    <row r="184" spans="1:285" x14ac:dyDescent="0.25">
      <c r="A184">
        <v>2069</v>
      </c>
      <c r="B184" s="37">
        <v>390570723.6875</v>
      </c>
      <c r="C184" s="37">
        <v>0</v>
      </c>
      <c r="D184" s="37">
        <v>0</v>
      </c>
      <c r="E184" s="37">
        <v>800.00000011920895</v>
      </c>
      <c r="F184" s="37">
        <v>900.00000003725302</v>
      </c>
      <c r="G184" s="37">
        <v>599.99999976158097</v>
      </c>
      <c r="H184" s="20">
        <v>1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0</v>
      </c>
      <c r="O184" s="20">
        <v>0</v>
      </c>
      <c r="P184" s="20">
        <v>0</v>
      </c>
      <c r="Q184" s="20">
        <v>0</v>
      </c>
      <c r="R184" s="37">
        <v>46.266421740000006</v>
      </c>
      <c r="S184" s="37">
        <v>0</v>
      </c>
      <c r="T184" s="37">
        <v>0</v>
      </c>
      <c r="U184" s="37">
        <v>0</v>
      </c>
      <c r="V184" s="37">
        <v>0</v>
      </c>
      <c r="W184" s="37">
        <v>9.979032140000001</v>
      </c>
      <c r="X184" s="37">
        <v>0</v>
      </c>
      <c r="Y184" s="37">
        <v>0</v>
      </c>
      <c r="Z184" s="37">
        <v>0</v>
      </c>
      <c r="AA184" s="37">
        <v>0</v>
      </c>
      <c r="AB184" s="37">
        <v>16.615088513100002</v>
      </c>
      <c r="AC184" s="37">
        <v>0</v>
      </c>
      <c r="AD184" s="37">
        <v>0</v>
      </c>
      <c r="AE184" s="37">
        <v>0</v>
      </c>
      <c r="AF184" s="37">
        <v>0</v>
      </c>
      <c r="AG184" s="124">
        <v>16.782917690000001</v>
      </c>
      <c r="AH184" s="124">
        <v>0</v>
      </c>
      <c r="AI184" s="124">
        <v>0</v>
      </c>
      <c r="AJ184" s="124">
        <v>0</v>
      </c>
      <c r="AK184" s="124">
        <v>0</v>
      </c>
      <c r="AL184" s="37">
        <v>16.1660320668</v>
      </c>
      <c r="AM184" s="37">
        <v>0</v>
      </c>
      <c r="AN184" s="37">
        <v>0</v>
      </c>
      <c r="AO184" s="37">
        <v>0</v>
      </c>
      <c r="AP184" s="37">
        <v>0</v>
      </c>
      <c r="AQ184" s="124">
        <v>6.8038855500000004</v>
      </c>
      <c r="AR184" s="124">
        <v>0</v>
      </c>
      <c r="AS184" s="124">
        <v>0</v>
      </c>
      <c r="AT184" s="124">
        <v>0</v>
      </c>
      <c r="AU184" s="124">
        <v>0</v>
      </c>
      <c r="AV184" s="37">
        <v>10.886216880000001</v>
      </c>
      <c r="AW184" s="37">
        <v>0</v>
      </c>
      <c r="AX184" s="37">
        <v>0</v>
      </c>
      <c r="AY184" s="37">
        <v>0</v>
      </c>
      <c r="AZ184" s="37">
        <v>0</v>
      </c>
      <c r="BA184" s="37">
        <v>29.483504050000001</v>
      </c>
      <c r="BB184" s="124">
        <v>0</v>
      </c>
      <c r="BC184" s="124">
        <v>0</v>
      </c>
      <c r="BD184" s="124">
        <v>0</v>
      </c>
      <c r="BE184" s="124">
        <v>0</v>
      </c>
      <c r="BF184" s="124">
        <v>37.648166709999998</v>
      </c>
      <c r="BG184" s="124">
        <v>0</v>
      </c>
      <c r="BH184" s="124">
        <v>0</v>
      </c>
      <c r="BI184" s="124">
        <v>0</v>
      </c>
      <c r="BJ184" s="124">
        <v>0</v>
      </c>
      <c r="BK184" s="37">
        <v>6.3502931800000004</v>
      </c>
      <c r="BL184" s="124">
        <v>0</v>
      </c>
      <c r="BM184" s="124">
        <v>0</v>
      </c>
      <c r="BN184" s="124">
        <v>0</v>
      </c>
      <c r="BO184" s="124">
        <v>0</v>
      </c>
      <c r="BP184" s="124">
        <v>12.12452405</v>
      </c>
      <c r="BQ184" s="124">
        <v>0</v>
      </c>
      <c r="BR184" s="124">
        <v>0</v>
      </c>
      <c r="BS184" s="124">
        <v>0</v>
      </c>
      <c r="BT184" s="124">
        <v>0</v>
      </c>
      <c r="BU184" s="37">
        <v>44.905644630000005</v>
      </c>
      <c r="BV184" s="124">
        <v>0</v>
      </c>
      <c r="BW184" s="124">
        <v>0</v>
      </c>
      <c r="BX184" s="124">
        <v>0</v>
      </c>
      <c r="BY184" s="124">
        <v>0</v>
      </c>
      <c r="BZ184" s="124">
        <v>2.2679618499999998</v>
      </c>
      <c r="CA184" s="124">
        <v>0</v>
      </c>
      <c r="CB184" s="124">
        <v>0</v>
      </c>
      <c r="CC184" s="124">
        <v>0</v>
      </c>
      <c r="CD184" s="124">
        <v>0</v>
      </c>
      <c r="CE184" s="22">
        <v>0.98</v>
      </c>
      <c r="CM184" s="38">
        <v>0</v>
      </c>
      <c r="CN184" s="21">
        <v>0</v>
      </c>
      <c r="CO184" s="21">
        <v>1</v>
      </c>
      <c r="CP184" s="21">
        <v>0</v>
      </c>
      <c r="CQ184" s="21">
        <v>0</v>
      </c>
      <c r="CR184" s="39">
        <v>1</v>
      </c>
      <c r="CS184" s="18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JR184" s="37">
        <v>0</v>
      </c>
      <c r="JS184" s="37">
        <f t="shared" si="7"/>
        <v>0.57336998928768512</v>
      </c>
      <c r="JT184" s="37">
        <v>1</v>
      </c>
      <c r="JU184" s="37">
        <v>1</v>
      </c>
      <c r="JV184" s="37"/>
      <c r="JW184" s="37">
        <v>0.45</v>
      </c>
      <c r="JX184" s="37">
        <f t="shared" si="9"/>
        <v>3.4625238874520917E-2</v>
      </c>
      <c r="JY184" s="37"/>
    </row>
    <row r="185" spans="1:285" x14ac:dyDescent="0.25">
      <c r="A185">
        <v>2070</v>
      </c>
      <c r="B185" s="37">
        <v>390570723.6875</v>
      </c>
      <c r="C185" s="37">
        <v>0</v>
      </c>
      <c r="D185" s="37">
        <v>0</v>
      </c>
      <c r="E185" s="37">
        <v>800.00000011920895</v>
      </c>
      <c r="F185" s="37">
        <v>900.00000003725302</v>
      </c>
      <c r="G185" s="37">
        <v>599.99999976158097</v>
      </c>
      <c r="H185" s="20">
        <v>1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0">
        <v>0</v>
      </c>
      <c r="O185" s="20">
        <v>0</v>
      </c>
      <c r="P185" s="20">
        <v>0</v>
      </c>
      <c r="Q185" s="20">
        <v>0</v>
      </c>
      <c r="R185" s="37">
        <v>46.266421740000006</v>
      </c>
      <c r="S185" s="37">
        <v>0</v>
      </c>
      <c r="T185" s="37">
        <v>0</v>
      </c>
      <c r="U185" s="37">
        <v>0</v>
      </c>
      <c r="V185" s="37">
        <v>0</v>
      </c>
      <c r="W185" s="37">
        <v>9.979032140000001</v>
      </c>
      <c r="X185" s="37">
        <v>0</v>
      </c>
      <c r="Y185" s="37">
        <v>0</v>
      </c>
      <c r="Z185" s="37">
        <v>0</v>
      </c>
      <c r="AA185" s="37">
        <v>0</v>
      </c>
      <c r="AB185" s="37">
        <v>16.615088513100002</v>
      </c>
      <c r="AC185" s="37">
        <v>0</v>
      </c>
      <c r="AD185" s="37">
        <v>0</v>
      </c>
      <c r="AE185" s="37">
        <v>0</v>
      </c>
      <c r="AF185" s="37">
        <v>0</v>
      </c>
      <c r="AG185" s="124">
        <v>16.782917690000001</v>
      </c>
      <c r="AH185" s="124">
        <v>0</v>
      </c>
      <c r="AI185" s="124">
        <v>0</v>
      </c>
      <c r="AJ185" s="124">
        <v>0</v>
      </c>
      <c r="AK185" s="124">
        <v>0</v>
      </c>
      <c r="AL185" s="37">
        <v>16.1660320668</v>
      </c>
      <c r="AM185" s="37">
        <v>0</v>
      </c>
      <c r="AN185" s="37">
        <v>0</v>
      </c>
      <c r="AO185" s="37">
        <v>0</v>
      </c>
      <c r="AP185" s="37">
        <v>0</v>
      </c>
      <c r="AQ185" s="124">
        <v>6.8038855500000004</v>
      </c>
      <c r="AR185" s="124">
        <v>0</v>
      </c>
      <c r="AS185" s="124">
        <v>0</v>
      </c>
      <c r="AT185" s="124">
        <v>0</v>
      </c>
      <c r="AU185" s="124">
        <v>0</v>
      </c>
      <c r="AV185" s="37">
        <v>10.886216880000001</v>
      </c>
      <c r="AW185" s="37">
        <v>0</v>
      </c>
      <c r="AX185" s="37">
        <v>0</v>
      </c>
      <c r="AY185" s="37">
        <v>0</v>
      </c>
      <c r="AZ185" s="37">
        <v>0</v>
      </c>
      <c r="BA185" s="37">
        <v>29.483504050000001</v>
      </c>
      <c r="BB185" s="124">
        <v>0</v>
      </c>
      <c r="BC185" s="124">
        <v>0</v>
      </c>
      <c r="BD185" s="124">
        <v>0</v>
      </c>
      <c r="BE185" s="124">
        <v>0</v>
      </c>
      <c r="BF185" s="124">
        <v>37.648166709999998</v>
      </c>
      <c r="BG185" s="124">
        <v>0</v>
      </c>
      <c r="BH185" s="124">
        <v>0</v>
      </c>
      <c r="BI185" s="124">
        <v>0</v>
      </c>
      <c r="BJ185" s="124">
        <v>0</v>
      </c>
      <c r="BK185" s="37">
        <v>6.3502931800000004</v>
      </c>
      <c r="BL185" s="124">
        <v>0</v>
      </c>
      <c r="BM185" s="124">
        <v>0</v>
      </c>
      <c r="BN185" s="124">
        <v>0</v>
      </c>
      <c r="BO185" s="124">
        <v>0</v>
      </c>
      <c r="BP185" s="124">
        <v>12.12452405</v>
      </c>
      <c r="BQ185" s="124">
        <v>0</v>
      </c>
      <c r="BR185" s="124">
        <v>0</v>
      </c>
      <c r="BS185" s="124">
        <v>0</v>
      </c>
      <c r="BT185" s="124">
        <v>0</v>
      </c>
      <c r="BU185" s="37">
        <v>44.905644630000005</v>
      </c>
      <c r="BV185" s="124">
        <v>0</v>
      </c>
      <c r="BW185" s="124">
        <v>0</v>
      </c>
      <c r="BX185" s="124">
        <v>0</v>
      </c>
      <c r="BY185" s="124">
        <v>0</v>
      </c>
      <c r="BZ185" s="124">
        <v>2.2679618499999998</v>
      </c>
      <c r="CA185" s="124">
        <v>0</v>
      </c>
      <c r="CB185" s="124">
        <v>0</v>
      </c>
      <c r="CC185" s="124">
        <v>0</v>
      </c>
      <c r="CD185" s="124">
        <v>0</v>
      </c>
      <c r="CE185" s="22">
        <v>0.98</v>
      </c>
      <c r="CM185" s="38">
        <v>0</v>
      </c>
      <c r="CN185" s="21">
        <v>0</v>
      </c>
      <c r="CO185" s="21">
        <v>1</v>
      </c>
      <c r="CP185" s="21">
        <v>0</v>
      </c>
      <c r="CQ185" s="21">
        <v>0</v>
      </c>
      <c r="CR185" s="39">
        <v>1</v>
      </c>
      <c r="CS185" s="18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JR185" s="37">
        <v>0</v>
      </c>
      <c r="JS185" s="37">
        <f t="shared" si="7"/>
        <v>0.60203848875206945</v>
      </c>
      <c r="JT185" s="37">
        <v>1</v>
      </c>
      <c r="JU185" s="37">
        <v>1</v>
      </c>
      <c r="JV185" s="37"/>
      <c r="JW185" s="37">
        <v>0.45</v>
      </c>
      <c r="JX185" s="37">
        <f t="shared" si="9"/>
        <v>3.289397693079487E-2</v>
      </c>
      <c r="JY185" s="37"/>
    </row>
    <row r="186" spans="1:285" x14ac:dyDescent="0.25">
      <c r="A186">
        <v>2071</v>
      </c>
      <c r="B186" s="37">
        <v>390570723.6875</v>
      </c>
      <c r="C186" s="37">
        <v>0</v>
      </c>
      <c r="D186" s="37">
        <v>0</v>
      </c>
      <c r="E186" s="37">
        <v>800.00000011920895</v>
      </c>
      <c r="F186" s="37">
        <v>900.00000003725302</v>
      </c>
      <c r="G186" s="37">
        <v>599.99999976158097</v>
      </c>
      <c r="H186" s="20">
        <v>1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0">
        <v>0</v>
      </c>
      <c r="O186" s="20">
        <v>0</v>
      </c>
      <c r="P186" s="20">
        <v>0</v>
      </c>
      <c r="Q186" s="20">
        <v>0</v>
      </c>
      <c r="R186" s="37">
        <v>46.266421740000006</v>
      </c>
      <c r="S186" s="37">
        <v>0</v>
      </c>
      <c r="T186" s="37">
        <v>0</v>
      </c>
      <c r="U186" s="37">
        <v>0</v>
      </c>
      <c r="V186" s="37">
        <v>0</v>
      </c>
      <c r="W186" s="37">
        <v>9.979032140000001</v>
      </c>
      <c r="X186" s="37">
        <v>0</v>
      </c>
      <c r="Y186" s="37">
        <v>0</v>
      </c>
      <c r="Z186" s="37">
        <v>0</v>
      </c>
      <c r="AA186" s="37">
        <v>0</v>
      </c>
      <c r="AB186" s="37">
        <v>16.615088513100002</v>
      </c>
      <c r="AC186" s="37">
        <v>0</v>
      </c>
      <c r="AD186" s="37">
        <v>0</v>
      </c>
      <c r="AE186" s="37">
        <v>0</v>
      </c>
      <c r="AF186" s="37">
        <v>0</v>
      </c>
      <c r="AG186" s="124">
        <v>16.782917690000001</v>
      </c>
      <c r="AH186" s="124">
        <v>0</v>
      </c>
      <c r="AI186" s="124">
        <v>0</v>
      </c>
      <c r="AJ186" s="124">
        <v>0</v>
      </c>
      <c r="AK186" s="124">
        <v>0</v>
      </c>
      <c r="AL186" s="37">
        <v>16.1660320668</v>
      </c>
      <c r="AM186" s="37">
        <v>0</v>
      </c>
      <c r="AN186" s="37">
        <v>0</v>
      </c>
      <c r="AO186" s="37">
        <v>0</v>
      </c>
      <c r="AP186" s="37">
        <v>0</v>
      </c>
      <c r="AQ186" s="124">
        <v>6.8038855500000004</v>
      </c>
      <c r="AR186" s="124">
        <v>0</v>
      </c>
      <c r="AS186" s="124">
        <v>0</v>
      </c>
      <c r="AT186" s="124">
        <v>0</v>
      </c>
      <c r="AU186" s="124">
        <v>0</v>
      </c>
      <c r="AV186" s="37">
        <v>10.886216880000001</v>
      </c>
      <c r="AW186" s="37">
        <v>0</v>
      </c>
      <c r="AX186" s="37">
        <v>0</v>
      </c>
      <c r="AY186" s="37">
        <v>0</v>
      </c>
      <c r="AZ186" s="37">
        <v>0</v>
      </c>
      <c r="BA186" s="37">
        <v>29.483504050000001</v>
      </c>
      <c r="BB186" s="124">
        <v>0</v>
      </c>
      <c r="BC186" s="124">
        <v>0</v>
      </c>
      <c r="BD186" s="124">
        <v>0</v>
      </c>
      <c r="BE186" s="124">
        <v>0</v>
      </c>
      <c r="BF186" s="124">
        <v>37.648166709999998</v>
      </c>
      <c r="BG186" s="124">
        <v>0</v>
      </c>
      <c r="BH186" s="124">
        <v>0</v>
      </c>
      <c r="BI186" s="124">
        <v>0</v>
      </c>
      <c r="BJ186" s="124">
        <v>0</v>
      </c>
      <c r="BK186" s="37">
        <v>6.3502931800000004</v>
      </c>
      <c r="BL186" s="124">
        <v>0</v>
      </c>
      <c r="BM186" s="124">
        <v>0</v>
      </c>
      <c r="BN186" s="124">
        <v>0</v>
      </c>
      <c r="BO186" s="124">
        <v>0</v>
      </c>
      <c r="BP186" s="124">
        <v>12.12452405</v>
      </c>
      <c r="BQ186" s="124">
        <v>0</v>
      </c>
      <c r="BR186" s="124">
        <v>0</v>
      </c>
      <c r="BS186" s="124">
        <v>0</v>
      </c>
      <c r="BT186" s="124">
        <v>0</v>
      </c>
      <c r="BU186" s="37">
        <v>44.905644630000005</v>
      </c>
      <c r="BV186" s="124">
        <v>0</v>
      </c>
      <c r="BW186" s="124">
        <v>0</v>
      </c>
      <c r="BX186" s="124">
        <v>0</v>
      </c>
      <c r="BY186" s="124">
        <v>0</v>
      </c>
      <c r="BZ186" s="124">
        <v>2.2679618499999998</v>
      </c>
      <c r="CA186" s="124">
        <v>0</v>
      </c>
      <c r="CB186" s="124">
        <v>0</v>
      </c>
      <c r="CC186" s="124">
        <v>0</v>
      </c>
      <c r="CD186" s="124">
        <v>0</v>
      </c>
      <c r="CE186" s="22">
        <v>0.98</v>
      </c>
      <c r="CM186" s="38">
        <v>0</v>
      </c>
      <c r="CN186" s="21">
        <v>0</v>
      </c>
      <c r="CO186" s="21">
        <v>1</v>
      </c>
      <c r="CP186" s="21">
        <v>0</v>
      </c>
      <c r="CQ186" s="21">
        <v>0</v>
      </c>
      <c r="CR186" s="39">
        <v>1</v>
      </c>
      <c r="CS186" s="18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JR186" s="37">
        <v>0</v>
      </c>
      <c r="JS186" s="37">
        <f t="shared" si="7"/>
        <v>0.63214041318967296</v>
      </c>
      <c r="JT186" s="37">
        <v>1</v>
      </c>
      <c r="JU186" s="37">
        <v>1</v>
      </c>
      <c r="JV186" s="37"/>
      <c r="JW186" s="37">
        <v>0.45</v>
      </c>
      <c r="JX186" s="37">
        <f t="shared" si="9"/>
        <v>3.1249278084255126E-2</v>
      </c>
      <c r="JY186" s="37"/>
    </row>
    <row r="187" spans="1:285" x14ac:dyDescent="0.25">
      <c r="A187">
        <v>2072</v>
      </c>
      <c r="B187" s="37">
        <v>390570723.6875</v>
      </c>
      <c r="C187" s="37">
        <v>0</v>
      </c>
      <c r="D187" s="37">
        <v>0</v>
      </c>
      <c r="E187" s="37">
        <v>800.00000011920895</v>
      </c>
      <c r="F187" s="37">
        <v>900.00000003725302</v>
      </c>
      <c r="G187" s="37">
        <v>599.99999976158097</v>
      </c>
      <c r="H187" s="20">
        <v>1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37">
        <v>46.266421740000006</v>
      </c>
      <c r="S187" s="37">
        <v>0</v>
      </c>
      <c r="T187" s="37">
        <v>0</v>
      </c>
      <c r="U187" s="37">
        <v>0</v>
      </c>
      <c r="V187" s="37">
        <v>0</v>
      </c>
      <c r="W187" s="37">
        <v>9.979032140000001</v>
      </c>
      <c r="X187" s="37">
        <v>0</v>
      </c>
      <c r="Y187" s="37">
        <v>0</v>
      </c>
      <c r="Z187" s="37">
        <v>0</v>
      </c>
      <c r="AA187" s="37">
        <v>0</v>
      </c>
      <c r="AB187" s="37">
        <v>16.615088513100002</v>
      </c>
      <c r="AC187" s="37">
        <v>0</v>
      </c>
      <c r="AD187" s="37">
        <v>0</v>
      </c>
      <c r="AE187" s="37">
        <v>0</v>
      </c>
      <c r="AF187" s="37">
        <v>0</v>
      </c>
      <c r="AG187" s="124">
        <v>16.782917690000001</v>
      </c>
      <c r="AH187" s="124">
        <v>0</v>
      </c>
      <c r="AI187" s="124">
        <v>0</v>
      </c>
      <c r="AJ187" s="124">
        <v>0</v>
      </c>
      <c r="AK187" s="124">
        <v>0</v>
      </c>
      <c r="AL187" s="37">
        <v>16.1660320668</v>
      </c>
      <c r="AM187" s="37">
        <v>0</v>
      </c>
      <c r="AN187" s="37">
        <v>0</v>
      </c>
      <c r="AO187" s="37">
        <v>0</v>
      </c>
      <c r="AP187" s="37">
        <v>0</v>
      </c>
      <c r="AQ187" s="124">
        <v>6.8038855500000004</v>
      </c>
      <c r="AR187" s="124">
        <v>0</v>
      </c>
      <c r="AS187" s="124">
        <v>0</v>
      </c>
      <c r="AT187" s="124">
        <v>0</v>
      </c>
      <c r="AU187" s="124">
        <v>0</v>
      </c>
      <c r="AV187" s="37">
        <v>10.886216880000001</v>
      </c>
      <c r="AW187" s="37">
        <v>0</v>
      </c>
      <c r="AX187" s="37">
        <v>0</v>
      </c>
      <c r="AY187" s="37">
        <v>0</v>
      </c>
      <c r="AZ187" s="37">
        <v>0</v>
      </c>
      <c r="BA187" s="37">
        <v>29.483504050000001</v>
      </c>
      <c r="BB187" s="124">
        <v>0</v>
      </c>
      <c r="BC187" s="124">
        <v>0</v>
      </c>
      <c r="BD187" s="124">
        <v>0</v>
      </c>
      <c r="BE187" s="124">
        <v>0</v>
      </c>
      <c r="BF187" s="124">
        <v>37.648166709999998</v>
      </c>
      <c r="BG187" s="124">
        <v>0</v>
      </c>
      <c r="BH187" s="124">
        <v>0</v>
      </c>
      <c r="BI187" s="124">
        <v>0</v>
      </c>
      <c r="BJ187" s="124">
        <v>0</v>
      </c>
      <c r="BK187" s="37">
        <v>6.3502931800000004</v>
      </c>
      <c r="BL187" s="124">
        <v>0</v>
      </c>
      <c r="BM187" s="124">
        <v>0</v>
      </c>
      <c r="BN187" s="124">
        <v>0</v>
      </c>
      <c r="BO187" s="124">
        <v>0</v>
      </c>
      <c r="BP187" s="124">
        <v>12.12452405</v>
      </c>
      <c r="BQ187" s="124">
        <v>0</v>
      </c>
      <c r="BR187" s="124">
        <v>0</v>
      </c>
      <c r="BS187" s="124">
        <v>0</v>
      </c>
      <c r="BT187" s="124">
        <v>0</v>
      </c>
      <c r="BU187" s="37">
        <v>44.905644630000005</v>
      </c>
      <c r="BV187" s="124">
        <v>0</v>
      </c>
      <c r="BW187" s="124">
        <v>0</v>
      </c>
      <c r="BX187" s="124">
        <v>0</v>
      </c>
      <c r="BY187" s="124">
        <v>0</v>
      </c>
      <c r="BZ187" s="124">
        <v>2.2679618499999998</v>
      </c>
      <c r="CA187" s="124">
        <v>0</v>
      </c>
      <c r="CB187" s="124">
        <v>0</v>
      </c>
      <c r="CC187" s="124">
        <v>0</v>
      </c>
      <c r="CD187" s="124">
        <v>0</v>
      </c>
      <c r="CE187" s="22">
        <v>0.98</v>
      </c>
      <c r="CM187" s="38">
        <v>0</v>
      </c>
      <c r="CN187" s="21">
        <v>0</v>
      </c>
      <c r="CO187" s="21">
        <v>1</v>
      </c>
      <c r="CP187" s="21">
        <v>0</v>
      </c>
      <c r="CQ187" s="21">
        <v>0</v>
      </c>
      <c r="CR187" s="39">
        <v>1</v>
      </c>
      <c r="CS187" s="18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JR187" s="37">
        <v>0</v>
      </c>
      <c r="JS187" s="37">
        <f t="shared" si="7"/>
        <v>0.66374743384915669</v>
      </c>
      <c r="JT187" s="37">
        <v>1</v>
      </c>
      <c r="JU187" s="37">
        <v>1</v>
      </c>
      <c r="JV187" s="37"/>
      <c r="JW187" s="37">
        <v>0.45</v>
      </c>
      <c r="JX187" s="37">
        <f t="shared" si="9"/>
        <v>2.9686814180042369E-2</v>
      </c>
      <c r="JY187" s="37"/>
    </row>
    <row r="188" spans="1:285" x14ac:dyDescent="0.25">
      <c r="A188">
        <v>2073</v>
      </c>
      <c r="B188" s="37">
        <v>390570723.6875</v>
      </c>
      <c r="C188" s="37">
        <v>0</v>
      </c>
      <c r="D188" s="37">
        <v>0</v>
      </c>
      <c r="E188" s="37">
        <v>800.00000011920895</v>
      </c>
      <c r="F188" s="37">
        <v>900.00000003725302</v>
      </c>
      <c r="G188" s="37">
        <v>599.99999976158097</v>
      </c>
      <c r="H188" s="20">
        <v>1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37">
        <v>46.266421740000006</v>
      </c>
      <c r="S188" s="37">
        <v>0</v>
      </c>
      <c r="T188" s="37">
        <v>0</v>
      </c>
      <c r="U188" s="37">
        <v>0</v>
      </c>
      <c r="V188" s="37">
        <v>0</v>
      </c>
      <c r="W188" s="37">
        <v>9.979032140000001</v>
      </c>
      <c r="X188" s="37">
        <v>0</v>
      </c>
      <c r="Y188" s="37">
        <v>0</v>
      </c>
      <c r="Z188" s="37">
        <v>0</v>
      </c>
      <c r="AA188" s="37">
        <v>0</v>
      </c>
      <c r="AB188" s="37">
        <v>16.615088513100002</v>
      </c>
      <c r="AC188" s="37">
        <v>0</v>
      </c>
      <c r="AD188" s="37">
        <v>0</v>
      </c>
      <c r="AE188" s="37">
        <v>0</v>
      </c>
      <c r="AF188" s="37">
        <v>0</v>
      </c>
      <c r="AG188" s="124">
        <v>16.782917690000001</v>
      </c>
      <c r="AH188" s="124">
        <v>0</v>
      </c>
      <c r="AI188" s="124">
        <v>0</v>
      </c>
      <c r="AJ188" s="124">
        <v>0</v>
      </c>
      <c r="AK188" s="124">
        <v>0</v>
      </c>
      <c r="AL188" s="37">
        <v>16.1660320668</v>
      </c>
      <c r="AM188" s="37">
        <v>0</v>
      </c>
      <c r="AN188" s="37">
        <v>0</v>
      </c>
      <c r="AO188" s="37">
        <v>0</v>
      </c>
      <c r="AP188" s="37">
        <v>0</v>
      </c>
      <c r="AQ188" s="124">
        <v>6.8038855500000004</v>
      </c>
      <c r="AR188" s="124">
        <v>0</v>
      </c>
      <c r="AS188" s="124">
        <v>0</v>
      </c>
      <c r="AT188" s="124">
        <v>0</v>
      </c>
      <c r="AU188" s="124">
        <v>0</v>
      </c>
      <c r="AV188" s="37">
        <v>10.886216880000001</v>
      </c>
      <c r="AW188" s="37">
        <v>0</v>
      </c>
      <c r="AX188" s="37">
        <v>0</v>
      </c>
      <c r="AY188" s="37">
        <v>0</v>
      </c>
      <c r="AZ188" s="37">
        <v>0</v>
      </c>
      <c r="BA188" s="37">
        <v>29.483504050000001</v>
      </c>
      <c r="BB188" s="124">
        <v>0</v>
      </c>
      <c r="BC188" s="124">
        <v>0</v>
      </c>
      <c r="BD188" s="124">
        <v>0</v>
      </c>
      <c r="BE188" s="124">
        <v>0</v>
      </c>
      <c r="BF188" s="124">
        <v>37.648166709999998</v>
      </c>
      <c r="BG188" s="124">
        <v>0</v>
      </c>
      <c r="BH188" s="124">
        <v>0</v>
      </c>
      <c r="BI188" s="124">
        <v>0</v>
      </c>
      <c r="BJ188" s="124">
        <v>0</v>
      </c>
      <c r="BK188" s="37">
        <v>6.3502931800000004</v>
      </c>
      <c r="BL188" s="124">
        <v>0</v>
      </c>
      <c r="BM188" s="124">
        <v>0</v>
      </c>
      <c r="BN188" s="124">
        <v>0</v>
      </c>
      <c r="BO188" s="124">
        <v>0</v>
      </c>
      <c r="BP188" s="124">
        <v>12.12452405</v>
      </c>
      <c r="BQ188" s="124">
        <v>0</v>
      </c>
      <c r="BR188" s="124">
        <v>0</v>
      </c>
      <c r="BS188" s="124">
        <v>0</v>
      </c>
      <c r="BT188" s="124">
        <v>0</v>
      </c>
      <c r="BU188" s="37">
        <v>44.905644630000005</v>
      </c>
      <c r="BV188" s="124">
        <v>0</v>
      </c>
      <c r="BW188" s="124">
        <v>0</v>
      </c>
      <c r="BX188" s="124">
        <v>0</v>
      </c>
      <c r="BY188" s="124">
        <v>0</v>
      </c>
      <c r="BZ188" s="124">
        <v>2.2679618499999998</v>
      </c>
      <c r="CA188" s="124">
        <v>0</v>
      </c>
      <c r="CB188" s="124">
        <v>0</v>
      </c>
      <c r="CC188" s="124">
        <v>0</v>
      </c>
      <c r="CD188" s="124">
        <v>0</v>
      </c>
      <c r="CE188" s="22">
        <v>0.98</v>
      </c>
      <c r="CM188" s="38">
        <v>0</v>
      </c>
      <c r="CN188" s="21">
        <v>0</v>
      </c>
      <c r="CO188" s="21">
        <v>1</v>
      </c>
      <c r="CP188" s="21">
        <v>0</v>
      </c>
      <c r="CQ188" s="21">
        <v>0</v>
      </c>
      <c r="CR188" s="39">
        <v>1</v>
      </c>
      <c r="CS188" s="18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JR188" s="37">
        <v>0</v>
      </c>
      <c r="JS188" s="37">
        <f t="shared" si="7"/>
        <v>0.69693480554161458</v>
      </c>
      <c r="JT188" s="37">
        <v>1</v>
      </c>
      <c r="JU188" s="37">
        <v>1</v>
      </c>
      <c r="JV188" s="37"/>
      <c r="JW188" s="37">
        <v>0.45</v>
      </c>
      <c r="JX188" s="37">
        <f t="shared" si="9"/>
        <v>2.8202473471040251E-2</v>
      </c>
      <c r="JY188" s="37"/>
    </row>
    <row r="189" spans="1:285" x14ac:dyDescent="0.25">
      <c r="A189">
        <v>2074</v>
      </c>
      <c r="B189" s="37">
        <v>390570723.6875</v>
      </c>
      <c r="C189" s="37">
        <v>0</v>
      </c>
      <c r="D189" s="37">
        <v>0</v>
      </c>
      <c r="E189" s="37">
        <v>800.00000011920895</v>
      </c>
      <c r="F189" s="37">
        <v>900.00000003725302</v>
      </c>
      <c r="G189" s="37">
        <v>599.99999976158097</v>
      </c>
      <c r="H189" s="20">
        <v>1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37">
        <v>46.266421740000006</v>
      </c>
      <c r="S189" s="37">
        <v>0</v>
      </c>
      <c r="T189" s="37">
        <v>0</v>
      </c>
      <c r="U189" s="37">
        <v>0</v>
      </c>
      <c r="V189" s="37">
        <v>0</v>
      </c>
      <c r="W189" s="37">
        <v>9.979032140000001</v>
      </c>
      <c r="X189" s="37">
        <v>0</v>
      </c>
      <c r="Y189" s="37">
        <v>0</v>
      </c>
      <c r="Z189" s="37">
        <v>0</v>
      </c>
      <c r="AA189" s="37">
        <v>0</v>
      </c>
      <c r="AB189" s="37">
        <v>16.615088513100002</v>
      </c>
      <c r="AC189" s="37">
        <v>0</v>
      </c>
      <c r="AD189" s="37">
        <v>0</v>
      </c>
      <c r="AE189" s="37">
        <v>0</v>
      </c>
      <c r="AF189" s="37">
        <v>0</v>
      </c>
      <c r="AG189" s="124">
        <v>16.782917690000001</v>
      </c>
      <c r="AH189" s="124">
        <v>0</v>
      </c>
      <c r="AI189" s="124">
        <v>0</v>
      </c>
      <c r="AJ189" s="124">
        <v>0</v>
      </c>
      <c r="AK189" s="124">
        <v>0</v>
      </c>
      <c r="AL189" s="37">
        <v>16.1660320668</v>
      </c>
      <c r="AM189" s="37">
        <v>0</v>
      </c>
      <c r="AN189" s="37">
        <v>0</v>
      </c>
      <c r="AO189" s="37">
        <v>0</v>
      </c>
      <c r="AP189" s="37">
        <v>0</v>
      </c>
      <c r="AQ189" s="124">
        <v>6.8038855500000004</v>
      </c>
      <c r="AR189" s="124">
        <v>0</v>
      </c>
      <c r="AS189" s="124">
        <v>0</v>
      </c>
      <c r="AT189" s="124">
        <v>0</v>
      </c>
      <c r="AU189" s="124">
        <v>0</v>
      </c>
      <c r="AV189" s="37">
        <v>10.886216880000001</v>
      </c>
      <c r="AW189" s="37">
        <v>0</v>
      </c>
      <c r="AX189" s="37">
        <v>0</v>
      </c>
      <c r="AY189" s="37">
        <v>0</v>
      </c>
      <c r="AZ189" s="37">
        <v>0</v>
      </c>
      <c r="BA189" s="37">
        <v>29.483504050000001</v>
      </c>
      <c r="BB189" s="124">
        <v>0</v>
      </c>
      <c r="BC189" s="124">
        <v>0</v>
      </c>
      <c r="BD189" s="124">
        <v>0</v>
      </c>
      <c r="BE189" s="124">
        <v>0</v>
      </c>
      <c r="BF189" s="124">
        <v>37.648166709999998</v>
      </c>
      <c r="BG189" s="124">
        <v>0</v>
      </c>
      <c r="BH189" s="124">
        <v>0</v>
      </c>
      <c r="BI189" s="124">
        <v>0</v>
      </c>
      <c r="BJ189" s="124">
        <v>0</v>
      </c>
      <c r="BK189" s="37">
        <v>6.3502931800000004</v>
      </c>
      <c r="BL189" s="124">
        <v>0</v>
      </c>
      <c r="BM189" s="124">
        <v>0</v>
      </c>
      <c r="BN189" s="124">
        <v>0</v>
      </c>
      <c r="BO189" s="124">
        <v>0</v>
      </c>
      <c r="BP189" s="124">
        <v>12.12452405</v>
      </c>
      <c r="BQ189" s="124">
        <v>0</v>
      </c>
      <c r="BR189" s="124">
        <v>0</v>
      </c>
      <c r="BS189" s="124">
        <v>0</v>
      </c>
      <c r="BT189" s="124">
        <v>0</v>
      </c>
      <c r="BU189" s="37">
        <v>44.905644630000005</v>
      </c>
      <c r="BV189" s="124">
        <v>0</v>
      </c>
      <c r="BW189" s="124">
        <v>0</v>
      </c>
      <c r="BX189" s="124">
        <v>0</v>
      </c>
      <c r="BY189" s="124">
        <v>0</v>
      </c>
      <c r="BZ189" s="124">
        <v>2.2679618499999998</v>
      </c>
      <c r="CA189" s="124">
        <v>0</v>
      </c>
      <c r="CB189" s="124">
        <v>0</v>
      </c>
      <c r="CC189" s="124">
        <v>0</v>
      </c>
      <c r="CD189" s="124">
        <v>0</v>
      </c>
      <c r="CE189" s="22">
        <v>0.98</v>
      </c>
      <c r="CM189" s="38">
        <v>0</v>
      </c>
      <c r="CN189" s="21">
        <v>0</v>
      </c>
      <c r="CO189" s="21">
        <v>1</v>
      </c>
      <c r="CP189" s="21">
        <v>0</v>
      </c>
      <c r="CQ189" s="21">
        <v>0</v>
      </c>
      <c r="CR189" s="39">
        <v>1</v>
      </c>
      <c r="CS189" s="18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JR189" s="37">
        <v>0</v>
      </c>
      <c r="JS189" s="37">
        <f t="shared" si="7"/>
        <v>0.73178154581869537</v>
      </c>
      <c r="JT189" s="37">
        <v>1</v>
      </c>
      <c r="JU189" s="37">
        <v>1</v>
      </c>
      <c r="JV189" s="37"/>
      <c r="JW189" s="37">
        <v>0.45</v>
      </c>
      <c r="JX189" s="37">
        <f t="shared" si="9"/>
        <v>2.6792349797488235E-2</v>
      </c>
      <c r="JY189" s="37"/>
    </row>
    <row r="190" spans="1:285" x14ac:dyDescent="0.25">
      <c r="A190">
        <v>2075</v>
      </c>
      <c r="B190" s="37">
        <v>390570723.6875</v>
      </c>
      <c r="C190" s="37">
        <v>0</v>
      </c>
      <c r="D190" s="37">
        <v>0</v>
      </c>
      <c r="E190" s="37">
        <v>800.00000011920895</v>
      </c>
      <c r="F190" s="37">
        <v>900.00000003725302</v>
      </c>
      <c r="G190" s="37">
        <v>599.99999976158097</v>
      </c>
      <c r="H190" s="20">
        <v>1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37">
        <v>46.266421740000006</v>
      </c>
      <c r="S190" s="37">
        <v>0</v>
      </c>
      <c r="T190" s="37">
        <v>0</v>
      </c>
      <c r="U190" s="37">
        <v>0</v>
      </c>
      <c r="V190" s="37">
        <v>0</v>
      </c>
      <c r="W190" s="37">
        <v>9.979032140000001</v>
      </c>
      <c r="X190" s="37">
        <v>0</v>
      </c>
      <c r="Y190" s="37">
        <v>0</v>
      </c>
      <c r="Z190" s="37">
        <v>0</v>
      </c>
      <c r="AA190" s="37">
        <v>0</v>
      </c>
      <c r="AB190" s="37">
        <v>16.615088513100002</v>
      </c>
      <c r="AC190" s="37">
        <v>0</v>
      </c>
      <c r="AD190" s="37">
        <v>0</v>
      </c>
      <c r="AE190" s="37">
        <v>0</v>
      </c>
      <c r="AF190" s="37">
        <v>0</v>
      </c>
      <c r="AG190" s="124">
        <v>16.782917690000001</v>
      </c>
      <c r="AH190" s="124">
        <v>0</v>
      </c>
      <c r="AI190" s="124">
        <v>0</v>
      </c>
      <c r="AJ190" s="124">
        <v>0</v>
      </c>
      <c r="AK190" s="124">
        <v>0</v>
      </c>
      <c r="AL190" s="37">
        <v>16.1660320668</v>
      </c>
      <c r="AM190" s="37">
        <v>0</v>
      </c>
      <c r="AN190" s="37">
        <v>0</v>
      </c>
      <c r="AO190" s="37">
        <v>0</v>
      </c>
      <c r="AP190" s="37">
        <v>0</v>
      </c>
      <c r="AQ190" s="124">
        <v>6.8038855500000004</v>
      </c>
      <c r="AR190" s="124">
        <v>0</v>
      </c>
      <c r="AS190" s="124">
        <v>0</v>
      </c>
      <c r="AT190" s="124">
        <v>0</v>
      </c>
      <c r="AU190" s="124">
        <v>0</v>
      </c>
      <c r="AV190" s="37">
        <v>10.886216880000001</v>
      </c>
      <c r="AW190" s="37">
        <v>0</v>
      </c>
      <c r="AX190" s="37">
        <v>0</v>
      </c>
      <c r="AY190" s="37">
        <v>0</v>
      </c>
      <c r="AZ190" s="37">
        <v>0</v>
      </c>
      <c r="BA190" s="37">
        <v>29.483504050000001</v>
      </c>
      <c r="BB190" s="124">
        <v>0</v>
      </c>
      <c r="BC190" s="124">
        <v>0</v>
      </c>
      <c r="BD190" s="124">
        <v>0</v>
      </c>
      <c r="BE190" s="124">
        <v>0</v>
      </c>
      <c r="BF190" s="124">
        <v>37.648166709999998</v>
      </c>
      <c r="BG190" s="124">
        <v>0</v>
      </c>
      <c r="BH190" s="124">
        <v>0</v>
      </c>
      <c r="BI190" s="124">
        <v>0</v>
      </c>
      <c r="BJ190" s="124">
        <v>0</v>
      </c>
      <c r="BK190" s="37">
        <v>6.3502931800000004</v>
      </c>
      <c r="BL190" s="124">
        <v>0</v>
      </c>
      <c r="BM190" s="124">
        <v>0</v>
      </c>
      <c r="BN190" s="124">
        <v>0</v>
      </c>
      <c r="BO190" s="124">
        <v>0</v>
      </c>
      <c r="BP190" s="124">
        <v>12.12452405</v>
      </c>
      <c r="BQ190" s="124">
        <v>0</v>
      </c>
      <c r="BR190" s="124">
        <v>0</v>
      </c>
      <c r="BS190" s="124">
        <v>0</v>
      </c>
      <c r="BT190" s="124">
        <v>0</v>
      </c>
      <c r="BU190" s="37">
        <v>44.905644630000005</v>
      </c>
      <c r="BV190" s="124">
        <v>0</v>
      </c>
      <c r="BW190" s="124">
        <v>0</v>
      </c>
      <c r="BX190" s="124">
        <v>0</v>
      </c>
      <c r="BY190" s="124">
        <v>0</v>
      </c>
      <c r="BZ190" s="124">
        <v>2.2679618499999998</v>
      </c>
      <c r="CA190" s="124">
        <v>0</v>
      </c>
      <c r="CB190" s="124">
        <v>0</v>
      </c>
      <c r="CC190" s="124">
        <v>0</v>
      </c>
      <c r="CD190" s="124">
        <v>0</v>
      </c>
      <c r="CE190" s="22">
        <v>0.98</v>
      </c>
      <c r="CM190" s="38">
        <v>0</v>
      </c>
      <c r="CN190" s="21">
        <v>0</v>
      </c>
      <c r="CO190" s="21">
        <v>1</v>
      </c>
      <c r="CP190" s="21">
        <v>0</v>
      </c>
      <c r="CQ190" s="21">
        <v>0</v>
      </c>
      <c r="CR190" s="39">
        <v>1</v>
      </c>
      <c r="CS190" s="18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JR190" s="37">
        <v>0</v>
      </c>
      <c r="JS190" s="37">
        <f t="shared" si="7"/>
        <v>0.76837062310963011</v>
      </c>
      <c r="JT190" s="37">
        <v>1</v>
      </c>
      <c r="JU190" s="37">
        <v>1</v>
      </c>
      <c r="JV190" s="37"/>
      <c r="JW190" s="37">
        <v>0.45</v>
      </c>
      <c r="JX190" s="37">
        <f t="shared" si="9"/>
        <v>2.5452732307613822E-2</v>
      </c>
      <c r="JY190" s="37"/>
    </row>
    <row r="191" spans="1:285" x14ac:dyDescent="0.25">
      <c r="A191">
        <v>2076</v>
      </c>
      <c r="B191" s="37">
        <v>390570723.6875</v>
      </c>
      <c r="C191" s="37">
        <v>0</v>
      </c>
      <c r="D191" s="37">
        <v>0</v>
      </c>
      <c r="E191" s="37">
        <v>800.00000011920895</v>
      </c>
      <c r="F191" s="37">
        <v>900.00000003725302</v>
      </c>
      <c r="G191" s="37">
        <v>599.99999976158097</v>
      </c>
      <c r="H191" s="20">
        <v>1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37">
        <v>46.266421740000006</v>
      </c>
      <c r="S191" s="37">
        <v>0</v>
      </c>
      <c r="T191" s="37">
        <v>0</v>
      </c>
      <c r="U191" s="37">
        <v>0</v>
      </c>
      <c r="V191" s="37">
        <v>0</v>
      </c>
      <c r="W191" s="37">
        <v>9.979032140000001</v>
      </c>
      <c r="X191" s="37">
        <v>0</v>
      </c>
      <c r="Y191" s="37">
        <v>0</v>
      </c>
      <c r="Z191" s="37">
        <v>0</v>
      </c>
      <c r="AA191" s="37">
        <v>0</v>
      </c>
      <c r="AB191" s="37">
        <v>16.615088513100002</v>
      </c>
      <c r="AC191" s="37">
        <v>0</v>
      </c>
      <c r="AD191" s="37">
        <v>0</v>
      </c>
      <c r="AE191" s="37">
        <v>0</v>
      </c>
      <c r="AF191" s="37">
        <v>0</v>
      </c>
      <c r="AG191" s="124">
        <v>16.782917690000001</v>
      </c>
      <c r="AH191" s="124">
        <v>0</v>
      </c>
      <c r="AI191" s="124">
        <v>0</v>
      </c>
      <c r="AJ191" s="124">
        <v>0</v>
      </c>
      <c r="AK191" s="124">
        <v>0</v>
      </c>
      <c r="AL191" s="37">
        <v>16.1660320668</v>
      </c>
      <c r="AM191" s="37">
        <v>0</v>
      </c>
      <c r="AN191" s="37">
        <v>0</v>
      </c>
      <c r="AO191" s="37">
        <v>0</v>
      </c>
      <c r="AP191" s="37">
        <v>0</v>
      </c>
      <c r="AQ191" s="124">
        <v>6.8038855500000004</v>
      </c>
      <c r="AR191" s="124">
        <v>0</v>
      </c>
      <c r="AS191" s="124">
        <v>0</v>
      </c>
      <c r="AT191" s="124">
        <v>0</v>
      </c>
      <c r="AU191" s="124">
        <v>0</v>
      </c>
      <c r="AV191" s="37">
        <v>10.886216880000001</v>
      </c>
      <c r="AW191" s="37">
        <v>0</v>
      </c>
      <c r="AX191" s="37">
        <v>0</v>
      </c>
      <c r="AY191" s="37">
        <v>0</v>
      </c>
      <c r="AZ191" s="37">
        <v>0</v>
      </c>
      <c r="BA191" s="37">
        <v>29.483504050000001</v>
      </c>
      <c r="BB191" s="124">
        <v>0</v>
      </c>
      <c r="BC191" s="124">
        <v>0</v>
      </c>
      <c r="BD191" s="124">
        <v>0</v>
      </c>
      <c r="BE191" s="124">
        <v>0</v>
      </c>
      <c r="BF191" s="124">
        <v>37.648166709999998</v>
      </c>
      <c r="BG191" s="124">
        <v>0</v>
      </c>
      <c r="BH191" s="124">
        <v>0</v>
      </c>
      <c r="BI191" s="124">
        <v>0</v>
      </c>
      <c r="BJ191" s="124">
        <v>0</v>
      </c>
      <c r="BK191" s="37">
        <v>6.3502931800000004</v>
      </c>
      <c r="BL191" s="124">
        <v>0</v>
      </c>
      <c r="BM191" s="124">
        <v>0</v>
      </c>
      <c r="BN191" s="124">
        <v>0</v>
      </c>
      <c r="BO191" s="124">
        <v>0</v>
      </c>
      <c r="BP191" s="124">
        <v>12.12452405</v>
      </c>
      <c r="BQ191" s="124">
        <v>0</v>
      </c>
      <c r="BR191" s="124">
        <v>0</v>
      </c>
      <c r="BS191" s="124">
        <v>0</v>
      </c>
      <c r="BT191" s="124">
        <v>0</v>
      </c>
      <c r="BU191" s="37">
        <v>44.905644630000005</v>
      </c>
      <c r="BV191" s="124">
        <v>0</v>
      </c>
      <c r="BW191" s="124">
        <v>0</v>
      </c>
      <c r="BX191" s="124">
        <v>0</v>
      </c>
      <c r="BY191" s="124">
        <v>0</v>
      </c>
      <c r="BZ191" s="124">
        <v>2.2679618499999998</v>
      </c>
      <c r="CA191" s="124">
        <v>0</v>
      </c>
      <c r="CB191" s="124">
        <v>0</v>
      </c>
      <c r="CC191" s="124">
        <v>0</v>
      </c>
      <c r="CD191" s="124">
        <v>0</v>
      </c>
      <c r="CE191" s="22">
        <v>0.98</v>
      </c>
      <c r="CM191" s="38">
        <v>0</v>
      </c>
      <c r="CN191" s="21">
        <v>0</v>
      </c>
      <c r="CO191" s="21">
        <v>1</v>
      </c>
      <c r="CP191" s="21">
        <v>0</v>
      </c>
      <c r="CQ191" s="21">
        <v>0</v>
      </c>
      <c r="CR191" s="39">
        <v>1</v>
      </c>
      <c r="CS191" s="18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JR191" s="37">
        <v>0</v>
      </c>
      <c r="JS191" s="37">
        <f t="shared" si="7"/>
        <v>0.80678915426511166</v>
      </c>
      <c r="JT191" s="37">
        <v>1</v>
      </c>
      <c r="JU191" s="37">
        <v>1</v>
      </c>
      <c r="JV191" s="37"/>
      <c r="JW191" s="37">
        <v>0.45</v>
      </c>
      <c r="JX191" s="37">
        <f t="shared" si="9"/>
        <v>2.4180095692233131E-2</v>
      </c>
      <c r="JY191" s="37"/>
    </row>
    <row r="192" spans="1:285" x14ac:dyDescent="0.25">
      <c r="A192">
        <v>2077</v>
      </c>
      <c r="B192" s="37">
        <v>390570723.6875</v>
      </c>
      <c r="C192" s="37">
        <v>0</v>
      </c>
      <c r="D192" s="37">
        <v>0</v>
      </c>
      <c r="E192" s="37">
        <v>800.00000011920895</v>
      </c>
      <c r="F192" s="37">
        <v>900.00000003725302</v>
      </c>
      <c r="G192" s="37">
        <v>599.99999976158097</v>
      </c>
      <c r="H192" s="20">
        <v>1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37">
        <v>46.266421740000006</v>
      </c>
      <c r="S192" s="37">
        <v>0</v>
      </c>
      <c r="T192" s="37">
        <v>0</v>
      </c>
      <c r="U192" s="37">
        <v>0</v>
      </c>
      <c r="V192" s="37">
        <v>0</v>
      </c>
      <c r="W192" s="37">
        <v>9.979032140000001</v>
      </c>
      <c r="X192" s="37">
        <v>0</v>
      </c>
      <c r="Y192" s="37">
        <v>0</v>
      </c>
      <c r="Z192" s="37">
        <v>0</v>
      </c>
      <c r="AA192" s="37">
        <v>0</v>
      </c>
      <c r="AB192" s="37">
        <v>16.615088513100002</v>
      </c>
      <c r="AC192" s="37">
        <v>0</v>
      </c>
      <c r="AD192" s="37">
        <v>0</v>
      </c>
      <c r="AE192" s="37">
        <v>0</v>
      </c>
      <c r="AF192" s="37">
        <v>0</v>
      </c>
      <c r="AG192" s="124">
        <v>16.782917690000001</v>
      </c>
      <c r="AH192" s="124">
        <v>0</v>
      </c>
      <c r="AI192" s="124">
        <v>0</v>
      </c>
      <c r="AJ192" s="124">
        <v>0</v>
      </c>
      <c r="AK192" s="124">
        <v>0</v>
      </c>
      <c r="AL192" s="37">
        <v>16.1660320668</v>
      </c>
      <c r="AM192" s="37">
        <v>0</v>
      </c>
      <c r="AN192" s="37">
        <v>0</v>
      </c>
      <c r="AO192" s="37">
        <v>0</v>
      </c>
      <c r="AP192" s="37">
        <v>0</v>
      </c>
      <c r="AQ192" s="124">
        <v>6.8038855500000004</v>
      </c>
      <c r="AR192" s="124">
        <v>0</v>
      </c>
      <c r="AS192" s="124">
        <v>0</v>
      </c>
      <c r="AT192" s="124">
        <v>0</v>
      </c>
      <c r="AU192" s="124">
        <v>0</v>
      </c>
      <c r="AV192" s="37">
        <v>10.886216880000001</v>
      </c>
      <c r="AW192" s="37">
        <v>0</v>
      </c>
      <c r="AX192" s="37">
        <v>0</v>
      </c>
      <c r="AY192" s="37">
        <v>0</v>
      </c>
      <c r="AZ192" s="37">
        <v>0</v>
      </c>
      <c r="BA192" s="37">
        <v>29.483504050000001</v>
      </c>
      <c r="BB192" s="124">
        <v>0</v>
      </c>
      <c r="BC192" s="124">
        <v>0</v>
      </c>
      <c r="BD192" s="124">
        <v>0</v>
      </c>
      <c r="BE192" s="124">
        <v>0</v>
      </c>
      <c r="BF192" s="124">
        <v>37.648166709999998</v>
      </c>
      <c r="BG192" s="124">
        <v>0</v>
      </c>
      <c r="BH192" s="124">
        <v>0</v>
      </c>
      <c r="BI192" s="124">
        <v>0</v>
      </c>
      <c r="BJ192" s="124">
        <v>0</v>
      </c>
      <c r="BK192" s="37">
        <v>6.3502931800000004</v>
      </c>
      <c r="BL192" s="124">
        <v>0</v>
      </c>
      <c r="BM192" s="124">
        <v>0</v>
      </c>
      <c r="BN192" s="124">
        <v>0</v>
      </c>
      <c r="BO192" s="124">
        <v>0</v>
      </c>
      <c r="BP192" s="124">
        <v>12.12452405</v>
      </c>
      <c r="BQ192" s="124">
        <v>0</v>
      </c>
      <c r="BR192" s="124">
        <v>0</v>
      </c>
      <c r="BS192" s="124">
        <v>0</v>
      </c>
      <c r="BT192" s="124">
        <v>0</v>
      </c>
      <c r="BU192" s="37">
        <v>44.905644630000005</v>
      </c>
      <c r="BV192" s="124">
        <v>0</v>
      </c>
      <c r="BW192" s="124">
        <v>0</v>
      </c>
      <c r="BX192" s="124">
        <v>0</v>
      </c>
      <c r="BY192" s="124">
        <v>0</v>
      </c>
      <c r="BZ192" s="124">
        <v>2.2679618499999998</v>
      </c>
      <c r="CA192" s="124">
        <v>0</v>
      </c>
      <c r="CB192" s="124">
        <v>0</v>
      </c>
      <c r="CC192" s="124">
        <v>0</v>
      </c>
      <c r="CD192" s="124">
        <v>0</v>
      </c>
      <c r="CE192" s="22">
        <v>0.98</v>
      </c>
      <c r="CM192" s="38">
        <v>0</v>
      </c>
      <c r="CN192" s="21">
        <v>0</v>
      </c>
      <c r="CO192" s="21">
        <v>1</v>
      </c>
      <c r="CP192" s="21">
        <v>0</v>
      </c>
      <c r="CQ192" s="21">
        <v>0</v>
      </c>
      <c r="CR192" s="39">
        <v>1</v>
      </c>
      <c r="CS192" s="18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JR192" s="37">
        <v>0</v>
      </c>
      <c r="JS192" s="37">
        <f t="shared" si="7"/>
        <v>0.84712861197836731</v>
      </c>
      <c r="JT192" s="37">
        <v>1</v>
      </c>
      <c r="JU192" s="37">
        <v>1</v>
      </c>
      <c r="JV192" s="37"/>
      <c r="JW192" s="37">
        <v>0.45</v>
      </c>
      <c r="JX192" s="37">
        <f t="shared" si="9"/>
        <v>2.2971090907621474E-2</v>
      </c>
      <c r="JY192" s="37"/>
    </row>
    <row r="193" spans="1:285" x14ac:dyDescent="0.25">
      <c r="A193">
        <v>2078</v>
      </c>
      <c r="B193" s="37">
        <v>390570723.6875</v>
      </c>
      <c r="C193" s="37">
        <v>0</v>
      </c>
      <c r="D193" s="37">
        <v>0</v>
      </c>
      <c r="E193" s="37">
        <v>800.00000011920895</v>
      </c>
      <c r="F193" s="37">
        <v>900.00000003725302</v>
      </c>
      <c r="G193" s="37">
        <v>599.99999976158097</v>
      </c>
      <c r="H193" s="20">
        <v>1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37">
        <v>46.266421740000006</v>
      </c>
      <c r="S193" s="37">
        <v>0</v>
      </c>
      <c r="T193" s="37">
        <v>0</v>
      </c>
      <c r="U193" s="37">
        <v>0</v>
      </c>
      <c r="V193" s="37">
        <v>0</v>
      </c>
      <c r="W193" s="37">
        <v>9.979032140000001</v>
      </c>
      <c r="X193" s="37">
        <v>0</v>
      </c>
      <c r="Y193" s="37">
        <v>0</v>
      </c>
      <c r="Z193" s="37">
        <v>0</v>
      </c>
      <c r="AA193" s="37">
        <v>0</v>
      </c>
      <c r="AB193" s="37">
        <v>16.615088513100002</v>
      </c>
      <c r="AC193" s="37">
        <v>0</v>
      </c>
      <c r="AD193" s="37">
        <v>0</v>
      </c>
      <c r="AE193" s="37">
        <v>0</v>
      </c>
      <c r="AF193" s="37">
        <v>0</v>
      </c>
      <c r="AG193" s="124">
        <v>16.782917690000001</v>
      </c>
      <c r="AH193" s="124">
        <v>0</v>
      </c>
      <c r="AI193" s="124">
        <v>0</v>
      </c>
      <c r="AJ193" s="124">
        <v>0</v>
      </c>
      <c r="AK193" s="124">
        <v>0</v>
      </c>
      <c r="AL193" s="37">
        <v>16.1660320668</v>
      </c>
      <c r="AM193" s="37">
        <v>0</v>
      </c>
      <c r="AN193" s="37">
        <v>0</v>
      </c>
      <c r="AO193" s="37">
        <v>0</v>
      </c>
      <c r="AP193" s="37">
        <v>0</v>
      </c>
      <c r="AQ193" s="124">
        <v>6.8038855500000004</v>
      </c>
      <c r="AR193" s="124">
        <v>0</v>
      </c>
      <c r="AS193" s="124">
        <v>0</v>
      </c>
      <c r="AT193" s="124">
        <v>0</v>
      </c>
      <c r="AU193" s="124">
        <v>0</v>
      </c>
      <c r="AV193" s="37">
        <v>10.886216880000001</v>
      </c>
      <c r="AW193" s="37">
        <v>0</v>
      </c>
      <c r="AX193" s="37">
        <v>0</v>
      </c>
      <c r="AY193" s="37">
        <v>0</v>
      </c>
      <c r="AZ193" s="37">
        <v>0</v>
      </c>
      <c r="BA193" s="37">
        <v>29.483504050000001</v>
      </c>
      <c r="BB193" s="124">
        <v>0</v>
      </c>
      <c r="BC193" s="124">
        <v>0</v>
      </c>
      <c r="BD193" s="124">
        <v>0</v>
      </c>
      <c r="BE193" s="124">
        <v>0</v>
      </c>
      <c r="BF193" s="124">
        <v>37.648166709999998</v>
      </c>
      <c r="BG193" s="124">
        <v>0</v>
      </c>
      <c r="BH193" s="124">
        <v>0</v>
      </c>
      <c r="BI193" s="124">
        <v>0</v>
      </c>
      <c r="BJ193" s="124">
        <v>0</v>
      </c>
      <c r="BK193" s="37">
        <v>6.3502931800000004</v>
      </c>
      <c r="BL193" s="124">
        <v>0</v>
      </c>
      <c r="BM193" s="124">
        <v>0</v>
      </c>
      <c r="BN193" s="124">
        <v>0</v>
      </c>
      <c r="BO193" s="124">
        <v>0</v>
      </c>
      <c r="BP193" s="124">
        <v>12.12452405</v>
      </c>
      <c r="BQ193" s="124">
        <v>0</v>
      </c>
      <c r="BR193" s="124">
        <v>0</v>
      </c>
      <c r="BS193" s="124">
        <v>0</v>
      </c>
      <c r="BT193" s="124">
        <v>0</v>
      </c>
      <c r="BU193" s="37">
        <v>44.905644630000005</v>
      </c>
      <c r="BV193" s="124">
        <v>0</v>
      </c>
      <c r="BW193" s="124">
        <v>0</v>
      </c>
      <c r="BX193" s="124">
        <v>0</v>
      </c>
      <c r="BY193" s="124">
        <v>0</v>
      </c>
      <c r="BZ193" s="124">
        <v>2.2679618499999998</v>
      </c>
      <c r="CA193" s="124">
        <v>0</v>
      </c>
      <c r="CB193" s="124">
        <v>0</v>
      </c>
      <c r="CC193" s="124">
        <v>0</v>
      </c>
      <c r="CD193" s="124">
        <v>0</v>
      </c>
      <c r="CE193" s="22">
        <v>0.98</v>
      </c>
      <c r="CM193" s="38">
        <v>0</v>
      </c>
      <c r="CN193" s="21">
        <v>0</v>
      </c>
      <c r="CO193" s="21">
        <v>1</v>
      </c>
      <c r="CP193" s="21">
        <v>0</v>
      </c>
      <c r="CQ193" s="21">
        <v>0</v>
      </c>
      <c r="CR193" s="39">
        <v>1</v>
      </c>
      <c r="CS193" s="18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JR193" s="37">
        <v>0</v>
      </c>
      <c r="JS193" s="37">
        <f t="shared" si="7"/>
        <v>0.88948504257728567</v>
      </c>
      <c r="JT193" s="37">
        <v>1</v>
      </c>
      <c r="JU193" s="37">
        <v>1</v>
      </c>
      <c r="JV193" s="37"/>
      <c r="JW193" s="37">
        <v>0.45</v>
      </c>
      <c r="JX193" s="37">
        <f t="shared" si="9"/>
        <v>2.1822536362240401E-2</v>
      </c>
      <c r="JY193" s="37"/>
    </row>
    <row r="194" spans="1:285" x14ac:dyDescent="0.25">
      <c r="A194">
        <v>2079</v>
      </c>
      <c r="B194" s="37">
        <v>390570723.6875</v>
      </c>
      <c r="C194" s="37">
        <v>0</v>
      </c>
      <c r="D194" s="37">
        <v>0</v>
      </c>
      <c r="E194" s="37">
        <v>800.00000011920895</v>
      </c>
      <c r="F194" s="37">
        <v>900.00000003725302</v>
      </c>
      <c r="G194" s="37">
        <v>599.99999976158097</v>
      </c>
      <c r="H194" s="20">
        <v>1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37">
        <v>46.266421740000006</v>
      </c>
      <c r="S194" s="37">
        <v>0</v>
      </c>
      <c r="T194" s="37">
        <v>0</v>
      </c>
      <c r="U194" s="37">
        <v>0</v>
      </c>
      <c r="V194" s="37">
        <v>0</v>
      </c>
      <c r="W194" s="37">
        <v>9.979032140000001</v>
      </c>
      <c r="X194" s="37">
        <v>0</v>
      </c>
      <c r="Y194" s="37">
        <v>0</v>
      </c>
      <c r="Z194" s="37">
        <v>0</v>
      </c>
      <c r="AA194" s="37">
        <v>0</v>
      </c>
      <c r="AB194" s="37">
        <v>16.615088513100002</v>
      </c>
      <c r="AC194" s="37">
        <v>0</v>
      </c>
      <c r="AD194" s="37">
        <v>0</v>
      </c>
      <c r="AE194" s="37">
        <v>0</v>
      </c>
      <c r="AF194" s="37">
        <v>0</v>
      </c>
      <c r="AG194" s="124">
        <v>16.782917690000001</v>
      </c>
      <c r="AH194" s="124">
        <v>0</v>
      </c>
      <c r="AI194" s="124">
        <v>0</v>
      </c>
      <c r="AJ194" s="124">
        <v>0</v>
      </c>
      <c r="AK194" s="124">
        <v>0</v>
      </c>
      <c r="AL194" s="37">
        <v>16.1660320668</v>
      </c>
      <c r="AM194" s="37">
        <v>0</v>
      </c>
      <c r="AN194" s="37">
        <v>0</v>
      </c>
      <c r="AO194" s="37">
        <v>0</v>
      </c>
      <c r="AP194" s="37">
        <v>0</v>
      </c>
      <c r="AQ194" s="124">
        <v>6.8038855500000004</v>
      </c>
      <c r="AR194" s="124">
        <v>0</v>
      </c>
      <c r="AS194" s="124">
        <v>0</v>
      </c>
      <c r="AT194" s="124">
        <v>0</v>
      </c>
      <c r="AU194" s="124">
        <v>0</v>
      </c>
      <c r="AV194" s="37">
        <v>10.886216880000001</v>
      </c>
      <c r="AW194" s="37">
        <v>0</v>
      </c>
      <c r="AX194" s="37">
        <v>0</v>
      </c>
      <c r="AY194" s="37">
        <v>0</v>
      </c>
      <c r="AZ194" s="37">
        <v>0</v>
      </c>
      <c r="BA194" s="37">
        <v>29.483504050000001</v>
      </c>
      <c r="BB194" s="124">
        <v>0</v>
      </c>
      <c r="BC194" s="124">
        <v>0</v>
      </c>
      <c r="BD194" s="124">
        <v>0</v>
      </c>
      <c r="BE194" s="124">
        <v>0</v>
      </c>
      <c r="BF194" s="124">
        <v>37.648166709999998</v>
      </c>
      <c r="BG194" s="124">
        <v>0</v>
      </c>
      <c r="BH194" s="124">
        <v>0</v>
      </c>
      <c r="BI194" s="124">
        <v>0</v>
      </c>
      <c r="BJ194" s="124">
        <v>0</v>
      </c>
      <c r="BK194" s="37">
        <v>6.3502931800000004</v>
      </c>
      <c r="BL194" s="124">
        <v>0</v>
      </c>
      <c r="BM194" s="124">
        <v>0</v>
      </c>
      <c r="BN194" s="124">
        <v>0</v>
      </c>
      <c r="BO194" s="124">
        <v>0</v>
      </c>
      <c r="BP194" s="124">
        <v>12.12452405</v>
      </c>
      <c r="BQ194" s="124">
        <v>0</v>
      </c>
      <c r="BR194" s="124">
        <v>0</v>
      </c>
      <c r="BS194" s="124">
        <v>0</v>
      </c>
      <c r="BT194" s="124">
        <v>0</v>
      </c>
      <c r="BU194" s="37">
        <v>44.905644630000005</v>
      </c>
      <c r="BV194" s="124">
        <v>0</v>
      </c>
      <c r="BW194" s="124">
        <v>0</v>
      </c>
      <c r="BX194" s="124">
        <v>0</v>
      </c>
      <c r="BY194" s="124">
        <v>0</v>
      </c>
      <c r="BZ194" s="124">
        <v>2.2679618499999998</v>
      </c>
      <c r="CA194" s="124">
        <v>0</v>
      </c>
      <c r="CB194" s="124">
        <v>0</v>
      </c>
      <c r="CC194" s="124">
        <v>0</v>
      </c>
      <c r="CD194" s="124">
        <v>0</v>
      </c>
      <c r="CE194" s="22">
        <v>0.98</v>
      </c>
      <c r="CM194" s="38">
        <v>0</v>
      </c>
      <c r="CN194" s="21">
        <v>0</v>
      </c>
      <c r="CO194" s="21">
        <v>1</v>
      </c>
      <c r="CP194" s="21">
        <v>0</v>
      </c>
      <c r="CQ194" s="21">
        <v>0</v>
      </c>
      <c r="CR194" s="39">
        <v>1</v>
      </c>
      <c r="CS194" s="18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JR194" s="37">
        <v>0</v>
      </c>
      <c r="JS194" s="37">
        <f t="shared" si="7"/>
        <v>0.93395929470615002</v>
      </c>
      <c r="JT194" s="37">
        <v>1</v>
      </c>
      <c r="JU194" s="37">
        <v>1</v>
      </c>
      <c r="JV194" s="37"/>
      <c r="JW194" s="37">
        <v>0.45</v>
      </c>
      <c r="JX194" s="37">
        <f t="shared" si="9"/>
        <v>2.073140954412838E-2</v>
      </c>
      <c r="JY194" s="37"/>
    </row>
    <row r="195" spans="1:285" x14ac:dyDescent="0.25">
      <c r="A195">
        <v>2080</v>
      </c>
      <c r="B195" s="37">
        <v>390570723.6875</v>
      </c>
      <c r="C195" s="37">
        <v>0</v>
      </c>
      <c r="D195" s="37">
        <v>0</v>
      </c>
      <c r="E195" s="37">
        <v>800.00000011920895</v>
      </c>
      <c r="F195" s="37">
        <v>900.00000003725302</v>
      </c>
      <c r="G195" s="37">
        <v>599.99999976158097</v>
      </c>
      <c r="H195" s="20">
        <v>1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37">
        <v>46.266421740000006</v>
      </c>
      <c r="S195" s="37">
        <v>0</v>
      </c>
      <c r="T195" s="37">
        <v>0</v>
      </c>
      <c r="U195" s="37">
        <v>0</v>
      </c>
      <c r="V195" s="37">
        <v>0</v>
      </c>
      <c r="W195" s="37">
        <v>9.979032140000001</v>
      </c>
      <c r="X195" s="37">
        <v>0</v>
      </c>
      <c r="Y195" s="37">
        <v>0</v>
      </c>
      <c r="Z195" s="37">
        <v>0</v>
      </c>
      <c r="AA195" s="37">
        <v>0</v>
      </c>
      <c r="AB195" s="37">
        <v>16.615088513100002</v>
      </c>
      <c r="AC195" s="37">
        <v>0</v>
      </c>
      <c r="AD195" s="37">
        <v>0</v>
      </c>
      <c r="AE195" s="37">
        <v>0</v>
      </c>
      <c r="AF195" s="37">
        <v>0</v>
      </c>
      <c r="AG195" s="124">
        <v>16.782917690000001</v>
      </c>
      <c r="AH195" s="124">
        <v>0</v>
      </c>
      <c r="AI195" s="124">
        <v>0</v>
      </c>
      <c r="AJ195" s="124">
        <v>0</v>
      </c>
      <c r="AK195" s="124">
        <v>0</v>
      </c>
      <c r="AL195" s="37">
        <v>16.1660320668</v>
      </c>
      <c r="AM195" s="37">
        <v>0</v>
      </c>
      <c r="AN195" s="37">
        <v>0</v>
      </c>
      <c r="AO195" s="37">
        <v>0</v>
      </c>
      <c r="AP195" s="37">
        <v>0</v>
      </c>
      <c r="AQ195" s="124">
        <v>6.8038855500000004</v>
      </c>
      <c r="AR195" s="124">
        <v>0</v>
      </c>
      <c r="AS195" s="124">
        <v>0</v>
      </c>
      <c r="AT195" s="124">
        <v>0</v>
      </c>
      <c r="AU195" s="124">
        <v>0</v>
      </c>
      <c r="AV195" s="37">
        <v>10.886216880000001</v>
      </c>
      <c r="AW195" s="37">
        <v>0</v>
      </c>
      <c r="AX195" s="37">
        <v>0</v>
      </c>
      <c r="AY195" s="37">
        <v>0</v>
      </c>
      <c r="AZ195" s="37">
        <v>0</v>
      </c>
      <c r="BA195" s="37">
        <v>29.483504050000001</v>
      </c>
      <c r="BB195" s="124">
        <v>0</v>
      </c>
      <c r="BC195" s="124">
        <v>0</v>
      </c>
      <c r="BD195" s="124">
        <v>0</v>
      </c>
      <c r="BE195" s="124">
        <v>0</v>
      </c>
      <c r="BF195" s="124">
        <v>37.648166709999998</v>
      </c>
      <c r="BG195" s="124">
        <v>0</v>
      </c>
      <c r="BH195" s="124">
        <v>0</v>
      </c>
      <c r="BI195" s="124">
        <v>0</v>
      </c>
      <c r="BJ195" s="124">
        <v>0</v>
      </c>
      <c r="BK195" s="37">
        <v>6.3502931800000004</v>
      </c>
      <c r="BL195" s="124">
        <v>0</v>
      </c>
      <c r="BM195" s="124">
        <v>0</v>
      </c>
      <c r="BN195" s="124">
        <v>0</v>
      </c>
      <c r="BO195" s="124">
        <v>0</v>
      </c>
      <c r="BP195" s="124">
        <v>12.12452405</v>
      </c>
      <c r="BQ195" s="124">
        <v>0</v>
      </c>
      <c r="BR195" s="124">
        <v>0</v>
      </c>
      <c r="BS195" s="124">
        <v>0</v>
      </c>
      <c r="BT195" s="124">
        <v>0</v>
      </c>
      <c r="BU195" s="37">
        <v>44.905644630000005</v>
      </c>
      <c r="BV195" s="124">
        <v>0</v>
      </c>
      <c r="BW195" s="124">
        <v>0</v>
      </c>
      <c r="BX195" s="124">
        <v>0</v>
      </c>
      <c r="BY195" s="124">
        <v>0</v>
      </c>
      <c r="BZ195" s="124">
        <v>2.2679618499999998</v>
      </c>
      <c r="CA195" s="124">
        <v>0</v>
      </c>
      <c r="CB195" s="124">
        <v>0</v>
      </c>
      <c r="CC195" s="124">
        <v>0</v>
      </c>
      <c r="CD195" s="124">
        <v>0</v>
      </c>
      <c r="CE195" s="22">
        <v>0.98</v>
      </c>
      <c r="CM195" s="38">
        <v>0</v>
      </c>
      <c r="CN195" s="21">
        <v>0</v>
      </c>
      <c r="CO195" s="21">
        <v>1</v>
      </c>
      <c r="CP195" s="21">
        <v>0</v>
      </c>
      <c r="CQ195" s="21">
        <v>0</v>
      </c>
      <c r="CR195" s="39">
        <v>1</v>
      </c>
      <c r="CS195" s="18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JR195" s="37">
        <v>0</v>
      </c>
      <c r="JS195" s="37">
        <f t="shared" si="7"/>
        <v>0.98065725944145754</v>
      </c>
      <c r="JT195" s="37">
        <v>1</v>
      </c>
      <c r="JU195" s="37">
        <v>1</v>
      </c>
      <c r="JV195" s="37"/>
      <c r="JW195" s="37">
        <v>0.45</v>
      </c>
      <c r="JX195" s="37">
        <f t="shared" si="9"/>
        <v>1.969483906692196E-2</v>
      </c>
      <c r="JY195" s="37"/>
    </row>
    <row r="196" spans="1:285" x14ac:dyDescent="0.25">
      <c r="A196">
        <v>2081</v>
      </c>
      <c r="B196" s="37">
        <v>390570723.6875</v>
      </c>
      <c r="C196" s="37">
        <v>0</v>
      </c>
      <c r="D196" s="37">
        <v>0</v>
      </c>
      <c r="E196" s="37">
        <v>800.00000011920895</v>
      </c>
      <c r="F196" s="37">
        <v>900.00000003725302</v>
      </c>
      <c r="G196" s="37">
        <v>599.99999976158097</v>
      </c>
      <c r="H196" s="20">
        <v>1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37">
        <v>46.266421740000006</v>
      </c>
      <c r="S196" s="37">
        <v>0</v>
      </c>
      <c r="T196" s="37">
        <v>0</v>
      </c>
      <c r="U196" s="37">
        <v>0</v>
      </c>
      <c r="V196" s="37">
        <v>0</v>
      </c>
      <c r="W196" s="37">
        <v>9.979032140000001</v>
      </c>
      <c r="X196" s="37">
        <v>0</v>
      </c>
      <c r="Y196" s="37">
        <v>0</v>
      </c>
      <c r="Z196" s="37">
        <v>0</v>
      </c>
      <c r="AA196" s="37">
        <v>0</v>
      </c>
      <c r="AB196" s="37">
        <v>16.615088513100002</v>
      </c>
      <c r="AC196" s="37">
        <v>0</v>
      </c>
      <c r="AD196" s="37">
        <v>0</v>
      </c>
      <c r="AE196" s="37">
        <v>0</v>
      </c>
      <c r="AF196" s="37">
        <v>0</v>
      </c>
      <c r="AG196" s="124">
        <v>16.782917690000001</v>
      </c>
      <c r="AH196" s="124">
        <v>0</v>
      </c>
      <c r="AI196" s="124">
        <v>0</v>
      </c>
      <c r="AJ196" s="124">
        <v>0</v>
      </c>
      <c r="AK196" s="124">
        <v>0</v>
      </c>
      <c r="AL196" s="37">
        <v>16.1660320668</v>
      </c>
      <c r="AM196" s="37">
        <v>0</v>
      </c>
      <c r="AN196" s="37">
        <v>0</v>
      </c>
      <c r="AO196" s="37">
        <v>0</v>
      </c>
      <c r="AP196" s="37">
        <v>0</v>
      </c>
      <c r="AQ196" s="124">
        <v>6.8038855500000004</v>
      </c>
      <c r="AR196" s="124">
        <v>0</v>
      </c>
      <c r="AS196" s="124">
        <v>0</v>
      </c>
      <c r="AT196" s="124">
        <v>0</v>
      </c>
      <c r="AU196" s="124">
        <v>0</v>
      </c>
      <c r="AV196" s="37">
        <v>10.886216880000001</v>
      </c>
      <c r="AW196" s="37">
        <v>0</v>
      </c>
      <c r="AX196" s="37">
        <v>0</v>
      </c>
      <c r="AY196" s="37">
        <v>0</v>
      </c>
      <c r="AZ196" s="37">
        <v>0</v>
      </c>
      <c r="BA196" s="37">
        <v>29.483504050000001</v>
      </c>
      <c r="BB196" s="124">
        <v>0</v>
      </c>
      <c r="BC196" s="124">
        <v>0</v>
      </c>
      <c r="BD196" s="124">
        <v>0</v>
      </c>
      <c r="BE196" s="124">
        <v>0</v>
      </c>
      <c r="BF196" s="124">
        <v>37.648166709999998</v>
      </c>
      <c r="BG196" s="124">
        <v>0</v>
      </c>
      <c r="BH196" s="124">
        <v>0</v>
      </c>
      <c r="BI196" s="124">
        <v>0</v>
      </c>
      <c r="BJ196" s="124">
        <v>0</v>
      </c>
      <c r="BK196" s="37">
        <v>6.3502931800000004</v>
      </c>
      <c r="BL196" s="124">
        <v>0</v>
      </c>
      <c r="BM196" s="124">
        <v>0</v>
      </c>
      <c r="BN196" s="124">
        <v>0</v>
      </c>
      <c r="BO196" s="124">
        <v>0</v>
      </c>
      <c r="BP196" s="124">
        <v>12.12452405</v>
      </c>
      <c r="BQ196" s="124">
        <v>0</v>
      </c>
      <c r="BR196" s="124">
        <v>0</v>
      </c>
      <c r="BS196" s="124">
        <v>0</v>
      </c>
      <c r="BT196" s="124">
        <v>0</v>
      </c>
      <c r="BU196" s="37">
        <v>44.905644630000005</v>
      </c>
      <c r="BV196" s="124">
        <v>0</v>
      </c>
      <c r="BW196" s="124">
        <v>0</v>
      </c>
      <c r="BX196" s="124">
        <v>0</v>
      </c>
      <c r="BY196" s="124">
        <v>0</v>
      </c>
      <c r="BZ196" s="124">
        <v>2.2679618499999998</v>
      </c>
      <c r="CA196" s="124">
        <v>0</v>
      </c>
      <c r="CB196" s="124">
        <v>0</v>
      </c>
      <c r="CC196" s="124">
        <v>0</v>
      </c>
      <c r="CD196" s="124">
        <v>0</v>
      </c>
      <c r="CE196" s="22">
        <v>0.98</v>
      </c>
      <c r="CM196" s="38">
        <v>0</v>
      </c>
      <c r="CN196" s="21">
        <v>0</v>
      </c>
      <c r="CO196" s="21">
        <v>1</v>
      </c>
      <c r="CP196" s="21">
        <v>0</v>
      </c>
      <c r="CQ196" s="21">
        <v>0</v>
      </c>
      <c r="CR196" s="39">
        <v>1</v>
      </c>
      <c r="CS196" s="18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JR196" s="37">
        <v>0</v>
      </c>
      <c r="JS196" s="37">
        <v>1</v>
      </c>
      <c r="JT196" s="37">
        <v>1</v>
      </c>
      <c r="JU196" s="37">
        <v>1</v>
      </c>
      <c r="JV196" s="37"/>
      <c r="JW196" s="37">
        <v>0.45</v>
      </c>
      <c r="JX196" s="37">
        <f t="shared" si="9"/>
        <v>1.8710097113575862E-2</v>
      </c>
      <c r="JY196" s="37"/>
    </row>
    <row r="197" spans="1:285" x14ac:dyDescent="0.25">
      <c r="A197">
        <v>2082</v>
      </c>
      <c r="B197" s="37">
        <v>390570723.6875</v>
      </c>
      <c r="C197" s="37">
        <v>0</v>
      </c>
      <c r="D197" s="37">
        <v>0</v>
      </c>
      <c r="E197" s="37">
        <v>800.00000011920895</v>
      </c>
      <c r="F197" s="37">
        <v>900.00000003725302</v>
      </c>
      <c r="G197" s="37">
        <v>599.99999976158097</v>
      </c>
      <c r="H197" s="20">
        <v>1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37">
        <v>46.266421740000006</v>
      </c>
      <c r="S197" s="37">
        <v>0</v>
      </c>
      <c r="T197" s="37">
        <v>0</v>
      </c>
      <c r="U197" s="37">
        <v>0</v>
      </c>
      <c r="V197" s="37">
        <v>0</v>
      </c>
      <c r="W197" s="37">
        <v>9.979032140000001</v>
      </c>
      <c r="X197" s="37">
        <v>0</v>
      </c>
      <c r="Y197" s="37">
        <v>0</v>
      </c>
      <c r="Z197" s="37">
        <v>0</v>
      </c>
      <c r="AA197" s="37">
        <v>0</v>
      </c>
      <c r="AB197" s="37">
        <v>16.615088513100002</v>
      </c>
      <c r="AC197" s="37">
        <v>0</v>
      </c>
      <c r="AD197" s="37">
        <v>0</v>
      </c>
      <c r="AE197" s="37">
        <v>0</v>
      </c>
      <c r="AF197" s="37">
        <v>0</v>
      </c>
      <c r="AG197" s="124">
        <v>16.782917690000001</v>
      </c>
      <c r="AH197" s="124">
        <v>0</v>
      </c>
      <c r="AI197" s="124">
        <v>0</v>
      </c>
      <c r="AJ197" s="124">
        <v>0</v>
      </c>
      <c r="AK197" s="124">
        <v>0</v>
      </c>
      <c r="AL197" s="37">
        <v>16.1660320668</v>
      </c>
      <c r="AM197" s="37">
        <v>0</v>
      </c>
      <c r="AN197" s="37">
        <v>0</v>
      </c>
      <c r="AO197" s="37">
        <v>0</v>
      </c>
      <c r="AP197" s="37">
        <v>0</v>
      </c>
      <c r="AQ197" s="124">
        <v>6.8038855500000004</v>
      </c>
      <c r="AR197" s="124">
        <v>0</v>
      </c>
      <c r="AS197" s="124">
        <v>0</v>
      </c>
      <c r="AT197" s="124">
        <v>0</v>
      </c>
      <c r="AU197" s="124">
        <v>0</v>
      </c>
      <c r="AV197" s="37">
        <v>10.886216880000001</v>
      </c>
      <c r="AW197" s="37">
        <v>0</v>
      </c>
      <c r="AX197" s="37">
        <v>0</v>
      </c>
      <c r="AY197" s="37">
        <v>0</v>
      </c>
      <c r="AZ197" s="37">
        <v>0</v>
      </c>
      <c r="BA197" s="37">
        <v>29.483504050000001</v>
      </c>
      <c r="BB197" s="124">
        <v>0</v>
      </c>
      <c r="BC197" s="124">
        <v>0</v>
      </c>
      <c r="BD197" s="124">
        <v>0</v>
      </c>
      <c r="BE197" s="124">
        <v>0</v>
      </c>
      <c r="BF197" s="124">
        <v>37.648166709999998</v>
      </c>
      <c r="BG197" s="124">
        <v>0</v>
      </c>
      <c r="BH197" s="124">
        <v>0</v>
      </c>
      <c r="BI197" s="124">
        <v>0</v>
      </c>
      <c r="BJ197" s="124">
        <v>0</v>
      </c>
      <c r="BK197" s="37">
        <v>6.3502931800000004</v>
      </c>
      <c r="BL197" s="124">
        <v>0</v>
      </c>
      <c r="BM197" s="124">
        <v>0</v>
      </c>
      <c r="BN197" s="124">
        <v>0</v>
      </c>
      <c r="BO197" s="124">
        <v>0</v>
      </c>
      <c r="BP197" s="124">
        <v>12.12452405</v>
      </c>
      <c r="BQ197" s="124">
        <v>0</v>
      </c>
      <c r="BR197" s="124">
        <v>0</v>
      </c>
      <c r="BS197" s="124">
        <v>0</v>
      </c>
      <c r="BT197" s="124">
        <v>0</v>
      </c>
      <c r="BU197" s="37">
        <v>44.905644630000005</v>
      </c>
      <c r="BV197" s="124">
        <v>0</v>
      </c>
      <c r="BW197" s="124">
        <v>0</v>
      </c>
      <c r="BX197" s="124">
        <v>0</v>
      </c>
      <c r="BY197" s="124">
        <v>0</v>
      </c>
      <c r="BZ197" s="124">
        <v>2.2679618499999998</v>
      </c>
      <c r="CA197" s="124">
        <v>0</v>
      </c>
      <c r="CB197" s="124">
        <v>0</v>
      </c>
      <c r="CC197" s="124">
        <v>0</v>
      </c>
      <c r="CD197" s="124">
        <v>0</v>
      </c>
      <c r="CE197" s="22">
        <v>0.98</v>
      </c>
      <c r="CM197" s="38">
        <v>0</v>
      </c>
      <c r="CN197" s="21">
        <v>0</v>
      </c>
      <c r="CO197" s="21">
        <v>1</v>
      </c>
      <c r="CP197" s="21">
        <v>0</v>
      </c>
      <c r="CQ197" s="21">
        <v>0</v>
      </c>
      <c r="CR197" s="39">
        <v>1</v>
      </c>
      <c r="CS197" s="18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JR197" s="37">
        <v>0</v>
      </c>
      <c r="JS197" s="37">
        <v>1</v>
      </c>
      <c r="JT197" s="37">
        <v>1</v>
      </c>
      <c r="JU197" s="37">
        <v>1</v>
      </c>
      <c r="JV197" s="37"/>
      <c r="JW197" s="37">
        <v>0.45</v>
      </c>
      <c r="JX197" s="37">
        <f t="shared" si="9"/>
        <v>1.7774592257897067E-2</v>
      </c>
      <c r="JY197" s="37"/>
    </row>
    <row r="198" spans="1:285" x14ac:dyDescent="0.25">
      <c r="A198">
        <v>2083</v>
      </c>
      <c r="B198" s="37">
        <v>390570723.6875</v>
      </c>
      <c r="C198" s="37">
        <v>0</v>
      </c>
      <c r="D198" s="37">
        <v>0</v>
      </c>
      <c r="E198" s="37">
        <v>800.00000011920895</v>
      </c>
      <c r="F198" s="37">
        <v>900.00000003725302</v>
      </c>
      <c r="G198" s="37">
        <v>599.99999976158097</v>
      </c>
      <c r="H198" s="20">
        <v>1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37">
        <v>46.266421740000006</v>
      </c>
      <c r="S198" s="37">
        <v>0</v>
      </c>
      <c r="T198" s="37">
        <v>0</v>
      </c>
      <c r="U198" s="37">
        <v>0</v>
      </c>
      <c r="V198" s="37">
        <v>0</v>
      </c>
      <c r="W198" s="37">
        <v>9.979032140000001</v>
      </c>
      <c r="X198" s="37">
        <v>0</v>
      </c>
      <c r="Y198" s="37">
        <v>0</v>
      </c>
      <c r="Z198" s="37">
        <v>0</v>
      </c>
      <c r="AA198" s="37">
        <v>0</v>
      </c>
      <c r="AB198" s="37">
        <v>16.615088513100002</v>
      </c>
      <c r="AC198" s="37">
        <v>0</v>
      </c>
      <c r="AD198" s="37">
        <v>0</v>
      </c>
      <c r="AE198" s="37">
        <v>0</v>
      </c>
      <c r="AF198" s="37">
        <v>0</v>
      </c>
      <c r="AG198" s="124">
        <v>16.782917690000001</v>
      </c>
      <c r="AH198" s="124">
        <v>0</v>
      </c>
      <c r="AI198" s="124">
        <v>0</v>
      </c>
      <c r="AJ198" s="124">
        <v>0</v>
      </c>
      <c r="AK198" s="124">
        <v>0</v>
      </c>
      <c r="AL198" s="37">
        <v>16.1660320668</v>
      </c>
      <c r="AM198" s="37">
        <v>0</v>
      </c>
      <c r="AN198" s="37">
        <v>0</v>
      </c>
      <c r="AO198" s="37">
        <v>0</v>
      </c>
      <c r="AP198" s="37">
        <v>0</v>
      </c>
      <c r="AQ198" s="124">
        <v>6.8038855500000004</v>
      </c>
      <c r="AR198" s="124">
        <v>0</v>
      </c>
      <c r="AS198" s="124">
        <v>0</v>
      </c>
      <c r="AT198" s="124">
        <v>0</v>
      </c>
      <c r="AU198" s="124">
        <v>0</v>
      </c>
      <c r="AV198" s="37">
        <v>10.886216880000001</v>
      </c>
      <c r="AW198" s="37">
        <v>0</v>
      </c>
      <c r="AX198" s="37">
        <v>0</v>
      </c>
      <c r="AY198" s="37">
        <v>0</v>
      </c>
      <c r="AZ198" s="37">
        <v>0</v>
      </c>
      <c r="BA198" s="37">
        <v>29.483504050000001</v>
      </c>
      <c r="BB198" s="124">
        <v>0</v>
      </c>
      <c r="BC198" s="124">
        <v>0</v>
      </c>
      <c r="BD198" s="124">
        <v>0</v>
      </c>
      <c r="BE198" s="124">
        <v>0</v>
      </c>
      <c r="BF198" s="124">
        <v>37.648166709999998</v>
      </c>
      <c r="BG198" s="124">
        <v>0</v>
      </c>
      <c r="BH198" s="124">
        <v>0</v>
      </c>
      <c r="BI198" s="124">
        <v>0</v>
      </c>
      <c r="BJ198" s="124">
        <v>0</v>
      </c>
      <c r="BK198" s="37">
        <v>6.3502931800000004</v>
      </c>
      <c r="BL198" s="124">
        <v>0</v>
      </c>
      <c r="BM198" s="124">
        <v>0</v>
      </c>
      <c r="BN198" s="124">
        <v>0</v>
      </c>
      <c r="BO198" s="124">
        <v>0</v>
      </c>
      <c r="BP198" s="124">
        <v>12.12452405</v>
      </c>
      <c r="BQ198" s="124">
        <v>0</v>
      </c>
      <c r="BR198" s="124">
        <v>0</v>
      </c>
      <c r="BS198" s="124">
        <v>0</v>
      </c>
      <c r="BT198" s="124">
        <v>0</v>
      </c>
      <c r="BU198" s="37">
        <v>44.905644630000005</v>
      </c>
      <c r="BV198" s="124">
        <v>0</v>
      </c>
      <c r="BW198" s="124">
        <v>0</v>
      </c>
      <c r="BX198" s="124">
        <v>0</v>
      </c>
      <c r="BY198" s="124">
        <v>0</v>
      </c>
      <c r="BZ198" s="124">
        <v>2.2679618499999998</v>
      </c>
      <c r="CA198" s="124">
        <v>0</v>
      </c>
      <c r="CB198" s="124">
        <v>0</v>
      </c>
      <c r="CC198" s="124">
        <v>0</v>
      </c>
      <c r="CD198" s="124">
        <v>0</v>
      </c>
      <c r="CE198" s="22">
        <v>0.98</v>
      </c>
      <c r="CM198" s="38">
        <v>0</v>
      </c>
      <c r="CN198" s="21">
        <v>0</v>
      </c>
      <c r="CO198" s="21">
        <v>1</v>
      </c>
      <c r="CP198" s="21">
        <v>0</v>
      </c>
      <c r="CQ198" s="21">
        <v>0</v>
      </c>
      <c r="CR198" s="39">
        <v>1</v>
      </c>
      <c r="CS198" s="18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JR198" s="37">
        <v>0</v>
      </c>
      <c r="JS198" s="37">
        <v>1</v>
      </c>
      <c r="JT198" s="37">
        <v>1</v>
      </c>
      <c r="JU198" s="37">
        <v>1</v>
      </c>
      <c r="JV198" s="37"/>
      <c r="JW198" s="37">
        <v>0.45</v>
      </c>
      <c r="JX198" s="37">
        <f t="shared" si="9"/>
        <v>1.6885862645002213E-2</v>
      </c>
      <c r="JY198" s="37"/>
    </row>
    <row r="199" spans="1:285" x14ac:dyDescent="0.25">
      <c r="A199">
        <v>2084</v>
      </c>
      <c r="B199" s="37">
        <v>390570723.6875</v>
      </c>
      <c r="C199" s="37">
        <v>0</v>
      </c>
      <c r="D199" s="37">
        <v>0</v>
      </c>
      <c r="E199" s="37">
        <v>800.00000011920895</v>
      </c>
      <c r="F199" s="37">
        <v>900.00000003725302</v>
      </c>
      <c r="G199" s="37">
        <v>599.99999976158097</v>
      </c>
      <c r="H199" s="20">
        <v>1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0">
        <v>0</v>
      </c>
      <c r="O199" s="20">
        <v>0</v>
      </c>
      <c r="P199" s="20">
        <v>0</v>
      </c>
      <c r="Q199" s="20">
        <v>0</v>
      </c>
      <c r="R199" s="37">
        <v>46.266421740000006</v>
      </c>
      <c r="S199" s="37">
        <v>0</v>
      </c>
      <c r="T199" s="37">
        <v>0</v>
      </c>
      <c r="U199" s="37">
        <v>0</v>
      </c>
      <c r="V199" s="37">
        <v>0</v>
      </c>
      <c r="W199" s="37">
        <v>9.979032140000001</v>
      </c>
      <c r="X199" s="37">
        <v>0</v>
      </c>
      <c r="Y199" s="37">
        <v>0</v>
      </c>
      <c r="Z199" s="37">
        <v>0</v>
      </c>
      <c r="AA199" s="37">
        <v>0</v>
      </c>
      <c r="AB199" s="37">
        <v>16.615088513100002</v>
      </c>
      <c r="AC199" s="37">
        <v>0</v>
      </c>
      <c r="AD199" s="37">
        <v>0</v>
      </c>
      <c r="AE199" s="37">
        <v>0</v>
      </c>
      <c r="AF199" s="37">
        <v>0</v>
      </c>
      <c r="AG199" s="124">
        <v>16.782917690000001</v>
      </c>
      <c r="AH199" s="124">
        <v>0</v>
      </c>
      <c r="AI199" s="124">
        <v>0</v>
      </c>
      <c r="AJ199" s="124">
        <v>0</v>
      </c>
      <c r="AK199" s="124">
        <v>0</v>
      </c>
      <c r="AL199" s="37">
        <v>16.1660320668</v>
      </c>
      <c r="AM199" s="37">
        <v>0</v>
      </c>
      <c r="AN199" s="37">
        <v>0</v>
      </c>
      <c r="AO199" s="37">
        <v>0</v>
      </c>
      <c r="AP199" s="37">
        <v>0</v>
      </c>
      <c r="AQ199" s="124">
        <v>6.8038855500000004</v>
      </c>
      <c r="AR199" s="124">
        <v>0</v>
      </c>
      <c r="AS199" s="124">
        <v>0</v>
      </c>
      <c r="AT199" s="124">
        <v>0</v>
      </c>
      <c r="AU199" s="124">
        <v>0</v>
      </c>
      <c r="AV199" s="37">
        <v>10.886216880000001</v>
      </c>
      <c r="AW199" s="37">
        <v>0</v>
      </c>
      <c r="AX199" s="37">
        <v>0</v>
      </c>
      <c r="AY199" s="37">
        <v>0</v>
      </c>
      <c r="AZ199" s="37">
        <v>0</v>
      </c>
      <c r="BA199" s="37">
        <v>29.483504050000001</v>
      </c>
      <c r="BB199" s="124">
        <v>0</v>
      </c>
      <c r="BC199" s="124">
        <v>0</v>
      </c>
      <c r="BD199" s="124">
        <v>0</v>
      </c>
      <c r="BE199" s="124">
        <v>0</v>
      </c>
      <c r="BF199" s="124">
        <v>37.648166709999998</v>
      </c>
      <c r="BG199" s="124">
        <v>0</v>
      </c>
      <c r="BH199" s="124">
        <v>0</v>
      </c>
      <c r="BI199" s="124">
        <v>0</v>
      </c>
      <c r="BJ199" s="124">
        <v>0</v>
      </c>
      <c r="BK199" s="37">
        <v>6.3502931800000004</v>
      </c>
      <c r="BL199" s="124">
        <v>0</v>
      </c>
      <c r="BM199" s="124">
        <v>0</v>
      </c>
      <c r="BN199" s="124">
        <v>0</v>
      </c>
      <c r="BO199" s="124">
        <v>0</v>
      </c>
      <c r="BP199" s="124">
        <v>12.12452405</v>
      </c>
      <c r="BQ199" s="124">
        <v>0</v>
      </c>
      <c r="BR199" s="124">
        <v>0</v>
      </c>
      <c r="BS199" s="124">
        <v>0</v>
      </c>
      <c r="BT199" s="124">
        <v>0</v>
      </c>
      <c r="BU199" s="37">
        <v>44.905644630000005</v>
      </c>
      <c r="BV199" s="124">
        <v>0</v>
      </c>
      <c r="BW199" s="124">
        <v>0</v>
      </c>
      <c r="BX199" s="124">
        <v>0</v>
      </c>
      <c r="BY199" s="124">
        <v>0</v>
      </c>
      <c r="BZ199" s="124">
        <v>2.2679618499999998</v>
      </c>
      <c r="CA199" s="124">
        <v>0</v>
      </c>
      <c r="CB199" s="124">
        <v>0</v>
      </c>
      <c r="CC199" s="124">
        <v>0</v>
      </c>
      <c r="CD199" s="124">
        <v>0</v>
      </c>
      <c r="CE199" s="22">
        <v>0.98</v>
      </c>
      <c r="CM199" s="38">
        <v>0</v>
      </c>
      <c r="CN199" s="21">
        <v>0</v>
      </c>
      <c r="CO199" s="21">
        <v>1</v>
      </c>
      <c r="CP199" s="21">
        <v>0</v>
      </c>
      <c r="CQ199" s="21">
        <v>0</v>
      </c>
      <c r="CR199" s="39">
        <v>1</v>
      </c>
      <c r="CS199" s="18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JR199" s="37">
        <v>0</v>
      </c>
      <c r="JS199" s="37">
        <v>1</v>
      </c>
      <c r="JT199" s="37">
        <v>1</v>
      </c>
      <c r="JU199" s="37">
        <v>1</v>
      </c>
      <c r="JV199" s="37"/>
      <c r="JW199" s="37">
        <v>0.45</v>
      </c>
      <c r="JX199" s="37">
        <f t="shared" si="9"/>
        <v>1.60415695127521E-2</v>
      </c>
      <c r="JY199" s="37"/>
    </row>
    <row r="200" spans="1:285" x14ac:dyDescent="0.25">
      <c r="A200">
        <v>2085</v>
      </c>
      <c r="B200" s="37">
        <v>390570723.6875</v>
      </c>
      <c r="C200" s="37">
        <v>0</v>
      </c>
      <c r="D200" s="37">
        <v>0</v>
      </c>
      <c r="E200" s="37">
        <v>800.00000011920895</v>
      </c>
      <c r="F200" s="37">
        <v>900.00000003725302</v>
      </c>
      <c r="G200" s="37">
        <v>599.99999976158097</v>
      </c>
      <c r="H200" s="20">
        <v>1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37">
        <v>46.266421740000006</v>
      </c>
      <c r="S200" s="37">
        <v>0</v>
      </c>
      <c r="T200" s="37">
        <v>0</v>
      </c>
      <c r="U200" s="37">
        <v>0</v>
      </c>
      <c r="V200" s="37">
        <v>0</v>
      </c>
      <c r="W200" s="37">
        <v>9.979032140000001</v>
      </c>
      <c r="X200" s="37">
        <v>0</v>
      </c>
      <c r="Y200" s="37">
        <v>0</v>
      </c>
      <c r="Z200" s="37">
        <v>0</v>
      </c>
      <c r="AA200" s="37">
        <v>0</v>
      </c>
      <c r="AB200" s="37">
        <v>16.615088513100002</v>
      </c>
      <c r="AC200" s="37">
        <v>0</v>
      </c>
      <c r="AD200" s="37">
        <v>0</v>
      </c>
      <c r="AE200" s="37">
        <v>0</v>
      </c>
      <c r="AF200" s="37">
        <v>0</v>
      </c>
      <c r="AG200" s="124">
        <v>16.782917690000001</v>
      </c>
      <c r="AH200" s="124">
        <v>0</v>
      </c>
      <c r="AI200" s="124">
        <v>0</v>
      </c>
      <c r="AJ200" s="124">
        <v>0</v>
      </c>
      <c r="AK200" s="124">
        <v>0</v>
      </c>
      <c r="AL200" s="37">
        <v>16.1660320668</v>
      </c>
      <c r="AM200" s="37">
        <v>0</v>
      </c>
      <c r="AN200" s="37">
        <v>0</v>
      </c>
      <c r="AO200" s="37">
        <v>0</v>
      </c>
      <c r="AP200" s="37">
        <v>0</v>
      </c>
      <c r="AQ200" s="124">
        <v>6.8038855500000004</v>
      </c>
      <c r="AR200" s="124">
        <v>0</v>
      </c>
      <c r="AS200" s="124">
        <v>0</v>
      </c>
      <c r="AT200" s="124">
        <v>0</v>
      </c>
      <c r="AU200" s="124">
        <v>0</v>
      </c>
      <c r="AV200" s="37">
        <v>10.886216880000001</v>
      </c>
      <c r="AW200" s="37">
        <v>0</v>
      </c>
      <c r="AX200" s="37">
        <v>0</v>
      </c>
      <c r="AY200" s="37">
        <v>0</v>
      </c>
      <c r="AZ200" s="37">
        <v>0</v>
      </c>
      <c r="BA200" s="37">
        <v>29.483504050000001</v>
      </c>
      <c r="BB200" s="124">
        <v>0</v>
      </c>
      <c r="BC200" s="124">
        <v>0</v>
      </c>
      <c r="BD200" s="124">
        <v>0</v>
      </c>
      <c r="BE200" s="124">
        <v>0</v>
      </c>
      <c r="BF200" s="124">
        <v>37.648166709999998</v>
      </c>
      <c r="BG200" s="124">
        <v>0</v>
      </c>
      <c r="BH200" s="124">
        <v>0</v>
      </c>
      <c r="BI200" s="124">
        <v>0</v>
      </c>
      <c r="BJ200" s="124">
        <v>0</v>
      </c>
      <c r="BK200" s="37">
        <v>6.3502931800000004</v>
      </c>
      <c r="BL200" s="124">
        <v>0</v>
      </c>
      <c r="BM200" s="124">
        <v>0</v>
      </c>
      <c r="BN200" s="124">
        <v>0</v>
      </c>
      <c r="BO200" s="124">
        <v>0</v>
      </c>
      <c r="BP200" s="124">
        <v>12.12452405</v>
      </c>
      <c r="BQ200" s="124">
        <v>0</v>
      </c>
      <c r="BR200" s="124">
        <v>0</v>
      </c>
      <c r="BS200" s="124">
        <v>0</v>
      </c>
      <c r="BT200" s="124">
        <v>0</v>
      </c>
      <c r="BU200" s="37">
        <v>44.905644630000005</v>
      </c>
      <c r="BV200" s="124">
        <v>0</v>
      </c>
      <c r="BW200" s="124">
        <v>0</v>
      </c>
      <c r="BX200" s="124">
        <v>0</v>
      </c>
      <c r="BY200" s="124">
        <v>0</v>
      </c>
      <c r="BZ200" s="124">
        <v>2.2679618499999998</v>
      </c>
      <c r="CA200" s="124">
        <v>0</v>
      </c>
      <c r="CB200" s="124">
        <v>0</v>
      </c>
      <c r="CC200" s="124">
        <v>0</v>
      </c>
      <c r="CD200" s="124">
        <v>0</v>
      </c>
      <c r="CE200" s="22">
        <v>0.98</v>
      </c>
      <c r="CM200" s="38">
        <v>0</v>
      </c>
      <c r="CN200" s="21">
        <v>0</v>
      </c>
      <c r="CO200" s="21">
        <v>1</v>
      </c>
      <c r="CP200" s="21">
        <v>0</v>
      </c>
      <c r="CQ200" s="21">
        <v>0</v>
      </c>
      <c r="CR200" s="39">
        <v>1</v>
      </c>
      <c r="CS200" s="18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JR200" s="37">
        <v>0</v>
      </c>
      <c r="JS200" s="37">
        <v>1</v>
      </c>
      <c r="JT200" s="37">
        <v>1</v>
      </c>
      <c r="JU200" s="37">
        <v>1</v>
      </c>
      <c r="JV200" s="37"/>
      <c r="JW200" s="37">
        <v>0.45</v>
      </c>
      <c r="JX200" s="37">
        <f t="shared" ref="JX200:JX215" si="20">JX199*0.95</f>
        <v>1.5239491037114495E-2</v>
      </c>
      <c r="JY200" s="37"/>
    </row>
    <row r="201" spans="1:285" x14ac:dyDescent="0.25">
      <c r="A201">
        <v>2086</v>
      </c>
      <c r="B201" s="37">
        <v>390570723.6875</v>
      </c>
      <c r="C201" s="37">
        <v>0</v>
      </c>
      <c r="D201" s="37">
        <v>0</v>
      </c>
      <c r="E201" s="37">
        <v>800.00000011920895</v>
      </c>
      <c r="F201" s="37">
        <v>900.00000003725302</v>
      </c>
      <c r="G201" s="37">
        <v>599.99999976158097</v>
      </c>
      <c r="H201" s="20">
        <v>1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37">
        <v>46.266421740000006</v>
      </c>
      <c r="S201" s="37">
        <v>0</v>
      </c>
      <c r="T201" s="37">
        <v>0</v>
      </c>
      <c r="U201" s="37">
        <v>0</v>
      </c>
      <c r="V201" s="37">
        <v>0</v>
      </c>
      <c r="W201" s="37">
        <v>9.979032140000001</v>
      </c>
      <c r="X201" s="37">
        <v>0</v>
      </c>
      <c r="Y201" s="37">
        <v>0</v>
      </c>
      <c r="Z201" s="37">
        <v>0</v>
      </c>
      <c r="AA201" s="37">
        <v>0</v>
      </c>
      <c r="AB201" s="37">
        <v>16.615088513100002</v>
      </c>
      <c r="AC201" s="37">
        <v>0</v>
      </c>
      <c r="AD201" s="37">
        <v>0</v>
      </c>
      <c r="AE201" s="37">
        <v>0</v>
      </c>
      <c r="AF201" s="37">
        <v>0</v>
      </c>
      <c r="AG201" s="124">
        <v>16.782917690000001</v>
      </c>
      <c r="AH201" s="124">
        <v>0</v>
      </c>
      <c r="AI201" s="124">
        <v>0</v>
      </c>
      <c r="AJ201" s="124">
        <v>0</v>
      </c>
      <c r="AK201" s="124">
        <v>0</v>
      </c>
      <c r="AL201" s="37">
        <v>16.1660320668</v>
      </c>
      <c r="AM201" s="37">
        <v>0</v>
      </c>
      <c r="AN201" s="37">
        <v>0</v>
      </c>
      <c r="AO201" s="37">
        <v>0</v>
      </c>
      <c r="AP201" s="37">
        <v>0</v>
      </c>
      <c r="AQ201" s="124">
        <v>6.8038855500000004</v>
      </c>
      <c r="AR201" s="124">
        <v>0</v>
      </c>
      <c r="AS201" s="124">
        <v>0</v>
      </c>
      <c r="AT201" s="124">
        <v>0</v>
      </c>
      <c r="AU201" s="124">
        <v>0</v>
      </c>
      <c r="AV201" s="37">
        <v>10.886216880000001</v>
      </c>
      <c r="AW201" s="37">
        <v>0</v>
      </c>
      <c r="AX201" s="37">
        <v>0</v>
      </c>
      <c r="AY201" s="37">
        <v>0</v>
      </c>
      <c r="AZ201" s="37">
        <v>0</v>
      </c>
      <c r="BA201" s="37">
        <v>29.483504050000001</v>
      </c>
      <c r="BB201" s="124">
        <v>0</v>
      </c>
      <c r="BC201" s="124">
        <v>0</v>
      </c>
      <c r="BD201" s="124">
        <v>0</v>
      </c>
      <c r="BE201" s="124">
        <v>0</v>
      </c>
      <c r="BF201" s="124">
        <v>37.648166709999998</v>
      </c>
      <c r="BG201" s="124">
        <v>0</v>
      </c>
      <c r="BH201" s="124">
        <v>0</v>
      </c>
      <c r="BI201" s="124">
        <v>0</v>
      </c>
      <c r="BJ201" s="124">
        <v>0</v>
      </c>
      <c r="BK201" s="37">
        <v>6.3502931800000004</v>
      </c>
      <c r="BL201" s="124">
        <v>0</v>
      </c>
      <c r="BM201" s="124">
        <v>0</v>
      </c>
      <c r="BN201" s="124">
        <v>0</v>
      </c>
      <c r="BO201" s="124">
        <v>0</v>
      </c>
      <c r="BP201" s="124">
        <v>12.12452405</v>
      </c>
      <c r="BQ201" s="124">
        <v>0</v>
      </c>
      <c r="BR201" s="124">
        <v>0</v>
      </c>
      <c r="BS201" s="124">
        <v>0</v>
      </c>
      <c r="BT201" s="124">
        <v>0</v>
      </c>
      <c r="BU201" s="37">
        <v>44.905644630000005</v>
      </c>
      <c r="BV201" s="124">
        <v>0</v>
      </c>
      <c r="BW201" s="124">
        <v>0</v>
      </c>
      <c r="BX201" s="124">
        <v>0</v>
      </c>
      <c r="BY201" s="124">
        <v>0</v>
      </c>
      <c r="BZ201" s="124">
        <v>2.2679618499999998</v>
      </c>
      <c r="CA201" s="124">
        <v>0</v>
      </c>
      <c r="CB201" s="124">
        <v>0</v>
      </c>
      <c r="CC201" s="124">
        <v>0</v>
      </c>
      <c r="CD201" s="124">
        <v>0</v>
      </c>
      <c r="CE201" s="22">
        <v>0.98</v>
      </c>
      <c r="CM201" s="38">
        <v>0</v>
      </c>
      <c r="CN201" s="21">
        <v>0</v>
      </c>
      <c r="CO201" s="21">
        <v>1</v>
      </c>
      <c r="CP201" s="21">
        <v>0</v>
      </c>
      <c r="CQ201" s="21">
        <v>0</v>
      </c>
      <c r="CR201" s="39">
        <v>1</v>
      </c>
      <c r="CS201" s="18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JR201" s="37">
        <v>0</v>
      </c>
      <c r="JS201" s="37">
        <v>1</v>
      </c>
      <c r="JT201" s="37">
        <v>1</v>
      </c>
      <c r="JU201" s="37">
        <v>1</v>
      </c>
      <c r="JV201" s="37"/>
      <c r="JW201" s="37">
        <v>0.45</v>
      </c>
      <c r="JX201" s="37">
        <f t="shared" si="20"/>
        <v>1.447751648525877E-2</v>
      </c>
      <c r="JY201" s="37"/>
    </row>
    <row r="202" spans="1:285" x14ac:dyDescent="0.25">
      <c r="A202">
        <v>2087</v>
      </c>
      <c r="B202" s="37">
        <v>390570723.6875</v>
      </c>
      <c r="C202" s="37">
        <v>0</v>
      </c>
      <c r="D202" s="37">
        <v>0</v>
      </c>
      <c r="E202" s="37">
        <v>800.00000011920895</v>
      </c>
      <c r="F202" s="37">
        <v>900.00000003725302</v>
      </c>
      <c r="G202" s="37">
        <v>599.99999976158097</v>
      </c>
      <c r="H202" s="20">
        <v>1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37">
        <v>46.266421740000006</v>
      </c>
      <c r="S202" s="37">
        <v>0</v>
      </c>
      <c r="T202" s="37">
        <v>0</v>
      </c>
      <c r="U202" s="37">
        <v>0</v>
      </c>
      <c r="V202" s="37">
        <v>0</v>
      </c>
      <c r="W202" s="37">
        <v>9.979032140000001</v>
      </c>
      <c r="X202" s="37">
        <v>0</v>
      </c>
      <c r="Y202" s="37">
        <v>0</v>
      </c>
      <c r="Z202" s="37">
        <v>0</v>
      </c>
      <c r="AA202" s="37">
        <v>0</v>
      </c>
      <c r="AB202" s="37">
        <v>16.615088513100002</v>
      </c>
      <c r="AC202" s="37">
        <v>0</v>
      </c>
      <c r="AD202" s="37">
        <v>0</v>
      </c>
      <c r="AE202" s="37">
        <v>0</v>
      </c>
      <c r="AF202" s="37">
        <v>0</v>
      </c>
      <c r="AG202" s="124">
        <v>16.782917690000001</v>
      </c>
      <c r="AH202" s="124">
        <v>0</v>
      </c>
      <c r="AI202" s="124">
        <v>0</v>
      </c>
      <c r="AJ202" s="124">
        <v>0</v>
      </c>
      <c r="AK202" s="124">
        <v>0</v>
      </c>
      <c r="AL202" s="37">
        <v>16.1660320668</v>
      </c>
      <c r="AM202" s="37">
        <v>0</v>
      </c>
      <c r="AN202" s="37">
        <v>0</v>
      </c>
      <c r="AO202" s="37">
        <v>0</v>
      </c>
      <c r="AP202" s="37">
        <v>0</v>
      </c>
      <c r="AQ202" s="124">
        <v>6.8038855500000004</v>
      </c>
      <c r="AR202" s="124">
        <v>0</v>
      </c>
      <c r="AS202" s="124">
        <v>0</v>
      </c>
      <c r="AT202" s="124">
        <v>0</v>
      </c>
      <c r="AU202" s="124">
        <v>0</v>
      </c>
      <c r="AV202" s="37">
        <v>10.886216880000001</v>
      </c>
      <c r="AW202" s="37">
        <v>0</v>
      </c>
      <c r="AX202" s="37">
        <v>0</v>
      </c>
      <c r="AY202" s="37">
        <v>0</v>
      </c>
      <c r="AZ202" s="37">
        <v>0</v>
      </c>
      <c r="BA202" s="37">
        <v>29.483504050000001</v>
      </c>
      <c r="BB202" s="124">
        <v>0</v>
      </c>
      <c r="BC202" s="124">
        <v>0</v>
      </c>
      <c r="BD202" s="124">
        <v>0</v>
      </c>
      <c r="BE202" s="124">
        <v>0</v>
      </c>
      <c r="BF202" s="124">
        <v>37.648166709999998</v>
      </c>
      <c r="BG202" s="124">
        <v>0</v>
      </c>
      <c r="BH202" s="124">
        <v>0</v>
      </c>
      <c r="BI202" s="124">
        <v>0</v>
      </c>
      <c r="BJ202" s="124">
        <v>0</v>
      </c>
      <c r="BK202" s="37">
        <v>6.3502931800000004</v>
      </c>
      <c r="BL202" s="124">
        <v>0</v>
      </c>
      <c r="BM202" s="124">
        <v>0</v>
      </c>
      <c r="BN202" s="124">
        <v>0</v>
      </c>
      <c r="BO202" s="124">
        <v>0</v>
      </c>
      <c r="BP202" s="124">
        <v>12.12452405</v>
      </c>
      <c r="BQ202" s="124">
        <v>0</v>
      </c>
      <c r="BR202" s="124">
        <v>0</v>
      </c>
      <c r="BS202" s="124">
        <v>0</v>
      </c>
      <c r="BT202" s="124">
        <v>0</v>
      </c>
      <c r="BU202" s="37">
        <v>44.905644630000005</v>
      </c>
      <c r="BV202" s="124">
        <v>0</v>
      </c>
      <c r="BW202" s="124">
        <v>0</v>
      </c>
      <c r="BX202" s="124">
        <v>0</v>
      </c>
      <c r="BY202" s="124">
        <v>0</v>
      </c>
      <c r="BZ202" s="124">
        <v>2.2679618499999998</v>
      </c>
      <c r="CA202" s="124">
        <v>0</v>
      </c>
      <c r="CB202" s="124">
        <v>0</v>
      </c>
      <c r="CC202" s="124">
        <v>0</v>
      </c>
      <c r="CD202" s="124">
        <v>0</v>
      </c>
      <c r="CE202" s="22">
        <v>0.98</v>
      </c>
      <c r="CM202" s="38">
        <v>0</v>
      </c>
      <c r="CN202" s="21">
        <v>0</v>
      </c>
      <c r="CO202" s="21">
        <v>1</v>
      </c>
      <c r="CP202" s="21">
        <v>0</v>
      </c>
      <c r="CQ202" s="21">
        <v>0</v>
      </c>
      <c r="CR202" s="39">
        <v>1</v>
      </c>
      <c r="CS202" s="18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JR202" s="37">
        <v>0</v>
      </c>
      <c r="JS202" s="37">
        <v>1</v>
      </c>
      <c r="JT202" s="37">
        <v>1</v>
      </c>
      <c r="JU202" s="37">
        <v>1</v>
      </c>
      <c r="JV202" s="37"/>
      <c r="JW202" s="37">
        <v>0.45</v>
      </c>
      <c r="JX202" s="37">
        <f t="shared" si="20"/>
        <v>1.375364066099583E-2</v>
      </c>
      <c r="JY202" s="37"/>
    </row>
    <row r="203" spans="1:285" x14ac:dyDescent="0.25">
      <c r="A203">
        <v>2088</v>
      </c>
      <c r="B203" s="37">
        <v>390570723.6875</v>
      </c>
      <c r="C203" s="37">
        <v>0</v>
      </c>
      <c r="D203" s="37">
        <v>0</v>
      </c>
      <c r="E203" s="37">
        <v>800.00000011920895</v>
      </c>
      <c r="F203" s="37">
        <v>900.00000003725302</v>
      </c>
      <c r="G203" s="37">
        <v>599.99999976158097</v>
      </c>
      <c r="H203" s="20">
        <v>1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37">
        <v>46.266421740000006</v>
      </c>
      <c r="S203" s="37">
        <v>0</v>
      </c>
      <c r="T203" s="37">
        <v>0</v>
      </c>
      <c r="U203" s="37">
        <v>0</v>
      </c>
      <c r="V203" s="37">
        <v>0</v>
      </c>
      <c r="W203" s="37">
        <v>9.979032140000001</v>
      </c>
      <c r="X203" s="37">
        <v>0</v>
      </c>
      <c r="Y203" s="37">
        <v>0</v>
      </c>
      <c r="Z203" s="37">
        <v>0</v>
      </c>
      <c r="AA203" s="37">
        <v>0</v>
      </c>
      <c r="AB203" s="37">
        <v>16.615088513100002</v>
      </c>
      <c r="AC203" s="37">
        <v>0</v>
      </c>
      <c r="AD203" s="37">
        <v>0</v>
      </c>
      <c r="AE203" s="37">
        <v>0</v>
      </c>
      <c r="AF203" s="37">
        <v>0</v>
      </c>
      <c r="AG203" s="124">
        <v>16.782917690000001</v>
      </c>
      <c r="AH203" s="124">
        <v>0</v>
      </c>
      <c r="AI203" s="124">
        <v>0</v>
      </c>
      <c r="AJ203" s="124">
        <v>0</v>
      </c>
      <c r="AK203" s="124">
        <v>0</v>
      </c>
      <c r="AL203" s="37">
        <v>16.1660320668</v>
      </c>
      <c r="AM203" s="37">
        <v>0</v>
      </c>
      <c r="AN203" s="37">
        <v>0</v>
      </c>
      <c r="AO203" s="37">
        <v>0</v>
      </c>
      <c r="AP203" s="37">
        <v>0</v>
      </c>
      <c r="AQ203" s="124">
        <v>6.8038855500000004</v>
      </c>
      <c r="AR203" s="124">
        <v>0</v>
      </c>
      <c r="AS203" s="124">
        <v>0</v>
      </c>
      <c r="AT203" s="124">
        <v>0</v>
      </c>
      <c r="AU203" s="124">
        <v>0</v>
      </c>
      <c r="AV203" s="37">
        <v>10.886216880000001</v>
      </c>
      <c r="AW203" s="37">
        <v>0</v>
      </c>
      <c r="AX203" s="37">
        <v>0</v>
      </c>
      <c r="AY203" s="37">
        <v>0</v>
      </c>
      <c r="AZ203" s="37">
        <v>0</v>
      </c>
      <c r="BA203" s="37">
        <v>29.483504050000001</v>
      </c>
      <c r="BB203" s="124">
        <v>0</v>
      </c>
      <c r="BC203" s="124">
        <v>0</v>
      </c>
      <c r="BD203" s="124">
        <v>0</v>
      </c>
      <c r="BE203" s="124">
        <v>0</v>
      </c>
      <c r="BF203" s="124">
        <v>37.648166709999998</v>
      </c>
      <c r="BG203" s="124">
        <v>0</v>
      </c>
      <c r="BH203" s="124">
        <v>0</v>
      </c>
      <c r="BI203" s="124">
        <v>0</v>
      </c>
      <c r="BJ203" s="124">
        <v>0</v>
      </c>
      <c r="BK203" s="37">
        <v>6.3502931800000004</v>
      </c>
      <c r="BL203" s="124">
        <v>0</v>
      </c>
      <c r="BM203" s="124">
        <v>0</v>
      </c>
      <c r="BN203" s="124">
        <v>0</v>
      </c>
      <c r="BO203" s="124">
        <v>0</v>
      </c>
      <c r="BP203" s="124">
        <v>12.12452405</v>
      </c>
      <c r="BQ203" s="124">
        <v>0</v>
      </c>
      <c r="BR203" s="124">
        <v>0</v>
      </c>
      <c r="BS203" s="124">
        <v>0</v>
      </c>
      <c r="BT203" s="124">
        <v>0</v>
      </c>
      <c r="BU203" s="37">
        <v>44.905644630000005</v>
      </c>
      <c r="BV203" s="124">
        <v>0</v>
      </c>
      <c r="BW203" s="124">
        <v>0</v>
      </c>
      <c r="BX203" s="124">
        <v>0</v>
      </c>
      <c r="BY203" s="124">
        <v>0</v>
      </c>
      <c r="BZ203" s="124">
        <v>2.2679618499999998</v>
      </c>
      <c r="CA203" s="124">
        <v>0</v>
      </c>
      <c r="CB203" s="124">
        <v>0</v>
      </c>
      <c r="CC203" s="124">
        <v>0</v>
      </c>
      <c r="CD203" s="124">
        <v>0</v>
      </c>
      <c r="CE203" s="22">
        <v>0.98</v>
      </c>
      <c r="CM203" s="38">
        <v>0</v>
      </c>
      <c r="CN203" s="21">
        <v>0</v>
      </c>
      <c r="CO203" s="21">
        <v>1</v>
      </c>
      <c r="CP203" s="21">
        <v>0</v>
      </c>
      <c r="CQ203" s="21">
        <v>0</v>
      </c>
      <c r="CR203" s="39">
        <v>1</v>
      </c>
      <c r="CS203" s="18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JR203" s="37">
        <v>0</v>
      </c>
      <c r="JS203" s="37">
        <v>1</v>
      </c>
      <c r="JT203" s="37">
        <v>1</v>
      </c>
      <c r="JU203" s="37">
        <v>1</v>
      </c>
      <c r="JV203" s="37"/>
      <c r="JW203" s="37">
        <v>0.45</v>
      </c>
      <c r="JX203" s="37">
        <f t="shared" si="20"/>
        <v>1.3065958627946038E-2</v>
      </c>
      <c r="JY203" s="37"/>
    </row>
    <row r="204" spans="1:285" x14ac:dyDescent="0.25">
      <c r="A204">
        <v>2089</v>
      </c>
      <c r="B204" s="37">
        <v>390570723.6875</v>
      </c>
      <c r="C204" s="37">
        <v>0</v>
      </c>
      <c r="D204" s="37">
        <v>0</v>
      </c>
      <c r="E204" s="37">
        <v>800.00000011920895</v>
      </c>
      <c r="F204" s="37">
        <v>900.00000003725302</v>
      </c>
      <c r="G204" s="37">
        <v>599.99999976158097</v>
      </c>
      <c r="H204" s="20">
        <v>1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37">
        <v>46.266421740000006</v>
      </c>
      <c r="S204" s="37">
        <v>0</v>
      </c>
      <c r="T204" s="37">
        <v>0</v>
      </c>
      <c r="U204" s="37">
        <v>0</v>
      </c>
      <c r="V204" s="37">
        <v>0</v>
      </c>
      <c r="W204" s="37">
        <v>9.979032140000001</v>
      </c>
      <c r="X204" s="37">
        <v>0</v>
      </c>
      <c r="Y204" s="37">
        <v>0</v>
      </c>
      <c r="Z204" s="37">
        <v>0</v>
      </c>
      <c r="AA204" s="37">
        <v>0</v>
      </c>
      <c r="AB204" s="37">
        <v>16.615088513100002</v>
      </c>
      <c r="AC204" s="37">
        <v>0</v>
      </c>
      <c r="AD204" s="37">
        <v>0</v>
      </c>
      <c r="AE204" s="37">
        <v>0</v>
      </c>
      <c r="AF204" s="37">
        <v>0</v>
      </c>
      <c r="AG204" s="124">
        <v>16.782917690000001</v>
      </c>
      <c r="AH204" s="124">
        <v>0</v>
      </c>
      <c r="AI204" s="124">
        <v>0</v>
      </c>
      <c r="AJ204" s="124">
        <v>0</v>
      </c>
      <c r="AK204" s="124">
        <v>0</v>
      </c>
      <c r="AL204" s="37">
        <v>16.1660320668</v>
      </c>
      <c r="AM204" s="37">
        <v>0</v>
      </c>
      <c r="AN204" s="37">
        <v>0</v>
      </c>
      <c r="AO204" s="37">
        <v>0</v>
      </c>
      <c r="AP204" s="37">
        <v>0</v>
      </c>
      <c r="AQ204" s="124">
        <v>6.8038855500000004</v>
      </c>
      <c r="AR204" s="124">
        <v>0</v>
      </c>
      <c r="AS204" s="124">
        <v>0</v>
      </c>
      <c r="AT204" s="124">
        <v>0</v>
      </c>
      <c r="AU204" s="124">
        <v>0</v>
      </c>
      <c r="AV204" s="37">
        <v>10.886216880000001</v>
      </c>
      <c r="AW204" s="37">
        <v>0</v>
      </c>
      <c r="AX204" s="37">
        <v>0</v>
      </c>
      <c r="AY204" s="37">
        <v>0</v>
      </c>
      <c r="AZ204" s="37">
        <v>0</v>
      </c>
      <c r="BA204" s="37">
        <v>29.483504050000001</v>
      </c>
      <c r="BB204" s="124">
        <v>0</v>
      </c>
      <c r="BC204" s="124">
        <v>0</v>
      </c>
      <c r="BD204" s="124">
        <v>0</v>
      </c>
      <c r="BE204" s="124">
        <v>0</v>
      </c>
      <c r="BF204" s="124">
        <v>37.648166709999998</v>
      </c>
      <c r="BG204" s="124">
        <v>0</v>
      </c>
      <c r="BH204" s="124">
        <v>0</v>
      </c>
      <c r="BI204" s="124">
        <v>0</v>
      </c>
      <c r="BJ204" s="124">
        <v>0</v>
      </c>
      <c r="BK204" s="37">
        <v>6.3502931800000004</v>
      </c>
      <c r="BL204" s="124">
        <v>0</v>
      </c>
      <c r="BM204" s="124">
        <v>0</v>
      </c>
      <c r="BN204" s="124">
        <v>0</v>
      </c>
      <c r="BO204" s="124">
        <v>0</v>
      </c>
      <c r="BP204" s="124">
        <v>12.12452405</v>
      </c>
      <c r="BQ204" s="124">
        <v>0</v>
      </c>
      <c r="BR204" s="124">
        <v>0</v>
      </c>
      <c r="BS204" s="124">
        <v>0</v>
      </c>
      <c r="BT204" s="124">
        <v>0</v>
      </c>
      <c r="BU204" s="37">
        <v>44.905644630000005</v>
      </c>
      <c r="BV204" s="124">
        <v>0</v>
      </c>
      <c r="BW204" s="124">
        <v>0</v>
      </c>
      <c r="BX204" s="124">
        <v>0</v>
      </c>
      <c r="BY204" s="124">
        <v>0</v>
      </c>
      <c r="BZ204" s="124">
        <v>2.2679618499999998</v>
      </c>
      <c r="CA204" s="124">
        <v>0</v>
      </c>
      <c r="CB204" s="124">
        <v>0</v>
      </c>
      <c r="CC204" s="124">
        <v>0</v>
      </c>
      <c r="CD204" s="124">
        <v>0</v>
      </c>
      <c r="CE204" s="22">
        <v>0.98</v>
      </c>
      <c r="CM204" s="38">
        <v>0</v>
      </c>
      <c r="CN204" s="21">
        <v>0</v>
      </c>
      <c r="CO204" s="21">
        <v>1</v>
      </c>
      <c r="CP204" s="21">
        <v>0</v>
      </c>
      <c r="CQ204" s="21">
        <v>0</v>
      </c>
      <c r="CR204" s="39">
        <v>1</v>
      </c>
      <c r="CS204" s="18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JR204" s="37">
        <v>0</v>
      </c>
      <c r="JS204" s="37">
        <v>1</v>
      </c>
      <c r="JT204" s="37">
        <v>1</v>
      </c>
      <c r="JU204" s="37">
        <v>1</v>
      </c>
      <c r="JV204" s="37"/>
      <c r="JW204" s="37">
        <v>0.45</v>
      </c>
      <c r="JX204" s="37">
        <f t="shared" si="20"/>
        <v>1.2412660696548736E-2</v>
      </c>
      <c r="JY204" s="37"/>
    </row>
    <row r="205" spans="1:285" x14ac:dyDescent="0.25">
      <c r="A205">
        <v>2090</v>
      </c>
      <c r="B205" s="37">
        <v>390570723.6875</v>
      </c>
      <c r="C205" s="37">
        <v>0</v>
      </c>
      <c r="D205" s="37">
        <v>0</v>
      </c>
      <c r="E205" s="37">
        <v>800.00000011920895</v>
      </c>
      <c r="F205" s="37">
        <v>900.00000003725302</v>
      </c>
      <c r="G205" s="37">
        <v>599.99999976158097</v>
      </c>
      <c r="H205" s="20">
        <v>1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Q205" s="20">
        <v>0</v>
      </c>
      <c r="R205" s="37">
        <v>46.266421740000006</v>
      </c>
      <c r="S205" s="37">
        <v>0</v>
      </c>
      <c r="T205" s="37">
        <v>0</v>
      </c>
      <c r="U205" s="37">
        <v>0</v>
      </c>
      <c r="V205" s="37">
        <v>0</v>
      </c>
      <c r="W205" s="37">
        <v>9.979032140000001</v>
      </c>
      <c r="X205" s="37">
        <v>0</v>
      </c>
      <c r="Y205" s="37">
        <v>0</v>
      </c>
      <c r="Z205" s="37">
        <v>0</v>
      </c>
      <c r="AA205" s="37">
        <v>0</v>
      </c>
      <c r="AB205" s="37">
        <v>16.615088513100002</v>
      </c>
      <c r="AC205" s="37">
        <v>0</v>
      </c>
      <c r="AD205" s="37">
        <v>0</v>
      </c>
      <c r="AE205" s="37">
        <v>0</v>
      </c>
      <c r="AF205" s="37">
        <v>0</v>
      </c>
      <c r="AG205" s="124">
        <v>16.782917690000001</v>
      </c>
      <c r="AH205" s="124">
        <v>0</v>
      </c>
      <c r="AI205" s="124">
        <v>0</v>
      </c>
      <c r="AJ205" s="124">
        <v>0</v>
      </c>
      <c r="AK205" s="124">
        <v>0</v>
      </c>
      <c r="AL205" s="37">
        <v>16.1660320668</v>
      </c>
      <c r="AM205" s="37">
        <v>0</v>
      </c>
      <c r="AN205" s="37">
        <v>0</v>
      </c>
      <c r="AO205" s="37">
        <v>0</v>
      </c>
      <c r="AP205" s="37">
        <v>0</v>
      </c>
      <c r="AQ205" s="124">
        <v>6.8038855500000004</v>
      </c>
      <c r="AR205" s="124">
        <v>0</v>
      </c>
      <c r="AS205" s="124">
        <v>0</v>
      </c>
      <c r="AT205" s="124">
        <v>0</v>
      </c>
      <c r="AU205" s="124">
        <v>0</v>
      </c>
      <c r="AV205" s="37">
        <v>10.886216880000001</v>
      </c>
      <c r="AW205" s="37">
        <v>0</v>
      </c>
      <c r="AX205" s="37">
        <v>0</v>
      </c>
      <c r="AY205" s="37">
        <v>0</v>
      </c>
      <c r="AZ205" s="37">
        <v>0</v>
      </c>
      <c r="BA205" s="37">
        <v>29.483504050000001</v>
      </c>
      <c r="BB205" s="124">
        <v>0</v>
      </c>
      <c r="BC205" s="124">
        <v>0</v>
      </c>
      <c r="BD205" s="124">
        <v>0</v>
      </c>
      <c r="BE205" s="124">
        <v>0</v>
      </c>
      <c r="BF205" s="124">
        <v>37.648166709999998</v>
      </c>
      <c r="BG205" s="124">
        <v>0</v>
      </c>
      <c r="BH205" s="124">
        <v>0</v>
      </c>
      <c r="BI205" s="124">
        <v>0</v>
      </c>
      <c r="BJ205" s="124">
        <v>0</v>
      </c>
      <c r="BK205" s="37">
        <v>6.3502931800000004</v>
      </c>
      <c r="BL205" s="124">
        <v>0</v>
      </c>
      <c r="BM205" s="124">
        <v>0</v>
      </c>
      <c r="BN205" s="124">
        <v>0</v>
      </c>
      <c r="BO205" s="124">
        <v>0</v>
      </c>
      <c r="BP205" s="124">
        <v>12.12452405</v>
      </c>
      <c r="BQ205" s="124">
        <v>0</v>
      </c>
      <c r="BR205" s="124">
        <v>0</v>
      </c>
      <c r="BS205" s="124">
        <v>0</v>
      </c>
      <c r="BT205" s="124">
        <v>0</v>
      </c>
      <c r="BU205" s="37">
        <v>44.905644630000005</v>
      </c>
      <c r="BV205" s="124">
        <v>0</v>
      </c>
      <c r="BW205" s="124">
        <v>0</v>
      </c>
      <c r="BX205" s="124">
        <v>0</v>
      </c>
      <c r="BY205" s="124">
        <v>0</v>
      </c>
      <c r="BZ205" s="124">
        <v>2.2679618499999998</v>
      </c>
      <c r="CA205" s="124">
        <v>0</v>
      </c>
      <c r="CB205" s="124">
        <v>0</v>
      </c>
      <c r="CC205" s="124">
        <v>0</v>
      </c>
      <c r="CD205" s="124">
        <v>0</v>
      </c>
      <c r="CE205" s="22">
        <v>0.98</v>
      </c>
      <c r="CM205" s="38">
        <v>0</v>
      </c>
      <c r="CN205" s="21">
        <v>0</v>
      </c>
      <c r="CO205" s="21">
        <v>1</v>
      </c>
      <c r="CP205" s="21">
        <v>0</v>
      </c>
      <c r="CQ205" s="21">
        <v>0</v>
      </c>
      <c r="CR205" s="39">
        <v>1</v>
      </c>
      <c r="CS205" s="18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JR205" s="37">
        <v>0</v>
      </c>
      <c r="JS205" s="37">
        <v>1</v>
      </c>
      <c r="JT205" s="37">
        <v>1</v>
      </c>
      <c r="JU205" s="37">
        <v>1</v>
      </c>
      <c r="JV205" s="37"/>
      <c r="JW205" s="37">
        <v>0.45</v>
      </c>
      <c r="JX205" s="37">
        <f t="shared" si="20"/>
        <v>1.1792027661721299E-2</v>
      </c>
      <c r="JY205" s="37"/>
    </row>
    <row r="206" spans="1:285" x14ac:dyDescent="0.25">
      <c r="A206">
        <v>2091</v>
      </c>
      <c r="B206" s="37">
        <v>390570723.6875</v>
      </c>
      <c r="C206" s="37">
        <v>0</v>
      </c>
      <c r="D206" s="37">
        <v>0</v>
      </c>
      <c r="E206" s="37">
        <v>800.00000011920895</v>
      </c>
      <c r="F206" s="37">
        <v>900.00000003725302</v>
      </c>
      <c r="G206" s="37">
        <v>599.99999976158097</v>
      </c>
      <c r="H206" s="20">
        <v>1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37">
        <v>46.266421740000006</v>
      </c>
      <c r="S206" s="37">
        <v>0</v>
      </c>
      <c r="T206" s="37">
        <v>0</v>
      </c>
      <c r="U206" s="37">
        <v>0</v>
      </c>
      <c r="V206" s="37">
        <v>0</v>
      </c>
      <c r="W206" s="37">
        <v>9.979032140000001</v>
      </c>
      <c r="X206" s="37">
        <v>0</v>
      </c>
      <c r="Y206" s="37">
        <v>0</v>
      </c>
      <c r="Z206" s="37">
        <v>0</v>
      </c>
      <c r="AA206" s="37">
        <v>0</v>
      </c>
      <c r="AB206" s="37">
        <v>16.615088513100002</v>
      </c>
      <c r="AC206" s="37">
        <v>0</v>
      </c>
      <c r="AD206" s="37">
        <v>0</v>
      </c>
      <c r="AE206" s="37">
        <v>0</v>
      </c>
      <c r="AF206" s="37">
        <v>0</v>
      </c>
      <c r="AG206" s="124">
        <v>16.782917690000001</v>
      </c>
      <c r="AH206" s="124">
        <v>0</v>
      </c>
      <c r="AI206" s="124">
        <v>0</v>
      </c>
      <c r="AJ206" s="124">
        <v>0</v>
      </c>
      <c r="AK206" s="124">
        <v>0</v>
      </c>
      <c r="AL206" s="37">
        <v>16.1660320668</v>
      </c>
      <c r="AM206" s="37">
        <v>0</v>
      </c>
      <c r="AN206" s="37">
        <v>0</v>
      </c>
      <c r="AO206" s="37">
        <v>0</v>
      </c>
      <c r="AP206" s="37">
        <v>0</v>
      </c>
      <c r="AQ206" s="124">
        <v>6.8038855500000004</v>
      </c>
      <c r="AR206" s="124">
        <v>0</v>
      </c>
      <c r="AS206" s="124">
        <v>0</v>
      </c>
      <c r="AT206" s="124">
        <v>0</v>
      </c>
      <c r="AU206" s="124">
        <v>0</v>
      </c>
      <c r="AV206" s="37">
        <v>10.886216880000001</v>
      </c>
      <c r="AW206" s="37">
        <v>0</v>
      </c>
      <c r="AX206" s="37">
        <v>0</v>
      </c>
      <c r="AY206" s="37">
        <v>0</v>
      </c>
      <c r="AZ206" s="37">
        <v>0</v>
      </c>
      <c r="BA206" s="37">
        <v>29.483504050000001</v>
      </c>
      <c r="BB206" s="124">
        <v>0</v>
      </c>
      <c r="BC206" s="124">
        <v>0</v>
      </c>
      <c r="BD206" s="124">
        <v>0</v>
      </c>
      <c r="BE206" s="124">
        <v>0</v>
      </c>
      <c r="BF206" s="124">
        <v>37.648166709999998</v>
      </c>
      <c r="BG206" s="124">
        <v>0</v>
      </c>
      <c r="BH206" s="124">
        <v>0</v>
      </c>
      <c r="BI206" s="124">
        <v>0</v>
      </c>
      <c r="BJ206" s="124">
        <v>0</v>
      </c>
      <c r="BK206" s="37">
        <v>6.3502931800000004</v>
      </c>
      <c r="BL206" s="124">
        <v>0</v>
      </c>
      <c r="BM206" s="124">
        <v>0</v>
      </c>
      <c r="BN206" s="124">
        <v>0</v>
      </c>
      <c r="BO206" s="124">
        <v>0</v>
      </c>
      <c r="BP206" s="124">
        <v>12.12452405</v>
      </c>
      <c r="BQ206" s="124">
        <v>0</v>
      </c>
      <c r="BR206" s="124">
        <v>0</v>
      </c>
      <c r="BS206" s="124">
        <v>0</v>
      </c>
      <c r="BT206" s="124">
        <v>0</v>
      </c>
      <c r="BU206" s="37">
        <v>44.905644630000005</v>
      </c>
      <c r="BV206" s="124">
        <v>0</v>
      </c>
      <c r="BW206" s="124">
        <v>0</v>
      </c>
      <c r="BX206" s="124">
        <v>0</v>
      </c>
      <c r="BY206" s="124">
        <v>0</v>
      </c>
      <c r="BZ206" s="124">
        <v>2.2679618499999998</v>
      </c>
      <c r="CA206" s="124">
        <v>0</v>
      </c>
      <c r="CB206" s="124">
        <v>0</v>
      </c>
      <c r="CC206" s="124">
        <v>0</v>
      </c>
      <c r="CD206" s="124">
        <v>0</v>
      </c>
      <c r="CE206" s="22">
        <v>0.98</v>
      </c>
      <c r="CM206" s="38">
        <v>0</v>
      </c>
      <c r="CN206" s="21">
        <v>0</v>
      </c>
      <c r="CO206" s="21">
        <v>1</v>
      </c>
      <c r="CP206" s="21">
        <v>0</v>
      </c>
      <c r="CQ206" s="21">
        <v>0</v>
      </c>
      <c r="CR206" s="39">
        <v>1</v>
      </c>
      <c r="CS206" s="18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JR206" s="37">
        <v>0</v>
      </c>
      <c r="JS206" s="37">
        <v>1</v>
      </c>
      <c r="JT206" s="37">
        <v>1</v>
      </c>
      <c r="JU206" s="37">
        <v>1</v>
      </c>
      <c r="JV206" s="37"/>
      <c r="JW206" s="37">
        <v>0.45</v>
      </c>
      <c r="JX206" s="37">
        <f t="shared" si="20"/>
        <v>1.1202426278635234E-2</v>
      </c>
      <c r="JY206" s="37"/>
    </row>
    <row r="207" spans="1:285" x14ac:dyDescent="0.25">
      <c r="A207">
        <v>2092</v>
      </c>
      <c r="B207" s="37">
        <v>390570723.6875</v>
      </c>
      <c r="C207" s="37">
        <v>0</v>
      </c>
      <c r="D207" s="37">
        <v>0</v>
      </c>
      <c r="E207" s="37">
        <v>800.00000011920895</v>
      </c>
      <c r="F207" s="37">
        <v>900.00000003725302</v>
      </c>
      <c r="G207" s="37">
        <v>599.99999976158097</v>
      </c>
      <c r="H207" s="20">
        <v>1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37">
        <v>46.266421740000006</v>
      </c>
      <c r="S207" s="37">
        <v>0</v>
      </c>
      <c r="T207" s="37">
        <v>0</v>
      </c>
      <c r="U207" s="37">
        <v>0</v>
      </c>
      <c r="V207" s="37">
        <v>0</v>
      </c>
      <c r="W207" s="37">
        <v>9.979032140000001</v>
      </c>
      <c r="X207" s="37">
        <v>0</v>
      </c>
      <c r="Y207" s="37">
        <v>0</v>
      </c>
      <c r="Z207" s="37">
        <v>0</v>
      </c>
      <c r="AA207" s="37">
        <v>0</v>
      </c>
      <c r="AB207" s="37">
        <v>16.615088513100002</v>
      </c>
      <c r="AC207" s="37">
        <v>0</v>
      </c>
      <c r="AD207" s="37">
        <v>0</v>
      </c>
      <c r="AE207" s="37">
        <v>0</v>
      </c>
      <c r="AF207" s="37">
        <v>0</v>
      </c>
      <c r="AG207" s="124">
        <v>16.782917690000001</v>
      </c>
      <c r="AH207" s="124">
        <v>0</v>
      </c>
      <c r="AI207" s="124">
        <v>0</v>
      </c>
      <c r="AJ207" s="124">
        <v>0</v>
      </c>
      <c r="AK207" s="124">
        <v>0</v>
      </c>
      <c r="AL207" s="37">
        <v>16.1660320668</v>
      </c>
      <c r="AM207" s="37">
        <v>0</v>
      </c>
      <c r="AN207" s="37">
        <v>0</v>
      </c>
      <c r="AO207" s="37">
        <v>0</v>
      </c>
      <c r="AP207" s="37">
        <v>0</v>
      </c>
      <c r="AQ207" s="124">
        <v>6.8038855500000004</v>
      </c>
      <c r="AR207" s="124">
        <v>0</v>
      </c>
      <c r="AS207" s="124">
        <v>0</v>
      </c>
      <c r="AT207" s="124">
        <v>0</v>
      </c>
      <c r="AU207" s="124">
        <v>0</v>
      </c>
      <c r="AV207" s="37">
        <v>10.886216880000001</v>
      </c>
      <c r="AW207" s="37">
        <v>0</v>
      </c>
      <c r="AX207" s="37">
        <v>0</v>
      </c>
      <c r="AY207" s="37">
        <v>0</v>
      </c>
      <c r="AZ207" s="37">
        <v>0</v>
      </c>
      <c r="BA207" s="37">
        <v>29.483504050000001</v>
      </c>
      <c r="BB207" s="124">
        <v>0</v>
      </c>
      <c r="BC207" s="124">
        <v>0</v>
      </c>
      <c r="BD207" s="124">
        <v>0</v>
      </c>
      <c r="BE207" s="124">
        <v>0</v>
      </c>
      <c r="BF207" s="124">
        <v>37.648166709999998</v>
      </c>
      <c r="BG207" s="124">
        <v>0</v>
      </c>
      <c r="BH207" s="124">
        <v>0</v>
      </c>
      <c r="BI207" s="124">
        <v>0</v>
      </c>
      <c r="BJ207" s="124">
        <v>0</v>
      </c>
      <c r="BK207" s="37">
        <v>6.3502931800000004</v>
      </c>
      <c r="BL207" s="124">
        <v>0</v>
      </c>
      <c r="BM207" s="124">
        <v>0</v>
      </c>
      <c r="BN207" s="124">
        <v>0</v>
      </c>
      <c r="BO207" s="124">
        <v>0</v>
      </c>
      <c r="BP207" s="124">
        <v>12.12452405</v>
      </c>
      <c r="BQ207" s="124">
        <v>0</v>
      </c>
      <c r="BR207" s="124">
        <v>0</v>
      </c>
      <c r="BS207" s="124">
        <v>0</v>
      </c>
      <c r="BT207" s="124">
        <v>0</v>
      </c>
      <c r="BU207" s="37">
        <v>44.905644630000005</v>
      </c>
      <c r="BV207" s="124">
        <v>0</v>
      </c>
      <c r="BW207" s="124">
        <v>0</v>
      </c>
      <c r="BX207" s="124">
        <v>0</v>
      </c>
      <c r="BY207" s="124">
        <v>0</v>
      </c>
      <c r="BZ207" s="124">
        <v>2.2679618499999998</v>
      </c>
      <c r="CA207" s="124">
        <v>0</v>
      </c>
      <c r="CB207" s="124">
        <v>0</v>
      </c>
      <c r="CC207" s="124">
        <v>0</v>
      </c>
      <c r="CD207" s="124">
        <v>0</v>
      </c>
      <c r="CE207" s="22">
        <v>0.98</v>
      </c>
      <c r="CM207" s="38">
        <v>0</v>
      </c>
      <c r="CN207" s="21">
        <v>0</v>
      </c>
      <c r="CO207" s="21">
        <v>1</v>
      </c>
      <c r="CP207" s="21">
        <v>0</v>
      </c>
      <c r="CQ207" s="21">
        <v>0</v>
      </c>
      <c r="CR207" s="39">
        <v>1</v>
      </c>
      <c r="CS207" s="18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JR207" s="37">
        <v>0</v>
      </c>
      <c r="JS207" s="37">
        <v>1</v>
      </c>
      <c r="JT207" s="37">
        <v>1</v>
      </c>
      <c r="JU207" s="37">
        <v>1</v>
      </c>
      <c r="JV207" s="37"/>
      <c r="JW207" s="37">
        <v>0.45</v>
      </c>
      <c r="JX207" s="37">
        <f t="shared" si="20"/>
        <v>1.0642304964703472E-2</v>
      </c>
      <c r="JY207" s="37"/>
    </row>
    <row r="208" spans="1:285" x14ac:dyDescent="0.25">
      <c r="A208">
        <v>2093</v>
      </c>
      <c r="B208" s="37">
        <v>390570723.6875</v>
      </c>
      <c r="C208" s="37">
        <v>0</v>
      </c>
      <c r="D208" s="37">
        <v>0</v>
      </c>
      <c r="E208" s="37">
        <v>800.00000011920895</v>
      </c>
      <c r="F208" s="37">
        <v>900.00000003725302</v>
      </c>
      <c r="G208" s="37">
        <v>599.99999976158097</v>
      </c>
      <c r="H208" s="20">
        <v>1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37">
        <v>46.266421740000006</v>
      </c>
      <c r="S208" s="37">
        <v>0</v>
      </c>
      <c r="T208" s="37">
        <v>0</v>
      </c>
      <c r="U208" s="37">
        <v>0</v>
      </c>
      <c r="V208" s="37">
        <v>0</v>
      </c>
      <c r="W208" s="37">
        <v>9.979032140000001</v>
      </c>
      <c r="X208" s="37">
        <v>0</v>
      </c>
      <c r="Y208" s="37">
        <v>0</v>
      </c>
      <c r="Z208" s="37">
        <v>0</v>
      </c>
      <c r="AA208" s="37">
        <v>0</v>
      </c>
      <c r="AB208" s="37">
        <v>16.615088513100002</v>
      </c>
      <c r="AC208" s="37">
        <v>0</v>
      </c>
      <c r="AD208" s="37">
        <v>0</v>
      </c>
      <c r="AE208" s="37">
        <v>0</v>
      </c>
      <c r="AF208" s="37">
        <v>0</v>
      </c>
      <c r="AG208" s="124">
        <v>16.782917690000001</v>
      </c>
      <c r="AH208" s="124">
        <v>0</v>
      </c>
      <c r="AI208" s="124">
        <v>0</v>
      </c>
      <c r="AJ208" s="124">
        <v>0</v>
      </c>
      <c r="AK208" s="124">
        <v>0</v>
      </c>
      <c r="AL208" s="37">
        <v>16.1660320668</v>
      </c>
      <c r="AM208" s="37">
        <v>0</v>
      </c>
      <c r="AN208" s="37">
        <v>0</v>
      </c>
      <c r="AO208" s="37">
        <v>0</v>
      </c>
      <c r="AP208" s="37">
        <v>0</v>
      </c>
      <c r="AQ208" s="124">
        <v>6.8038855500000004</v>
      </c>
      <c r="AR208" s="124">
        <v>0</v>
      </c>
      <c r="AS208" s="124">
        <v>0</v>
      </c>
      <c r="AT208" s="124">
        <v>0</v>
      </c>
      <c r="AU208" s="124">
        <v>0</v>
      </c>
      <c r="AV208" s="37">
        <v>10.886216880000001</v>
      </c>
      <c r="AW208" s="37">
        <v>0</v>
      </c>
      <c r="AX208" s="37">
        <v>0</v>
      </c>
      <c r="AY208" s="37">
        <v>0</v>
      </c>
      <c r="AZ208" s="37">
        <v>0</v>
      </c>
      <c r="BA208" s="37">
        <v>29.483504050000001</v>
      </c>
      <c r="BB208" s="124">
        <v>0</v>
      </c>
      <c r="BC208" s="124">
        <v>0</v>
      </c>
      <c r="BD208" s="124">
        <v>0</v>
      </c>
      <c r="BE208" s="124">
        <v>0</v>
      </c>
      <c r="BF208" s="124">
        <v>37.648166709999998</v>
      </c>
      <c r="BG208" s="124">
        <v>0</v>
      </c>
      <c r="BH208" s="124">
        <v>0</v>
      </c>
      <c r="BI208" s="124">
        <v>0</v>
      </c>
      <c r="BJ208" s="124">
        <v>0</v>
      </c>
      <c r="BK208" s="37">
        <v>6.3502931800000004</v>
      </c>
      <c r="BL208" s="124">
        <v>0</v>
      </c>
      <c r="BM208" s="124">
        <v>0</v>
      </c>
      <c r="BN208" s="124">
        <v>0</v>
      </c>
      <c r="BO208" s="124">
        <v>0</v>
      </c>
      <c r="BP208" s="124">
        <v>12.12452405</v>
      </c>
      <c r="BQ208" s="124">
        <v>0</v>
      </c>
      <c r="BR208" s="124">
        <v>0</v>
      </c>
      <c r="BS208" s="124">
        <v>0</v>
      </c>
      <c r="BT208" s="124">
        <v>0</v>
      </c>
      <c r="BU208" s="37">
        <v>44.905644630000005</v>
      </c>
      <c r="BV208" s="124">
        <v>0</v>
      </c>
      <c r="BW208" s="124">
        <v>0</v>
      </c>
      <c r="BX208" s="124">
        <v>0</v>
      </c>
      <c r="BY208" s="124">
        <v>0</v>
      </c>
      <c r="BZ208" s="124">
        <v>2.2679618499999998</v>
      </c>
      <c r="CA208" s="124">
        <v>0</v>
      </c>
      <c r="CB208" s="124">
        <v>0</v>
      </c>
      <c r="CC208" s="124">
        <v>0</v>
      </c>
      <c r="CD208" s="124">
        <v>0</v>
      </c>
      <c r="CE208" s="22">
        <v>0.98</v>
      </c>
      <c r="CM208" s="38">
        <v>0</v>
      </c>
      <c r="CN208" s="21">
        <v>0</v>
      </c>
      <c r="CO208" s="21">
        <v>1</v>
      </c>
      <c r="CP208" s="21">
        <v>0</v>
      </c>
      <c r="CQ208" s="21">
        <v>0</v>
      </c>
      <c r="CR208" s="39">
        <v>1</v>
      </c>
      <c r="CS208" s="18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JR208" s="37">
        <v>0</v>
      </c>
      <c r="JS208" s="37">
        <v>1</v>
      </c>
      <c r="JT208" s="37">
        <v>1</v>
      </c>
      <c r="JU208" s="37">
        <v>1</v>
      </c>
      <c r="JV208" s="37"/>
      <c r="JW208" s="37">
        <v>0.45</v>
      </c>
      <c r="JX208" s="37">
        <f t="shared" si="20"/>
        <v>1.0110189716468298E-2</v>
      </c>
      <c r="JY208" s="37"/>
    </row>
    <row r="209" spans="1:285" x14ac:dyDescent="0.25">
      <c r="A209">
        <v>2094</v>
      </c>
      <c r="B209" s="37">
        <v>390570723.6875</v>
      </c>
      <c r="C209" s="37">
        <v>0</v>
      </c>
      <c r="D209" s="37">
        <v>0</v>
      </c>
      <c r="E209" s="37">
        <v>800.00000011920895</v>
      </c>
      <c r="F209" s="37">
        <v>900.00000003725302</v>
      </c>
      <c r="G209" s="37">
        <v>599.99999976158097</v>
      </c>
      <c r="H209" s="20">
        <v>1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O209" s="20">
        <v>0</v>
      </c>
      <c r="P209" s="20">
        <v>0</v>
      </c>
      <c r="Q209" s="20">
        <v>0</v>
      </c>
      <c r="R209" s="37">
        <v>46.266421740000006</v>
      </c>
      <c r="S209" s="37">
        <v>0</v>
      </c>
      <c r="T209" s="37">
        <v>0</v>
      </c>
      <c r="U209" s="37">
        <v>0</v>
      </c>
      <c r="V209" s="37">
        <v>0</v>
      </c>
      <c r="W209" s="37">
        <v>9.979032140000001</v>
      </c>
      <c r="X209" s="37">
        <v>0</v>
      </c>
      <c r="Y209" s="37">
        <v>0</v>
      </c>
      <c r="Z209" s="37">
        <v>0</v>
      </c>
      <c r="AA209" s="37">
        <v>0</v>
      </c>
      <c r="AB209" s="37">
        <v>16.615088513100002</v>
      </c>
      <c r="AC209" s="37">
        <v>0</v>
      </c>
      <c r="AD209" s="37">
        <v>0</v>
      </c>
      <c r="AE209" s="37">
        <v>0</v>
      </c>
      <c r="AF209" s="37">
        <v>0</v>
      </c>
      <c r="AG209" s="124">
        <v>16.782917690000001</v>
      </c>
      <c r="AH209" s="124">
        <v>0</v>
      </c>
      <c r="AI209" s="124">
        <v>0</v>
      </c>
      <c r="AJ209" s="124">
        <v>0</v>
      </c>
      <c r="AK209" s="124">
        <v>0</v>
      </c>
      <c r="AL209" s="37">
        <v>16.1660320668</v>
      </c>
      <c r="AM209" s="37">
        <v>0</v>
      </c>
      <c r="AN209" s="37">
        <v>0</v>
      </c>
      <c r="AO209" s="37">
        <v>0</v>
      </c>
      <c r="AP209" s="37">
        <v>0</v>
      </c>
      <c r="AQ209" s="124">
        <v>6.8038855500000004</v>
      </c>
      <c r="AR209" s="124">
        <v>0</v>
      </c>
      <c r="AS209" s="124">
        <v>0</v>
      </c>
      <c r="AT209" s="124">
        <v>0</v>
      </c>
      <c r="AU209" s="124">
        <v>0</v>
      </c>
      <c r="AV209" s="37">
        <v>10.886216880000001</v>
      </c>
      <c r="AW209" s="37">
        <v>0</v>
      </c>
      <c r="AX209" s="37">
        <v>0</v>
      </c>
      <c r="AY209" s="37">
        <v>0</v>
      </c>
      <c r="AZ209" s="37">
        <v>0</v>
      </c>
      <c r="BA209" s="37">
        <v>29.483504050000001</v>
      </c>
      <c r="BB209" s="124">
        <v>0</v>
      </c>
      <c r="BC209" s="124">
        <v>0</v>
      </c>
      <c r="BD209" s="124">
        <v>0</v>
      </c>
      <c r="BE209" s="124">
        <v>0</v>
      </c>
      <c r="BF209" s="124">
        <v>37.648166709999998</v>
      </c>
      <c r="BG209" s="124">
        <v>0</v>
      </c>
      <c r="BH209" s="124">
        <v>0</v>
      </c>
      <c r="BI209" s="124">
        <v>0</v>
      </c>
      <c r="BJ209" s="124">
        <v>0</v>
      </c>
      <c r="BK209" s="37">
        <v>6.3502931800000004</v>
      </c>
      <c r="BL209" s="124">
        <v>0</v>
      </c>
      <c r="BM209" s="124">
        <v>0</v>
      </c>
      <c r="BN209" s="124">
        <v>0</v>
      </c>
      <c r="BO209" s="124">
        <v>0</v>
      </c>
      <c r="BP209" s="124">
        <v>12.12452405</v>
      </c>
      <c r="BQ209" s="124">
        <v>0</v>
      </c>
      <c r="BR209" s="124">
        <v>0</v>
      </c>
      <c r="BS209" s="124">
        <v>0</v>
      </c>
      <c r="BT209" s="124">
        <v>0</v>
      </c>
      <c r="BU209" s="37">
        <v>44.905644630000005</v>
      </c>
      <c r="BV209" s="124">
        <v>0</v>
      </c>
      <c r="BW209" s="124">
        <v>0</v>
      </c>
      <c r="BX209" s="124">
        <v>0</v>
      </c>
      <c r="BY209" s="124">
        <v>0</v>
      </c>
      <c r="BZ209" s="124">
        <v>2.2679618499999998</v>
      </c>
      <c r="CA209" s="124">
        <v>0</v>
      </c>
      <c r="CB209" s="124">
        <v>0</v>
      </c>
      <c r="CC209" s="124">
        <v>0</v>
      </c>
      <c r="CD209" s="124">
        <v>0</v>
      </c>
      <c r="CE209" s="22">
        <v>0.98</v>
      </c>
      <c r="CM209" s="38">
        <v>0</v>
      </c>
      <c r="CN209" s="21">
        <v>0</v>
      </c>
      <c r="CO209" s="21">
        <v>1</v>
      </c>
      <c r="CP209" s="21">
        <v>0</v>
      </c>
      <c r="CQ209" s="21">
        <v>0</v>
      </c>
      <c r="CR209" s="39">
        <v>1</v>
      </c>
      <c r="CS209" s="18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JR209" s="37">
        <v>0</v>
      </c>
      <c r="JS209" s="37">
        <v>1</v>
      </c>
      <c r="JT209" s="37">
        <v>1</v>
      </c>
      <c r="JU209" s="37">
        <v>1</v>
      </c>
      <c r="JV209" s="37"/>
      <c r="JW209" s="37">
        <v>0.45</v>
      </c>
      <c r="JX209" s="37">
        <f t="shared" si="20"/>
        <v>9.6046802306448825E-3</v>
      </c>
      <c r="JY209" s="37"/>
    </row>
    <row r="210" spans="1:285" x14ac:dyDescent="0.25">
      <c r="A210">
        <v>2095</v>
      </c>
      <c r="B210" s="37">
        <v>390570723.6875</v>
      </c>
      <c r="C210" s="37">
        <v>0</v>
      </c>
      <c r="D210" s="37">
        <v>0</v>
      </c>
      <c r="E210" s="37">
        <v>800.00000011920895</v>
      </c>
      <c r="F210" s="37">
        <v>900.00000003725302</v>
      </c>
      <c r="G210" s="37">
        <v>599.99999976158097</v>
      </c>
      <c r="H210" s="20">
        <v>1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37">
        <v>46.266421740000006</v>
      </c>
      <c r="S210" s="37">
        <v>0</v>
      </c>
      <c r="T210" s="37">
        <v>0</v>
      </c>
      <c r="U210" s="37">
        <v>0</v>
      </c>
      <c r="V210" s="37">
        <v>0</v>
      </c>
      <c r="W210" s="37">
        <v>9.979032140000001</v>
      </c>
      <c r="X210" s="37">
        <v>0</v>
      </c>
      <c r="Y210" s="37">
        <v>0</v>
      </c>
      <c r="Z210" s="37">
        <v>0</v>
      </c>
      <c r="AA210" s="37">
        <v>0</v>
      </c>
      <c r="AB210" s="37">
        <v>16.615088513100002</v>
      </c>
      <c r="AC210" s="37">
        <v>0</v>
      </c>
      <c r="AD210" s="37">
        <v>0</v>
      </c>
      <c r="AE210" s="37">
        <v>0</v>
      </c>
      <c r="AF210" s="37">
        <v>0</v>
      </c>
      <c r="AG210" s="124">
        <v>16.782917690000001</v>
      </c>
      <c r="AH210" s="124">
        <v>0</v>
      </c>
      <c r="AI210" s="124">
        <v>0</v>
      </c>
      <c r="AJ210" s="124">
        <v>0</v>
      </c>
      <c r="AK210" s="124">
        <v>0</v>
      </c>
      <c r="AL210" s="37">
        <v>16.1660320668</v>
      </c>
      <c r="AM210" s="37">
        <v>0</v>
      </c>
      <c r="AN210" s="37">
        <v>0</v>
      </c>
      <c r="AO210" s="37">
        <v>0</v>
      </c>
      <c r="AP210" s="37">
        <v>0</v>
      </c>
      <c r="AQ210" s="124">
        <v>6.8038855500000004</v>
      </c>
      <c r="AR210" s="124">
        <v>0</v>
      </c>
      <c r="AS210" s="124">
        <v>0</v>
      </c>
      <c r="AT210" s="124">
        <v>0</v>
      </c>
      <c r="AU210" s="124">
        <v>0</v>
      </c>
      <c r="AV210" s="37">
        <v>10.886216880000001</v>
      </c>
      <c r="AW210" s="37">
        <v>0</v>
      </c>
      <c r="AX210" s="37">
        <v>0</v>
      </c>
      <c r="AY210" s="37">
        <v>0</v>
      </c>
      <c r="AZ210" s="37">
        <v>0</v>
      </c>
      <c r="BA210" s="37">
        <v>29.483504050000001</v>
      </c>
      <c r="BB210" s="124">
        <v>0</v>
      </c>
      <c r="BC210" s="124">
        <v>0</v>
      </c>
      <c r="BD210" s="124">
        <v>0</v>
      </c>
      <c r="BE210" s="124">
        <v>0</v>
      </c>
      <c r="BF210" s="124">
        <v>37.648166709999998</v>
      </c>
      <c r="BG210" s="124">
        <v>0</v>
      </c>
      <c r="BH210" s="124">
        <v>0</v>
      </c>
      <c r="BI210" s="124">
        <v>0</v>
      </c>
      <c r="BJ210" s="124">
        <v>0</v>
      </c>
      <c r="BK210" s="37">
        <v>6.3502931800000004</v>
      </c>
      <c r="BL210" s="124">
        <v>0</v>
      </c>
      <c r="BM210" s="124">
        <v>0</v>
      </c>
      <c r="BN210" s="124">
        <v>0</v>
      </c>
      <c r="BO210" s="124">
        <v>0</v>
      </c>
      <c r="BP210" s="124">
        <v>12.12452405</v>
      </c>
      <c r="BQ210" s="124">
        <v>0</v>
      </c>
      <c r="BR210" s="124">
        <v>0</v>
      </c>
      <c r="BS210" s="124">
        <v>0</v>
      </c>
      <c r="BT210" s="124">
        <v>0</v>
      </c>
      <c r="BU210" s="37">
        <v>44.905644630000005</v>
      </c>
      <c r="BV210" s="124">
        <v>0</v>
      </c>
      <c r="BW210" s="124">
        <v>0</v>
      </c>
      <c r="BX210" s="124">
        <v>0</v>
      </c>
      <c r="BY210" s="124">
        <v>0</v>
      </c>
      <c r="BZ210" s="124">
        <v>2.2679618499999998</v>
      </c>
      <c r="CA210" s="124">
        <v>0</v>
      </c>
      <c r="CB210" s="124">
        <v>0</v>
      </c>
      <c r="CC210" s="124">
        <v>0</v>
      </c>
      <c r="CD210" s="124">
        <v>0</v>
      </c>
      <c r="CE210" s="22">
        <v>0.98</v>
      </c>
      <c r="CM210" s="38">
        <v>0</v>
      </c>
      <c r="CN210" s="21">
        <v>0</v>
      </c>
      <c r="CO210" s="21">
        <v>1</v>
      </c>
      <c r="CP210" s="21">
        <v>0</v>
      </c>
      <c r="CQ210" s="21">
        <v>0</v>
      </c>
      <c r="CR210" s="39">
        <v>1</v>
      </c>
      <c r="CS210" s="18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JR210" s="37">
        <v>0</v>
      </c>
      <c r="JS210" s="37">
        <v>1</v>
      </c>
      <c r="JT210" s="37">
        <v>1</v>
      </c>
      <c r="JU210" s="37">
        <v>1</v>
      </c>
      <c r="JV210" s="37"/>
      <c r="JW210" s="37">
        <v>0.45</v>
      </c>
      <c r="JX210" s="37">
        <f t="shared" si="20"/>
        <v>9.1244462191126374E-3</v>
      </c>
      <c r="JY210" s="37"/>
    </row>
    <row r="211" spans="1:285" x14ac:dyDescent="0.25">
      <c r="A211">
        <v>2096</v>
      </c>
      <c r="B211" s="37">
        <v>390570723.6875</v>
      </c>
      <c r="C211" s="37">
        <v>0</v>
      </c>
      <c r="D211" s="37">
        <v>0</v>
      </c>
      <c r="E211" s="37">
        <v>800.00000011920895</v>
      </c>
      <c r="F211" s="37">
        <v>900.00000003725302</v>
      </c>
      <c r="G211" s="37">
        <v>599.99999976158097</v>
      </c>
      <c r="H211" s="20">
        <v>1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0</v>
      </c>
      <c r="Q211" s="20">
        <v>0</v>
      </c>
      <c r="R211" s="37">
        <v>46.266421740000006</v>
      </c>
      <c r="S211" s="37">
        <v>0</v>
      </c>
      <c r="T211" s="37">
        <v>0</v>
      </c>
      <c r="U211" s="37">
        <v>0</v>
      </c>
      <c r="V211" s="37">
        <v>0</v>
      </c>
      <c r="W211" s="37">
        <v>9.979032140000001</v>
      </c>
      <c r="X211" s="37">
        <v>0</v>
      </c>
      <c r="Y211" s="37">
        <v>0</v>
      </c>
      <c r="Z211" s="37">
        <v>0</v>
      </c>
      <c r="AA211" s="37">
        <v>0</v>
      </c>
      <c r="AB211" s="37">
        <v>16.615088513100002</v>
      </c>
      <c r="AC211" s="37">
        <v>0</v>
      </c>
      <c r="AD211" s="37">
        <v>0</v>
      </c>
      <c r="AE211" s="37">
        <v>0</v>
      </c>
      <c r="AF211" s="37">
        <v>0</v>
      </c>
      <c r="AG211" s="124">
        <v>16.782917690000001</v>
      </c>
      <c r="AH211" s="124">
        <v>0</v>
      </c>
      <c r="AI211" s="124">
        <v>0</v>
      </c>
      <c r="AJ211" s="124">
        <v>0</v>
      </c>
      <c r="AK211" s="124">
        <v>0</v>
      </c>
      <c r="AL211" s="37">
        <v>16.1660320668</v>
      </c>
      <c r="AM211" s="37">
        <v>0</v>
      </c>
      <c r="AN211" s="37">
        <v>0</v>
      </c>
      <c r="AO211" s="37">
        <v>0</v>
      </c>
      <c r="AP211" s="37">
        <v>0</v>
      </c>
      <c r="AQ211" s="124">
        <v>6.8038855500000004</v>
      </c>
      <c r="AR211" s="124">
        <v>0</v>
      </c>
      <c r="AS211" s="124">
        <v>0</v>
      </c>
      <c r="AT211" s="124">
        <v>0</v>
      </c>
      <c r="AU211" s="124">
        <v>0</v>
      </c>
      <c r="AV211" s="37">
        <v>10.886216880000001</v>
      </c>
      <c r="AW211" s="37">
        <v>0</v>
      </c>
      <c r="AX211" s="37">
        <v>0</v>
      </c>
      <c r="AY211" s="37">
        <v>0</v>
      </c>
      <c r="AZ211" s="37">
        <v>0</v>
      </c>
      <c r="BA211" s="37">
        <v>29.483504050000001</v>
      </c>
      <c r="BB211" s="124">
        <v>0</v>
      </c>
      <c r="BC211" s="124">
        <v>0</v>
      </c>
      <c r="BD211" s="124">
        <v>0</v>
      </c>
      <c r="BE211" s="124">
        <v>0</v>
      </c>
      <c r="BF211" s="124">
        <v>37.648166709999998</v>
      </c>
      <c r="BG211" s="124">
        <v>0</v>
      </c>
      <c r="BH211" s="124">
        <v>0</v>
      </c>
      <c r="BI211" s="124">
        <v>0</v>
      </c>
      <c r="BJ211" s="124">
        <v>0</v>
      </c>
      <c r="BK211" s="37">
        <v>6.3502931800000004</v>
      </c>
      <c r="BL211" s="124">
        <v>0</v>
      </c>
      <c r="BM211" s="124">
        <v>0</v>
      </c>
      <c r="BN211" s="124">
        <v>0</v>
      </c>
      <c r="BO211" s="124">
        <v>0</v>
      </c>
      <c r="BP211" s="124">
        <v>12.12452405</v>
      </c>
      <c r="BQ211" s="124">
        <v>0</v>
      </c>
      <c r="BR211" s="124">
        <v>0</v>
      </c>
      <c r="BS211" s="124">
        <v>0</v>
      </c>
      <c r="BT211" s="124">
        <v>0</v>
      </c>
      <c r="BU211" s="37">
        <v>44.905644630000005</v>
      </c>
      <c r="BV211" s="124">
        <v>0</v>
      </c>
      <c r="BW211" s="124">
        <v>0</v>
      </c>
      <c r="BX211" s="124">
        <v>0</v>
      </c>
      <c r="BY211" s="124">
        <v>0</v>
      </c>
      <c r="BZ211" s="124">
        <v>2.2679618499999998</v>
      </c>
      <c r="CA211" s="124">
        <v>0</v>
      </c>
      <c r="CB211" s="124">
        <v>0</v>
      </c>
      <c r="CC211" s="124">
        <v>0</v>
      </c>
      <c r="CD211" s="124">
        <v>0</v>
      </c>
      <c r="CE211" s="22">
        <v>0.98</v>
      </c>
      <c r="CM211" s="38">
        <v>0</v>
      </c>
      <c r="CN211" s="21">
        <v>0</v>
      </c>
      <c r="CO211" s="21">
        <v>1</v>
      </c>
      <c r="CP211" s="21">
        <v>0</v>
      </c>
      <c r="CQ211" s="21">
        <v>0</v>
      </c>
      <c r="CR211" s="39">
        <v>1</v>
      </c>
      <c r="CS211" s="18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JR211" s="37">
        <v>0</v>
      </c>
      <c r="JS211" s="37">
        <v>1</v>
      </c>
      <c r="JT211" s="37">
        <v>1</v>
      </c>
      <c r="JU211" s="37">
        <v>1</v>
      </c>
      <c r="JV211" s="37"/>
      <c r="JW211" s="37">
        <v>0.45</v>
      </c>
      <c r="JX211" s="37">
        <f t="shared" si="20"/>
        <v>8.6682239081570054E-3</v>
      </c>
      <c r="JY211" s="37"/>
    </row>
    <row r="212" spans="1:285" x14ac:dyDescent="0.25">
      <c r="A212">
        <v>2097</v>
      </c>
      <c r="B212" s="37">
        <v>390570723.6875</v>
      </c>
      <c r="C212" s="37">
        <v>0</v>
      </c>
      <c r="D212" s="37">
        <v>0</v>
      </c>
      <c r="E212" s="37">
        <v>800.00000011920895</v>
      </c>
      <c r="F212" s="37">
        <v>900.00000003725302</v>
      </c>
      <c r="G212" s="37">
        <v>599.99999976158097</v>
      </c>
      <c r="H212" s="20">
        <v>1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37">
        <v>46.266421740000006</v>
      </c>
      <c r="S212" s="37">
        <v>0</v>
      </c>
      <c r="T212" s="37">
        <v>0</v>
      </c>
      <c r="U212" s="37">
        <v>0</v>
      </c>
      <c r="V212" s="37">
        <v>0</v>
      </c>
      <c r="W212" s="37">
        <v>9.979032140000001</v>
      </c>
      <c r="X212" s="37">
        <v>0</v>
      </c>
      <c r="Y212" s="37">
        <v>0</v>
      </c>
      <c r="Z212" s="37">
        <v>0</v>
      </c>
      <c r="AA212" s="37">
        <v>0</v>
      </c>
      <c r="AB212" s="37">
        <v>16.615088513100002</v>
      </c>
      <c r="AC212" s="37">
        <v>0</v>
      </c>
      <c r="AD212" s="37">
        <v>0</v>
      </c>
      <c r="AE212" s="37">
        <v>0</v>
      </c>
      <c r="AF212" s="37">
        <v>0</v>
      </c>
      <c r="AG212" s="124">
        <v>16.782917690000001</v>
      </c>
      <c r="AH212" s="124">
        <v>0</v>
      </c>
      <c r="AI212" s="124">
        <v>0</v>
      </c>
      <c r="AJ212" s="124">
        <v>0</v>
      </c>
      <c r="AK212" s="124">
        <v>0</v>
      </c>
      <c r="AL212" s="37">
        <v>16.1660320668</v>
      </c>
      <c r="AM212" s="37">
        <v>0</v>
      </c>
      <c r="AN212" s="37">
        <v>0</v>
      </c>
      <c r="AO212" s="37">
        <v>0</v>
      </c>
      <c r="AP212" s="37">
        <v>0</v>
      </c>
      <c r="AQ212" s="124">
        <v>6.8038855500000004</v>
      </c>
      <c r="AR212" s="124">
        <v>0</v>
      </c>
      <c r="AS212" s="124">
        <v>0</v>
      </c>
      <c r="AT212" s="124">
        <v>0</v>
      </c>
      <c r="AU212" s="124">
        <v>0</v>
      </c>
      <c r="AV212" s="37">
        <v>10.886216880000001</v>
      </c>
      <c r="AW212" s="37">
        <v>0</v>
      </c>
      <c r="AX212" s="37">
        <v>0</v>
      </c>
      <c r="AY212" s="37">
        <v>0</v>
      </c>
      <c r="AZ212" s="37">
        <v>0</v>
      </c>
      <c r="BA212" s="37">
        <v>29.483504050000001</v>
      </c>
      <c r="BB212" s="124">
        <v>0</v>
      </c>
      <c r="BC212" s="124">
        <v>0</v>
      </c>
      <c r="BD212" s="124">
        <v>0</v>
      </c>
      <c r="BE212" s="124">
        <v>0</v>
      </c>
      <c r="BF212" s="124">
        <v>37.648166709999998</v>
      </c>
      <c r="BG212" s="124">
        <v>0</v>
      </c>
      <c r="BH212" s="124">
        <v>0</v>
      </c>
      <c r="BI212" s="124">
        <v>0</v>
      </c>
      <c r="BJ212" s="124">
        <v>0</v>
      </c>
      <c r="BK212" s="37">
        <v>6.3502931800000004</v>
      </c>
      <c r="BL212" s="124">
        <v>0</v>
      </c>
      <c r="BM212" s="124">
        <v>0</v>
      </c>
      <c r="BN212" s="124">
        <v>0</v>
      </c>
      <c r="BO212" s="124">
        <v>0</v>
      </c>
      <c r="BP212" s="124">
        <v>12.12452405</v>
      </c>
      <c r="BQ212" s="124">
        <v>0</v>
      </c>
      <c r="BR212" s="124">
        <v>0</v>
      </c>
      <c r="BS212" s="124">
        <v>0</v>
      </c>
      <c r="BT212" s="124">
        <v>0</v>
      </c>
      <c r="BU212" s="37">
        <v>44.905644630000005</v>
      </c>
      <c r="BV212" s="124">
        <v>0</v>
      </c>
      <c r="BW212" s="124">
        <v>0</v>
      </c>
      <c r="BX212" s="124">
        <v>0</v>
      </c>
      <c r="BY212" s="124">
        <v>0</v>
      </c>
      <c r="BZ212" s="124">
        <v>2.2679618499999998</v>
      </c>
      <c r="CA212" s="124">
        <v>0</v>
      </c>
      <c r="CB212" s="124">
        <v>0</v>
      </c>
      <c r="CC212" s="124">
        <v>0</v>
      </c>
      <c r="CD212" s="124">
        <v>0</v>
      </c>
      <c r="CE212" s="22">
        <v>0.98</v>
      </c>
      <c r="CM212" s="38">
        <v>0</v>
      </c>
      <c r="CN212" s="21">
        <v>0</v>
      </c>
      <c r="CO212" s="21">
        <v>1</v>
      </c>
      <c r="CP212" s="21">
        <v>0</v>
      </c>
      <c r="CQ212" s="21">
        <v>0</v>
      </c>
      <c r="CR212" s="39">
        <v>1</v>
      </c>
      <c r="CS212" s="18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JR212" s="37">
        <v>0</v>
      </c>
      <c r="JS212" s="37">
        <v>1</v>
      </c>
      <c r="JT212" s="37">
        <v>1</v>
      </c>
      <c r="JU212" s="37">
        <v>1</v>
      </c>
      <c r="JV212" s="37"/>
      <c r="JW212" s="37">
        <v>0.45</v>
      </c>
      <c r="JX212" s="37">
        <f t="shared" si="20"/>
        <v>8.2348127127491542E-3</v>
      </c>
      <c r="JY212" s="37"/>
    </row>
    <row r="213" spans="1:285" x14ac:dyDescent="0.25">
      <c r="A213">
        <v>2098</v>
      </c>
      <c r="B213" s="37">
        <v>390570723.6875</v>
      </c>
      <c r="C213" s="37">
        <v>0</v>
      </c>
      <c r="D213" s="37">
        <v>0</v>
      </c>
      <c r="E213" s="37">
        <v>800.00000011920895</v>
      </c>
      <c r="F213" s="37">
        <v>900.00000003725302</v>
      </c>
      <c r="G213" s="37">
        <v>599.99999976158097</v>
      </c>
      <c r="H213" s="20">
        <v>1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37">
        <v>46.266421740000006</v>
      </c>
      <c r="S213" s="37">
        <v>0</v>
      </c>
      <c r="T213" s="37">
        <v>0</v>
      </c>
      <c r="U213" s="37">
        <v>0</v>
      </c>
      <c r="V213" s="37">
        <v>0</v>
      </c>
      <c r="W213" s="37">
        <v>9.979032140000001</v>
      </c>
      <c r="X213" s="37">
        <v>0</v>
      </c>
      <c r="Y213" s="37">
        <v>0</v>
      </c>
      <c r="Z213" s="37">
        <v>0</v>
      </c>
      <c r="AA213" s="37">
        <v>0</v>
      </c>
      <c r="AB213" s="37">
        <v>16.615088513100002</v>
      </c>
      <c r="AC213" s="37">
        <v>0</v>
      </c>
      <c r="AD213" s="37">
        <v>0</v>
      </c>
      <c r="AE213" s="37">
        <v>0</v>
      </c>
      <c r="AF213" s="37">
        <v>0</v>
      </c>
      <c r="AG213" s="124">
        <v>16.782917690000001</v>
      </c>
      <c r="AH213" s="124">
        <v>0</v>
      </c>
      <c r="AI213" s="124">
        <v>0</v>
      </c>
      <c r="AJ213" s="124">
        <v>0</v>
      </c>
      <c r="AK213" s="124">
        <v>0</v>
      </c>
      <c r="AL213" s="37">
        <v>16.1660320668</v>
      </c>
      <c r="AM213" s="37">
        <v>0</v>
      </c>
      <c r="AN213" s="37">
        <v>0</v>
      </c>
      <c r="AO213" s="37">
        <v>0</v>
      </c>
      <c r="AP213" s="37">
        <v>0</v>
      </c>
      <c r="AQ213" s="124">
        <v>6.8038855500000004</v>
      </c>
      <c r="AR213" s="124">
        <v>0</v>
      </c>
      <c r="AS213" s="124">
        <v>0</v>
      </c>
      <c r="AT213" s="124">
        <v>0</v>
      </c>
      <c r="AU213" s="124">
        <v>0</v>
      </c>
      <c r="AV213" s="37">
        <v>10.886216880000001</v>
      </c>
      <c r="AW213" s="37">
        <v>0</v>
      </c>
      <c r="AX213" s="37">
        <v>0</v>
      </c>
      <c r="AY213" s="37">
        <v>0</v>
      </c>
      <c r="AZ213" s="37">
        <v>0</v>
      </c>
      <c r="BA213" s="37">
        <v>29.483504050000001</v>
      </c>
      <c r="BB213" s="124">
        <v>0</v>
      </c>
      <c r="BC213" s="124">
        <v>0</v>
      </c>
      <c r="BD213" s="124">
        <v>0</v>
      </c>
      <c r="BE213" s="124">
        <v>0</v>
      </c>
      <c r="BF213" s="124">
        <v>37.648166709999998</v>
      </c>
      <c r="BG213" s="124">
        <v>0</v>
      </c>
      <c r="BH213" s="124">
        <v>0</v>
      </c>
      <c r="BI213" s="124">
        <v>0</v>
      </c>
      <c r="BJ213" s="124">
        <v>0</v>
      </c>
      <c r="BK213" s="37">
        <v>6.3502931800000004</v>
      </c>
      <c r="BL213" s="124">
        <v>0</v>
      </c>
      <c r="BM213" s="124">
        <v>0</v>
      </c>
      <c r="BN213" s="124">
        <v>0</v>
      </c>
      <c r="BO213" s="124">
        <v>0</v>
      </c>
      <c r="BP213" s="124">
        <v>12.12452405</v>
      </c>
      <c r="BQ213" s="124">
        <v>0</v>
      </c>
      <c r="BR213" s="124">
        <v>0</v>
      </c>
      <c r="BS213" s="124">
        <v>0</v>
      </c>
      <c r="BT213" s="124">
        <v>0</v>
      </c>
      <c r="BU213" s="37">
        <v>44.905644630000005</v>
      </c>
      <c r="BV213" s="124">
        <v>0</v>
      </c>
      <c r="BW213" s="124">
        <v>0</v>
      </c>
      <c r="BX213" s="124">
        <v>0</v>
      </c>
      <c r="BY213" s="124">
        <v>0</v>
      </c>
      <c r="BZ213" s="124">
        <v>2.2679618499999998</v>
      </c>
      <c r="CA213" s="124">
        <v>0</v>
      </c>
      <c r="CB213" s="124">
        <v>0</v>
      </c>
      <c r="CC213" s="124">
        <v>0</v>
      </c>
      <c r="CD213" s="124">
        <v>0</v>
      </c>
      <c r="CE213" s="22">
        <v>0.98</v>
      </c>
      <c r="CM213" s="38">
        <v>0</v>
      </c>
      <c r="CN213" s="21">
        <v>0</v>
      </c>
      <c r="CO213" s="21">
        <v>1</v>
      </c>
      <c r="CP213" s="21">
        <v>0</v>
      </c>
      <c r="CQ213" s="21">
        <v>0</v>
      </c>
      <c r="CR213" s="39">
        <v>1</v>
      </c>
      <c r="CS213" s="18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JR213" s="37">
        <v>0</v>
      </c>
      <c r="JS213" s="37">
        <v>1</v>
      </c>
      <c r="JT213" s="37">
        <v>1</v>
      </c>
      <c r="JU213" s="37">
        <v>1</v>
      </c>
      <c r="JV213" s="37"/>
      <c r="JW213" s="37">
        <v>0.45</v>
      </c>
      <c r="JX213" s="37">
        <f t="shared" si="20"/>
        <v>7.8230720771116959E-3</v>
      </c>
      <c r="JY213" s="37"/>
    </row>
    <row r="214" spans="1:285" x14ac:dyDescent="0.25">
      <c r="A214">
        <v>2099</v>
      </c>
      <c r="B214" s="37">
        <v>390570723.6875</v>
      </c>
      <c r="C214" s="37">
        <v>0</v>
      </c>
      <c r="D214" s="37">
        <v>0</v>
      </c>
      <c r="E214" s="37">
        <v>800.00000011920895</v>
      </c>
      <c r="F214" s="37">
        <v>900.00000003725302</v>
      </c>
      <c r="G214" s="37">
        <v>599.99999976158097</v>
      </c>
      <c r="H214" s="20">
        <v>1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37">
        <v>46.266421740000006</v>
      </c>
      <c r="S214" s="37">
        <v>0</v>
      </c>
      <c r="T214" s="37">
        <v>0</v>
      </c>
      <c r="U214" s="37">
        <v>0</v>
      </c>
      <c r="V214" s="37">
        <v>0</v>
      </c>
      <c r="W214" s="37">
        <v>9.979032140000001</v>
      </c>
      <c r="X214" s="37">
        <v>0</v>
      </c>
      <c r="Y214" s="37">
        <v>0</v>
      </c>
      <c r="Z214" s="37">
        <v>0</v>
      </c>
      <c r="AA214" s="37">
        <v>0</v>
      </c>
      <c r="AB214" s="37">
        <v>16.615088513100002</v>
      </c>
      <c r="AC214" s="37">
        <v>0</v>
      </c>
      <c r="AD214" s="37">
        <v>0</v>
      </c>
      <c r="AE214" s="37">
        <v>0</v>
      </c>
      <c r="AF214" s="37">
        <v>0</v>
      </c>
      <c r="AG214" s="124">
        <v>16.782917690000001</v>
      </c>
      <c r="AH214" s="124">
        <v>0</v>
      </c>
      <c r="AI214" s="124">
        <v>0</v>
      </c>
      <c r="AJ214" s="124">
        <v>0</v>
      </c>
      <c r="AK214" s="124">
        <v>0</v>
      </c>
      <c r="AL214" s="37">
        <v>16.1660320668</v>
      </c>
      <c r="AM214" s="37">
        <v>0</v>
      </c>
      <c r="AN214" s="37">
        <v>0</v>
      </c>
      <c r="AO214" s="37">
        <v>0</v>
      </c>
      <c r="AP214" s="37">
        <v>0</v>
      </c>
      <c r="AQ214" s="124">
        <v>6.8038855500000004</v>
      </c>
      <c r="AR214" s="124">
        <v>0</v>
      </c>
      <c r="AS214" s="124">
        <v>0</v>
      </c>
      <c r="AT214" s="124">
        <v>0</v>
      </c>
      <c r="AU214" s="124">
        <v>0</v>
      </c>
      <c r="AV214" s="37">
        <v>10.886216880000001</v>
      </c>
      <c r="AW214" s="37">
        <v>0</v>
      </c>
      <c r="AX214" s="37">
        <v>0</v>
      </c>
      <c r="AY214" s="37">
        <v>0</v>
      </c>
      <c r="AZ214" s="37">
        <v>0</v>
      </c>
      <c r="BA214" s="37">
        <v>29.483504050000001</v>
      </c>
      <c r="BB214" s="124">
        <v>0</v>
      </c>
      <c r="BC214" s="124">
        <v>0</v>
      </c>
      <c r="BD214" s="124">
        <v>0</v>
      </c>
      <c r="BE214" s="124">
        <v>0</v>
      </c>
      <c r="BF214" s="124">
        <v>37.648166709999998</v>
      </c>
      <c r="BG214" s="124">
        <v>0</v>
      </c>
      <c r="BH214" s="124">
        <v>0</v>
      </c>
      <c r="BI214" s="124">
        <v>0</v>
      </c>
      <c r="BJ214" s="124">
        <v>0</v>
      </c>
      <c r="BK214" s="37">
        <v>6.3502931800000004</v>
      </c>
      <c r="BL214" s="124">
        <v>0</v>
      </c>
      <c r="BM214" s="124">
        <v>0</v>
      </c>
      <c r="BN214" s="124">
        <v>0</v>
      </c>
      <c r="BO214" s="124">
        <v>0</v>
      </c>
      <c r="BP214" s="124">
        <v>12.12452405</v>
      </c>
      <c r="BQ214" s="124">
        <v>0</v>
      </c>
      <c r="BR214" s="124">
        <v>0</v>
      </c>
      <c r="BS214" s="124">
        <v>0</v>
      </c>
      <c r="BT214" s="124">
        <v>0</v>
      </c>
      <c r="BU214" s="37">
        <v>44.905644630000005</v>
      </c>
      <c r="BV214" s="124">
        <v>0</v>
      </c>
      <c r="BW214" s="124">
        <v>0</v>
      </c>
      <c r="BX214" s="124">
        <v>0</v>
      </c>
      <c r="BY214" s="124">
        <v>0</v>
      </c>
      <c r="BZ214" s="124">
        <v>2.2679618499999998</v>
      </c>
      <c r="CA214" s="124">
        <v>0</v>
      </c>
      <c r="CB214" s="124">
        <v>0</v>
      </c>
      <c r="CC214" s="124">
        <v>0</v>
      </c>
      <c r="CD214" s="124">
        <v>0</v>
      </c>
      <c r="CE214" s="22">
        <v>0.98</v>
      </c>
      <c r="CM214" s="38">
        <v>0</v>
      </c>
      <c r="CN214" s="21">
        <v>0</v>
      </c>
      <c r="CO214" s="21">
        <v>1</v>
      </c>
      <c r="CP214" s="21">
        <v>0</v>
      </c>
      <c r="CQ214" s="21">
        <v>0</v>
      </c>
      <c r="CR214" s="39">
        <v>1</v>
      </c>
      <c r="CS214" s="18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JR214" s="37">
        <v>0</v>
      </c>
      <c r="JS214" s="37">
        <v>1</v>
      </c>
      <c r="JT214" s="37">
        <v>1</v>
      </c>
      <c r="JU214" s="37">
        <v>1</v>
      </c>
      <c r="JV214" s="37"/>
      <c r="JW214" s="37">
        <v>0.45</v>
      </c>
      <c r="JX214" s="37">
        <f t="shared" si="20"/>
        <v>7.4319184732561105E-3</v>
      </c>
      <c r="JY214" s="37"/>
    </row>
    <row r="215" spans="1:285" x14ac:dyDescent="0.25">
      <c r="A215">
        <v>2100</v>
      </c>
      <c r="B215" s="37">
        <v>390570723.6875</v>
      </c>
      <c r="C215" s="37">
        <v>0</v>
      </c>
      <c r="D215" s="37">
        <v>0</v>
      </c>
      <c r="E215" s="37">
        <v>800.00000011920895</v>
      </c>
      <c r="F215" s="37">
        <v>900.00000003725302</v>
      </c>
      <c r="G215" s="37">
        <v>599.99999976158097</v>
      </c>
      <c r="H215" s="20">
        <v>1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37">
        <v>46.266421740000006</v>
      </c>
      <c r="S215" s="37">
        <v>0</v>
      </c>
      <c r="T215" s="37">
        <v>0</v>
      </c>
      <c r="U215" s="37">
        <v>0</v>
      </c>
      <c r="V215" s="37">
        <v>0</v>
      </c>
      <c r="W215" s="37">
        <v>9.979032140000001</v>
      </c>
      <c r="X215" s="37">
        <v>0</v>
      </c>
      <c r="Y215" s="37">
        <v>0</v>
      </c>
      <c r="Z215" s="37">
        <v>0</v>
      </c>
      <c r="AA215" s="37">
        <v>0</v>
      </c>
      <c r="AB215" s="37">
        <v>16.615088513100002</v>
      </c>
      <c r="AC215" s="37">
        <v>0</v>
      </c>
      <c r="AD215" s="37">
        <v>0</v>
      </c>
      <c r="AE215" s="37">
        <v>0</v>
      </c>
      <c r="AF215" s="37">
        <v>0</v>
      </c>
      <c r="AG215" s="124">
        <v>16.782917690000001</v>
      </c>
      <c r="AH215" s="124">
        <v>0</v>
      </c>
      <c r="AI215" s="124">
        <v>0</v>
      </c>
      <c r="AJ215" s="124">
        <v>0</v>
      </c>
      <c r="AK215" s="124">
        <v>0</v>
      </c>
      <c r="AL215" s="37">
        <v>16.1660320668</v>
      </c>
      <c r="AM215" s="37">
        <v>0</v>
      </c>
      <c r="AN215" s="37">
        <v>0</v>
      </c>
      <c r="AO215" s="37">
        <v>0</v>
      </c>
      <c r="AP215" s="37">
        <v>0</v>
      </c>
      <c r="AQ215" s="124">
        <v>6.8038855500000004</v>
      </c>
      <c r="AR215" s="124">
        <v>0</v>
      </c>
      <c r="AS215" s="124">
        <v>0</v>
      </c>
      <c r="AT215" s="124">
        <v>0</v>
      </c>
      <c r="AU215" s="124">
        <v>0</v>
      </c>
      <c r="AV215" s="37">
        <v>10.886216880000001</v>
      </c>
      <c r="AW215" s="37">
        <v>0</v>
      </c>
      <c r="AX215" s="37">
        <v>0</v>
      </c>
      <c r="AY215" s="37">
        <v>0</v>
      </c>
      <c r="AZ215" s="37">
        <v>0</v>
      </c>
      <c r="BA215" s="37">
        <v>29.483504050000001</v>
      </c>
      <c r="BB215" s="124">
        <v>0</v>
      </c>
      <c r="BC215" s="124">
        <v>0</v>
      </c>
      <c r="BD215" s="124">
        <v>0</v>
      </c>
      <c r="BE215" s="124">
        <v>0</v>
      </c>
      <c r="BF215" s="124">
        <v>37.648166709999998</v>
      </c>
      <c r="BG215" s="124">
        <v>0</v>
      </c>
      <c r="BH215" s="124">
        <v>0</v>
      </c>
      <c r="BI215" s="124">
        <v>0</v>
      </c>
      <c r="BJ215" s="124">
        <v>0</v>
      </c>
      <c r="BK215" s="37">
        <v>6.3502931800000004</v>
      </c>
      <c r="BL215" s="124">
        <v>0</v>
      </c>
      <c r="BM215" s="124">
        <v>0</v>
      </c>
      <c r="BN215" s="124">
        <v>0</v>
      </c>
      <c r="BO215" s="124">
        <v>0</v>
      </c>
      <c r="BP215" s="124">
        <v>12.12452405</v>
      </c>
      <c r="BQ215" s="124">
        <v>0</v>
      </c>
      <c r="BR215" s="124">
        <v>0</v>
      </c>
      <c r="BS215" s="124">
        <v>0</v>
      </c>
      <c r="BT215" s="124">
        <v>0</v>
      </c>
      <c r="BU215" s="37">
        <v>44.905644630000005</v>
      </c>
      <c r="BV215" s="124">
        <v>0</v>
      </c>
      <c r="BW215" s="124">
        <v>0</v>
      </c>
      <c r="BX215" s="124">
        <v>0</v>
      </c>
      <c r="BY215" s="124">
        <v>0</v>
      </c>
      <c r="BZ215" s="124">
        <v>2.2679618499999998</v>
      </c>
      <c r="CA215" s="124">
        <v>0</v>
      </c>
      <c r="CB215" s="124">
        <v>0</v>
      </c>
      <c r="CC215" s="124">
        <v>0</v>
      </c>
      <c r="CD215" s="124">
        <v>0</v>
      </c>
      <c r="CE215" s="22">
        <v>0.98</v>
      </c>
      <c r="CM215" s="97">
        <v>0</v>
      </c>
      <c r="CN215" s="58">
        <v>0</v>
      </c>
      <c r="CO215" s="58">
        <v>1</v>
      </c>
      <c r="CP215" s="58">
        <v>0</v>
      </c>
      <c r="CQ215" s="58">
        <v>0</v>
      </c>
      <c r="CR215" s="59">
        <v>1</v>
      </c>
      <c r="CS215" s="18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JR215" s="37">
        <v>0</v>
      </c>
      <c r="JS215" s="37">
        <v>1</v>
      </c>
      <c r="JT215" s="37">
        <v>1</v>
      </c>
      <c r="JU215" s="37">
        <v>1</v>
      </c>
      <c r="JV215" s="37"/>
      <c r="JW215" s="37">
        <v>0.45</v>
      </c>
      <c r="JX215" s="37">
        <f t="shared" si="20"/>
        <v>7.0603225495933048E-3</v>
      </c>
      <c r="JY215" s="37"/>
    </row>
    <row r="216" spans="1:285" x14ac:dyDescent="0.25">
      <c r="JR216" s="37"/>
      <c r="JS216" s="37"/>
      <c r="JT216" s="37"/>
      <c r="JU216" s="37"/>
      <c r="JV216" s="37"/>
      <c r="JW216" s="37"/>
    </row>
    <row r="220" spans="1:285" x14ac:dyDescent="0.25">
      <c r="M220" s="18"/>
    </row>
    <row r="221" spans="1:285" x14ac:dyDescent="0.25">
      <c r="M221" s="18"/>
    </row>
    <row r="222" spans="1:285" x14ac:dyDescent="0.25">
      <c r="M222" s="18"/>
    </row>
    <row r="223" spans="1:285" x14ac:dyDescent="0.25">
      <c r="M223" s="18"/>
    </row>
    <row r="224" spans="1:285" x14ac:dyDescent="0.25">
      <c r="M224" s="18"/>
    </row>
    <row r="225" spans="13:13" x14ac:dyDescent="0.25">
      <c r="M225" s="18"/>
    </row>
    <row r="226" spans="13:13" x14ac:dyDescent="0.25">
      <c r="M226" s="18"/>
    </row>
    <row r="227" spans="13:13" x14ac:dyDescent="0.25">
      <c r="M227" s="18"/>
    </row>
    <row r="228" spans="13:13" x14ac:dyDescent="0.25">
      <c r="M228" s="18"/>
    </row>
    <row r="229" spans="13:13" x14ac:dyDescent="0.25">
      <c r="M229" s="18"/>
    </row>
    <row r="230" spans="13:13" x14ac:dyDescent="0.25">
      <c r="M230" s="18"/>
    </row>
    <row r="231" spans="13:13" x14ac:dyDescent="0.25">
      <c r="M231" s="18"/>
    </row>
    <row r="232" spans="13:13" x14ac:dyDescent="0.25">
      <c r="M232" s="18"/>
    </row>
    <row r="233" spans="13:13" x14ac:dyDescent="0.25">
      <c r="M233" s="18"/>
    </row>
    <row r="234" spans="13:13" x14ac:dyDescent="0.25">
      <c r="M234" s="18"/>
    </row>
    <row r="235" spans="13:13" x14ac:dyDescent="0.25">
      <c r="M235" s="18"/>
    </row>
    <row r="236" spans="13:13" x14ac:dyDescent="0.25">
      <c r="M236" s="18"/>
    </row>
    <row r="237" spans="13:13" x14ac:dyDescent="0.25">
      <c r="M237" s="18"/>
    </row>
    <row r="238" spans="13:13" x14ac:dyDescent="0.25">
      <c r="M238" s="18"/>
    </row>
    <row r="239" spans="13:13" x14ac:dyDescent="0.25">
      <c r="M239" s="18"/>
    </row>
    <row r="240" spans="13:13" x14ac:dyDescent="0.25">
      <c r="M240" s="18"/>
    </row>
    <row r="241" spans="13:13" x14ac:dyDescent="0.25">
      <c r="M241" s="18"/>
    </row>
    <row r="242" spans="13:13" x14ac:dyDescent="0.25">
      <c r="M242" s="18"/>
    </row>
    <row r="243" spans="13:13" x14ac:dyDescent="0.25">
      <c r="M243" s="18"/>
    </row>
    <row r="244" spans="13:13" x14ac:dyDescent="0.25">
      <c r="M244" s="18"/>
    </row>
    <row r="245" spans="13:13" x14ac:dyDescent="0.25">
      <c r="M245" s="18"/>
    </row>
    <row r="246" spans="13:13" x14ac:dyDescent="0.25">
      <c r="M246" s="18"/>
    </row>
    <row r="247" spans="13:13" x14ac:dyDescent="0.25">
      <c r="M247" s="18"/>
    </row>
    <row r="248" spans="13:13" x14ac:dyDescent="0.25">
      <c r="M248" s="18"/>
    </row>
    <row r="249" spans="13:13" x14ac:dyDescent="0.25">
      <c r="M249" s="18"/>
    </row>
    <row r="250" spans="13:13" x14ac:dyDescent="0.25">
      <c r="M250" s="18"/>
    </row>
    <row r="251" spans="13:13" x14ac:dyDescent="0.25">
      <c r="M251" s="18"/>
    </row>
    <row r="252" spans="13:13" x14ac:dyDescent="0.25">
      <c r="M252" s="18"/>
    </row>
    <row r="253" spans="13:13" x14ac:dyDescent="0.25">
      <c r="M253" s="18"/>
    </row>
    <row r="254" spans="13:13" x14ac:dyDescent="0.25">
      <c r="M254" s="18"/>
    </row>
    <row r="255" spans="13:13" x14ac:dyDescent="0.25">
      <c r="M255" s="18"/>
    </row>
    <row r="256" spans="13:13" x14ac:dyDescent="0.25">
      <c r="M256" s="18"/>
    </row>
    <row r="257" spans="13:13" x14ac:dyDescent="0.25">
      <c r="M257" s="18"/>
    </row>
    <row r="258" spans="13:13" x14ac:dyDescent="0.25">
      <c r="M258" s="18"/>
    </row>
    <row r="259" spans="13:13" x14ac:dyDescent="0.25">
      <c r="M259" s="18"/>
    </row>
    <row r="260" spans="13:13" x14ac:dyDescent="0.25">
      <c r="M260" s="18"/>
    </row>
    <row r="261" spans="13:13" x14ac:dyDescent="0.25">
      <c r="M261" s="18"/>
    </row>
    <row r="262" spans="13:13" x14ac:dyDescent="0.25">
      <c r="M262" s="18"/>
    </row>
    <row r="263" spans="13:13" x14ac:dyDescent="0.25">
      <c r="M263" s="18"/>
    </row>
    <row r="264" spans="13:13" x14ac:dyDescent="0.25">
      <c r="M264" s="18"/>
    </row>
    <row r="265" spans="13:13" x14ac:dyDescent="0.25">
      <c r="M265" s="18"/>
    </row>
    <row r="266" spans="13:13" x14ac:dyDescent="0.25">
      <c r="M266" s="18"/>
    </row>
    <row r="267" spans="13:13" x14ac:dyDescent="0.25">
      <c r="M267" s="18"/>
    </row>
    <row r="268" spans="13:13" x14ac:dyDescent="0.25">
      <c r="M268" s="18"/>
    </row>
    <row r="269" spans="13:13" x14ac:dyDescent="0.25">
      <c r="M269" s="18"/>
    </row>
    <row r="270" spans="13:13" x14ac:dyDescent="0.25">
      <c r="M270" s="18"/>
    </row>
    <row r="271" spans="13:13" x14ac:dyDescent="0.25">
      <c r="M271" s="18"/>
    </row>
    <row r="272" spans="13:13" x14ac:dyDescent="0.25">
      <c r="M272" s="18"/>
    </row>
    <row r="273" spans="13:13" x14ac:dyDescent="0.25">
      <c r="M273" s="18"/>
    </row>
    <row r="274" spans="13:13" x14ac:dyDescent="0.25">
      <c r="M274" s="18"/>
    </row>
    <row r="275" spans="13:13" x14ac:dyDescent="0.25">
      <c r="M275" s="18"/>
    </row>
    <row r="276" spans="13:13" x14ac:dyDescent="0.25">
      <c r="M276" s="18"/>
    </row>
    <row r="277" spans="13:13" x14ac:dyDescent="0.25">
      <c r="M277" s="18"/>
    </row>
    <row r="278" spans="13:13" x14ac:dyDescent="0.25">
      <c r="M278" s="18"/>
    </row>
    <row r="279" spans="13:13" x14ac:dyDescent="0.25">
      <c r="M279" s="18"/>
    </row>
    <row r="280" spans="13:13" x14ac:dyDescent="0.25">
      <c r="M280" s="18"/>
    </row>
    <row r="281" spans="13:13" x14ac:dyDescent="0.25">
      <c r="M281" s="18"/>
    </row>
    <row r="282" spans="13:13" x14ac:dyDescent="0.25">
      <c r="M282" s="18"/>
    </row>
    <row r="283" spans="13:13" x14ac:dyDescent="0.25">
      <c r="M283" s="18"/>
    </row>
    <row r="284" spans="13:13" x14ac:dyDescent="0.25">
      <c r="M284" s="18"/>
    </row>
    <row r="285" spans="13:13" x14ac:dyDescent="0.25">
      <c r="M285" s="18"/>
    </row>
    <row r="286" spans="13:13" x14ac:dyDescent="0.25">
      <c r="M286" s="18"/>
    </row>
    <row r="287" spans="13:13" x14ac:dyDescent="0.25">
      <c r="M287" s="18"/>
    </row>
    <row r="288" spans="13:13" x14ac:dyDescent="0.25">
      <c r="M288" s="18"/>
    </row>
    <row r="289" spans="13:13" x14ac:dyDescent="0.25">
      <c r="M289" s="18"/>
    </row>
    <row r="290" spans="13:13" x14ac:dyDescent="0.25">
      <c r="M290" s="18"/>
    </row>
    <row r="291" spans="13:13" x14ac:dyDescent="0.25">
      <c r="M291" s="18"/>
    </row>
    <row r="292" spans="13:13" x14ac:dyDescent="0.25">
      <c r="M292" s="18"/>
    </row>
    <row r="293" spans="13:13" x14ac:dyDescent="0.25">
      <c r="M293" s="18"/>
    </row>
    <row r="294" spans="13:13" x14ac:dyDescent="0.25">
      <c r="M294" s="18"/>
    </row>
    <row r="295" spans="13:13" x14ac:dyDescent="0.25">
      <c r="M295" s="18"/>
    </row>
    <row r="296" spans="13:13" x14ac:dyDescent="0.25">
      <c r="M296" s="18"/>
    </row>
    <row r="297" spans="13:13" x14ac:dyDescent="0.25">
      <c r="M297" s="18"/>
    </row>
    <row r="298" spans="13:13" x14ac:dyDescent="0.25">
      <c r="M298" s="18"/>
    </row>
    <row r="299" spans="13:13" x14ac:dyDescent="0.25">
      <c r="M299" s="18"/>
    </row>
    <row r="300" spans="13:13" x14ac:dyDescent="0.25">
      <c r="M300" s="18"/>
    </row>
    <row r="301" spans="13:13" x14ac:dyDescent="0.25">
      <c r="M301" s="18"/>
    </row>
    <row r="302" spans="13:13" x14ac:dyDescent="0.25">
      <c r="M302" s="18"/>
    </row>
    <row r="303" spans="13:13" x14ac:dyDescent="0.25">
      <c r="M303" s="18"/>
    </row>
    <row r="304" spans="13:13" x14ac:dyDescent="0.25">
      <c r="M304" s="18"/>
    </row>
    <row r="305" spans="13:13" x14ac:dyDescent="0.25">
      <c r="M305" s="18"/>
    </row>
    <row r="306" spans="13:13" x14ac:dyDescent="0.25">
      <c r="M306" s="18"/>
    </row>
    <row r="307" spans="13:13" x14ac:dyDescent="0.25">
      <c r="M307" s="18"/>
    </row>
    <row r="308" spans="13:13" x14ac:dyDescent="0.25">
      <c r="M308" s="18"/>
    </row>
    <row r="309" spans="13:13" x14ac:dyDescent="0.25">
      <c r="M309" s="18"/>
    </row>
    <row r="310" spans="13:13" x14ac:dyDescent="0.25">
      <c r="M310" s="18"/>
    </row>
    <row r="311" spans="13:13" x14ac:dyDescent="0.25">
      <c r="M311" s="18"/>
    </row>
    <row r="312" spans="13:13" x14ac:dyDescent="0.25">
      <c r="M312" s="18"/>
    </row>
    <row r="313" spans="13:13" x14ac:dyDescent="0.25">
      <c r="M313" s="18"/>
    </row>
    <row r="314" spans="13:13" x14ac:dyDescent="0.25">
      <c r="M314" s="18"/>
    </row>
    <row r="315" spans="13:13" x14ac:dyDescent="0.25">
      <c r="M315" s="18"/>
    </row>
    <row r="316" spans="13:13" x14ac:dyDescent="0.25">
      <c r="M316" s="18"/>
    </row>
    <row r="317" spans="13:13" x14ac:dyDescent="0.25">
      <c r="M317" s="18"/>
    </row>
    <row r="318" spans="13:13" x14ac:dyDescent="0.25">
      <c r="M318" s="18"/>
    </row>
    <row r="319" spans="13:13" x14ac:dyDescent="0.25">
      <c r="M319" s="18"/>
    </row>
    <row r="320" spans="13:13" x14ac:dyDescent="0.25">
      <c r="M320" s="18"/>
    </row>
    <row r="321" spans="13:13" x14ac:dyDescent="0.25">
      <c r="M321" s="18"/>
    </row>
    <row r="322" spans="13:13" x14ac:dyDescent="0.25">
      <c r="M322" s="18"/>
    </row>
    <row r="323" spans="13:13" x14ac:dyDescent="0.25">
      <c r="M323" s="18"/>
    </row>
    <row r="324" spans="13:13" x14ac:dyDescent="0.25">
      <c r="M324" s="18"/>
    </row>
    <row r="325" spans="13:13" x14ac:dyDescent="0.25">
      <c r="M325" s="18"/>
    </row>
    <row r="326" spans="13:13" x14ac:dyDescent="0.25">
      <c r="M326" s="18"/>
    </row>
    <row r="327" spans="13:13" x14ac:dyDescent="0.25">
      <c r="M327" s="18"/>
    </row>
    <row r="328" spans="13:13" x14ac:dyDescent="0.25">
      <c r="M328" s="18"/>
    </row>
    <row r="329" spans="13:13" x14ac:dyDescent="0.25">
      <c r="M329" s="18"/>
    </row>
    <row r="330" spans="13:13" x14ac:dyDescent="0.25">
      <c r="M330" s="18"/>
    </row>
    <row r="331" spans="13:13" x14ac:dyDescent="0.25">
      <c r="M331" s="18"/>
    </row>
    <row r="332" spans="13:13" x14ac:dyDescent="0.25">
      <c r="M332" s="18"/>
    </row>
    <row r="333" spans="13:13" x14ac:dyDescent="0.25">
      <c r="M333" s="18"/>
    </row>
    <row r="334" spans="13:13" x14ac:dyDescent="0.25">
      <c r="M334" s="18"/>
    </row>
    <row r="335" spans="13:13" x14ac:dyDescent="0.25">
      <c r="M335" s="18"/>
    </row>
    <row r="336" spans="13:13" x14ac:dyDescent="0.25">
      <c r="M336" s="18"/>
    </row>
    <row r="337" spans="13:13" x14ac:dyDescent="0.25">
      <c r="M337" s="18"/>
    </row>
    <row r="338" spans="13:13" x14ac:dyDescent="0.25">
      <c r="M338" s="18"/>
    </row>
    <row r="339" spans="13:13" x14ac:dyDescent="0.25">
      <c r="M339" s="18"/>
    </row>
    <row r="340" spans="13:13" x14ac:dyDescent="0.25">
      <c r="M340" s="18"/>
    </row>
    <row r="341" spans="13:13" x14ac:dyDescent="0.25">
      <c r="M341" s="18"/>
    </row>
    <row r="342" spans="13:13" x14ac:dyDescent="0.25">
      <c r="M342" s="18"/>
    </row>
    <row r="343" spans="13:13" x14ac:dyDescent="0.25">
      <c r="M343" s="18"/>
    </row>
    <row r="344" spans="13:13" x14ac:dyDescent="0.25">
      <c r="M344" s="18"/>
    </row>
    <row r="345" spans="13:13" x14ac:dyDescent="0.25">
      <c r="M345" s="18"/>
    </row>
    <row r="346" spans="13:13" x14ac:dyDescent="0.25">
      <c r="M346" s="18"/>
    </row>
    <row r="347" spans="13:13" x14ac:dyDescent="0.25">
      <c r="M347" s="18"/>
    </row>
    <row r="348" spans="13:13" x14ac:dyDescent="0.25">
      <c r="M348" s="18"/>
    </row>
    <row r="349" spans="13:13" x14ac:dyDescent="0.25">
      <c r="M349" s="18"/>
    </row>
    <row r="350" spans="13:13" x14ac:dyDescent="0.25">
      <c r="M350" s="18"/>
    </row>
    <row r="351" spans="13:13" x14ac:dyDescent="0.25">
      <c r="M351" s="18"/>
    </row>
    <row r="352" spans="13:13" x14ac:dyDescent="0.25">
      <c r="M352" s="18"/>
    </row>
    <row r="353" spans="13:13" x14ac:dyDescent="0.25">
      <c r="M353" s="18"/>
    </row>
    <row r="354" spans="13:13" x14ac:dyDescent="0.25">
      <c r="M354" s="18"/>
    </row>
    <row r="355" spans="13:13" x14ac:dyDescent="0.25">
      <c r="M355" s="18"/>
    </row>
    <row r="356" spans="13:13" x14ac:dyDescent="0.25">
      <c r="M356" s="18"/>
    </row>
    <row r="357" spans="13:13" x14ac:dyDescent="0.25">
      <c r="M357" s="18"/>
    </row>
    <row r="358" spans="13:13" x14ac:dyDescent="0.25">
      <c r="M358" s="18"/>
    </row>
    <row r="359" spans="13:13" x14ac:dyDescent="0.25">
      <c r="M359" s="18"/>
    </row>
    <row r="360" spans="13:13" x14ac:dyDescent="0.25">
      <c r="M360" s="18"/>
    </row>
    <row r="361" spans="13:13" x14ac:dyDescent="0.25">
      <c r="M361" s="18"/>
    </row>
    <row r="362" spans="13:13" x14ac:dyDescent="0.25">
      <c r="M362" s="18"/>
    </row>
    <row r="363" spans="13:13" x14ac:dyDescent="0.25">
      <c r="M363" s="18"/>
    </row>
    <row r="364" spans="13:13" x14ac:dyDescent="0.25">
      <c r="M364" s="18"/>
    </row>
    <row r="365" spans="13:13" x14ac:dyDescent="0.25">
      <c r="M365" s="18"/>
    </row>
    <row r="366" spans="13:13" x14ac:dyDescent="0.25">
      <c r="M366" s="18"/>
    </row>
    <row r="367" spans="13:13" x14ac:dyDescent="0.25">
      <c r="M367" s="18"/>
    </row>
    <row r="368" spans="13:13" x14ac:dyDescent="0.25">
      <c r="M368" s="18"/>
    </row>
    <row r="369" spans="13:13" x14ac:dyDescent="0.25">
      <c r="M369" s="18"/>
    </row>
    <row r="370" spans="13:13" x14ac:dyDescent="0.25">
      <c r="M370" s="18"/>
    </row>
    <row r="371" spans="13:13" x14ac:dyDescent="0.25">
      <c r="M371" s="18"/>
    </row>
    <row r="372" spans="13:13" x14ac:dyDescent="0.25">
      <c r="M372" s="18"/>
    </row>
    <row r="373" spans="13:13" x14ac:dyDescent="0.25">
      <c r="M373" s="18"/>
    </row>
    <row r="374" spans="13:13" x14ac:dyDescent="0.25">
      <c r="M374" s="18"/>
    </row>
    <row r="375" spans="13:13" x14ac:dyDescent="0.25">
      <c r="M375" s="18"/>
    </row>
    <row r="376" spans="13:13" x14ac:dyDescent="0.25">
      <c r="M376" s="18"/>
    </row>
    <row r="377" spans="13:13" x14ac:dyDescent="0.25">
      <c r="M377" s="18"/>
    </row>
    <row r="378" spans="13:13" x14ac:dyDescent="0.25">
      <c r="M378" s="18"/>
    </row>
    <row r="379" spans="13:13" x14ac:dyDescent="0.25">
      <c r="M379" s="18"/>
    </row>
    <row r="380" spans="13:13" x14ac:dyDescent="0.25">
      <c r="M380" s="18"/>
    </row>
    <row r="381" spans="13:13" x14ac:dyDescent="0.25">
      <c r="M381" s="18"/>
    </row>
    <row r="382" spans="13:13" x14ac:dyDescent="0.25">
      <c r="M382" s="18"/>
    </row>
    <row r="383" spans="13:13" x14ac:dyDescent="0.25">
      <c r="M383" s="18"/>
    </row>
    <row r="384" spans="13:13" x14ac:dyDescent="0.25">
      <c r="M384" s="18"/>
    </row>
    <row r="385" spans="13:13" x14ac:dyDescent="0.25">
      <c r="M385" s="18"/>
    </row>
    <row r="386" spans="13:13" x14ac:dyDescent="0.25">
      <c r="M386" s="18"/>
    </row>
    <row r="387" spans="13:13" x14ac:dyDescent="0.25">
      <c r="M387" s="18"/>
    </row>
    <row r="388" spans="13:13" x14ac:dyDescent="0.25">
      <c r="M388" s="18"/>
    </row>
    <row r="389" spans="13:13" x14ac:dyDescent="0.25">
      <c r="M389" s="18"/>
    </row>
    <row r="390" spans="13:13" x14ac:dyDescent="0.25">
      <c r="M390" s="18"/>
    </row>
    <row r="391" spans="13:13" x14ac:dyDescent="0.25">
      <c r="M391" s="18"/>
    </row>
    <row r="392" spans="13:13" x14ac:dyDescent="0.25">
      <c r="M392" s="18"/>
    </row>
    <row r="393" spans="13:13" x14ac:dyDescent="0.25">
      <c r="M393" s="18"/>
    </row>
    <row r="394" spans="13:13" x14ac:dyDescent="0.25">
      <c r="M394" s="18"/>
    </row>
    <row r="395" spans="13:13" x14ac:dyDescent="0.25">
      <c r="M395" s="18"/>
    </row>
    <row r="396" spans="13:13" x14ac:dyDescent="0.25">
      <c r="M396" s="18"/>
    </row>
    <row r="397" spans="13:13" x14ac:dyDescent="0.25">
      <c r="M397" s="18"/>
    </row>
    <row r="398" spans="13:13" x14ac:dyDescent="0.25">
      <c r="M398" s="18"/>
    </row>
    <row r="399" spans="13:13" x14ac:dyDescent="0.25">
      <c r="M399" s="18"/>
    </row>
    <row r="400" spans="13:13" x14ac:dyDescent="0.25">
      <c r="M400" s="18"/>
    </row>
    <row r="401" spans="13:13" x14ac:dyDescent="0.25">
      <c r="M401" s="18"/>
    </row>
    <row r="402" spans="13:13" x14ac:dyDescent="0.25">
      <c r="M402" s="18"/>
    </row>
    <row r="403" spans="13:13" x14ac:dyDescent="0.25">
      <c r="M403" s="18"/>
    </row>
    <row r="404" spans="13:13" x14ac:dyDescent="0.25">
      <c r="M404" s="18"/>
    </row>
    <row r="405" spans="13:13" x14ac:dyDescent="0.25">
      <c r="M405" s="18"/>
    </row>
    <row r="406" spans="13:13" x14ac:dyDescent="0.25">
      <c r="M406" s="18"/>
    </row>
    <row r="407" spans="13:13" x14ac:dyDescent="0.25">
      <c r="M407" s="18"/>
    </row>
    <row r="408" spans="13:13" x14ac:dyDescent="0.25">
      <c r="M408" s="18"/>
    </row>
    <row r="409" spans="13:13" x14ac:dyDescent="0.25">
      <c r="M409" s="18"/>
    </row>
    <row r="410" spans="13:13" x14ac:dyDescent="0.25">
      <c r="M410" s="18"/>
    </row>
    <row r="411" spans="13:13" x14ac:dyDescent="0.25">
      <c r="M411" s="18"/>
    </row>
    <row r="412" spans="13:13" x14ac:dyDescent="0.25">
      <c r="M412" s="18"/>
    </row>
    <row r="413" spans="13:13" x14ac:dyDescent="0.25">
      <c r="M413" s="18"/>
    </row>
    <row r="414" spans="13:13" x14ac:dyDescent="0.25">
      <c r="M414" s="18"/>
    </row>
    <row r="415" spans="13:13" x14ac:dyDescent="0.25">
      <c r="M415" s="18"/>
    </row>
    <row r="416" spans="13:13" x14ac:dyDescent="0.25">
      <c r="M416" s="18"/>
    </row>
    <row r="417" spans="13:13" x14ac:dyDescent="0.25">
      <c r="M417" s="18"/>
    </row>
    <row r="418" spans="13:13" x14ac:dyDescent="0.25">
      <c r="M418" s="18"/>
    </row>
    <row r="419" spans="13:13" x14ac:dyDescent="0.25">
      <c r="M419" s="18"/>
    </row>
    <row r="420" spans="13:13" x14ac:dyDescent="0.25">
      <c r="M420" s="18"/>
    </row>
    <row r="421" spans="13:13" x14ac:dyDescent="0.25">
      <c r="M421" s="18"/>
    </row>
    <row r="422" spans="13:13" x14ac:dyDescent="0.25">
      <c r="M422" s="18"/>
    </row>
    <row r="423" spans="13:13" x14ac:dyDescent="0.25">
      <c r="M423" s="18"/>
    </row>
    <row r="424" spans="13:13" x14ac:dyDescent="0.25">
      <c r="M424" s="18"/>
    </row>
    <row r="425" spans="13:13" x14ac:dyDescent="0.25">
      <c r="M425" s="18"/>
    </row>
    <row r="426" spans="13:13" x14ac:dyDescent="0.25">
      <c r="M426" s="18"/>
    </row>
    <row r="427" spans="13:13" x14ac:dyDescent="0.25">
      <c r="M427" s="18"/>
    </row>
    <row r="428" spans="13:13" x14ac:dyDescent="0.25">
      <c r="M428" s="18"/>
    </row>
    <row r="429" spans="13:13" x14ac:dyDescent="0.25">
      <c r="M429" s="18"/>
    </row>
    <row r="430" spans="13:13" x14ac:dyDescent="0.25">
      <c r="M430" s="18"/>
    </row>
    <row r="431" spans="13:13" x14ac:dyDescent="0.25">
      <c r="M431" s="18"/>
    </row>
    <row r="432" spans="13:13" x14ac:dyDescent="0.25">
      <c r="M432" s="18"/>
    </row>
    <row r="433" spans="13:13" x14ac:dyDescent="0.25">
      <c r="M433" s="18"/>
    </row>
    <row r="434" spans="13:13" x14ac:dyDescent="0.25">
      <c r="M434" s="18"/>
    </row>
    <row r="435" spans="13:13" x14ac:dyDescent="0.25">
      <c r="M435" s="18"/>
    </row>
    <row r="436" spans="13:13" x14ac:dyDescent="0.25">
      <c r="M436" s="18"/>
    </row>
    <row r="437" spans="13:13" x14ac:dyDescent="0.25">
      <c r="M437" s="18"/>
    </row>
    <row r="438" spans="13:13" x14ac:dyDescent="0.25">
      <c r="M438" s="18"/>
    </row>
    <row r="439" spans="13:13" x14ac:dyDescent="0.25">
      <c r="M439" s="18"/>
    </row>
    <row r="440" spans="13:13" x14ac:dyDescent="0.25">
      <c r="M440" s="18"/>
    </row>
    <row r="441" spans="13:13" x14ac:dyDescent="0.25">
      <c r="M441" s="18"/>
    </row>
    <row r="442" spans="13:13" x14ac:dyDescent="0.25">
      <c r="M442" s="18"/>
    </row>
    <row r="443" spans="13:13" x14ac:dyDescent="0.25">
      <c r="M443" s="18"/>
    </row>
    <row r="444" spans="13:13" x14ac:dyDescent="0.25">
      <c r="M444" s="18"/>
    </row>
    <row r="445" spans="13:13" x14ac:dyDescent="0.25">
      <c r="M445" s="18"/>
    </row>
    <row r="446" spans="13:13" x14ac:dyDescent="0.25">
      <c r="M446" s="18"/>
    </row>
    <row r="447" spans="13:13" x14ac:dyDescent="0.25">
      <c r="M447" s="18"/>
    </row>
    <row r="448" spans="13:13" x14ac:dyDescent="0.25">
      <c r="M448" s="18"/>
    </row>
    <row r="449" spans="13:13" x14ac:dyDescent="0.25">
      <c r="M449" s="18"/>
    </row>
    <row r="450" spans="13:13" x14ac:dyDescent="0.25">
      <c r="M450" s="18"/>
    </row>
    <row r="451" spans="13:13" x14ac:dyDescent="0.25">
      <c r="M451" s="18"/>
    </row>
    <row r="452" spans="13:13" x14ac:dyDescent="0.25">
      <c r="M452" s="18"/>
    </row>
    <row r="453" spans="13:13" x14ac:dyDescent="0.25">
      <c r="M453" s="18"/>
    </row>
    <row r="454" spans="13:13" x14ac:dyDescent="0.25">
      <c r="M454" s="18"/>
    </row>
    <row r="455" spans="13:13" x14ac:dyDescent="0.25">
      <c r="M455" s="18"/>
    </row>
    <row r="456" spans="13:13" x14ac:dyDescent="0.25">
      <c r="M456" s="18"/>
    </row>
    <row r="457" spans="13:13" x14ac:dyDescent="0.25">
      <c r="M457" s="18"/>
    </row>
    <row r="458" spans="13:13" x14ac:dyDescent="0.25">
      <c r="M458" s="18"/>
    </row>
    <row r="459" spans="13:13" x14ac:dyDescent="0.25">
      <c r="M459" s="18"/>
    </row>
    <row r="460" spans="13:13" x14ac:dyDescent="0.25">
      <c r="M460" s="18"/>
    </row>
    <row r="461" spans="13:13" x14ac:dyDescent="0.25">
      <c r="M461" s="18"/>
    </row>
    <row r="462" spans="13:13" x14ac:dyDescent="0.25">
      <c r="M462" s="18"/>
    </row>
    <row r="463" spans="13:13" x14ac:dyDescent="0.25">
      <c r="M463" s="18"/>
    </row>
    <row r="464" spans="13:13" x14ac:dyDescent="0.25">
      <c r="M464" s="18"/>
    </row>
    <row r="465" spans="13:13" x14ac:dyDescent="0.25">
      <c r="M465" s="18"/>
    </row>
    <row r="466" spans="13:13" x14ac:dyDescent="0.25">
      <c r="M466" s="18"/>
    </row>
    <row r="467" spans="13:13" x14ac:dyDescent="0.25">
      <c r="M467" s="18"/>
    </row>
    <row r="468" spans="13:13" x14ac:dyDescent="0.25">
      <c r="M468" s="18"/>
    </row>
    <row r="469" spans="13:13" x14ac:dyDescent="0.25">
      <c r="M469" s="18"/>
    </row>
    <row r="470" spans="13:13" x14ac:dyDescent="0.25">
      <c r="M470" s="18"/>
    </row>
    <row r="471" spans="13:13" x14ac:dyDescent="0.25">
      <c r="M471" s="18"/>
    </row>
    <row r="472" spans="13:13" x14ac:dyDescent="0.25">
      <c r="M472" s="18"/>
    </row>
    <row r="473" spans="13:13" x14ac:dyDescent="0.25">
      <c r="M473" s="18"/>
    </row>
    <row r="474" spans="13:13" x14ac:dyDescent="0.25">
      <c r="M474" s="18"/>
    </row>
    <row r="475" spans="13:13" x14ac:dyDescent="0.25">
      <c r="M475" s="18"/>
    </row>
    <row r="476" spans="13:13" x14ac:dyDescent="0.25">
      <c r="M476" s="18"/>
    </row>
    <row r="477" spans="13:13" x14ac:dyDescent="0.25">
      <c r="M477" s="18"/>
    </row>
    <row r="478" spans="13:13" x14ac:dyDescent="0.25">
      <c r="M478" s="18"/>
    </row>
    <row r="479" spans="13:13" x14ac:dyDescent="0.25">
      <c r="M479" s="18"/>
    </row>
    <row r="480" spans="13:13" x14ac:dyDescent="0.25">
      <c r="M480" s="18"/>
    </row>
    <row r="481" spans="13:13" x14ac:dyDescent="0.25">
      <c r="M481" s="18"/>
    </row>
    <row r="482" spans="13:13" x14ac:dyDescent="0.25">
      <c r="M482" s="18"/>
    </row>
    <row r="483" spans="13:13" x14ac:dyDescent="0.25">
      <c r="M483" s="18"/>
    </row>
    <row r="484" spans="13:13" x14ac:dyDescent="0.25">
      <c r="M484" s="18"/>
    </row>
    <row r="485" spans="13:13" x14ac:dyDescent="0.25">
      <c r="M485" s="18"/>
    </row>
    <row r="486" spans="13:13" x14ac:dyDescent="0.25">
      <c r="M486" s="18"/>
    </row>
    <row r="487" spans="13:13" x14ac:dyDescent="0.25">
      <c r="M487" s="18"/>
    </row>
    <row r="488" spans="13:13" x14ac:dyDescent="0.25">
      <c r="M488" s="18"/>
    </row>
    <row r="489" spans="13:13" x14ac:dyDescent="0.25">
      <c r="M489" s="18"/>
    </row>
    <row r="490" spans="13:13" x14ac:dyDescent="0.25">
      <c r="M490" s="18"/>
    </row>
    <row r="491" spans="13:13" x14ac:dyDescent="0.25">
      <c r="M491" s="18"/>
    </row>
    <row r="492" spans="13:13" x14ac:dyDescent="0.25">
      <c r="M492" s="18"/>
    </row>
    <row r="493" spans="13:13" x14ac:dyDescent="0.25">
      <c r="M493" s="18"/>
    </row>
    <row r="494" spans="13:13" x14ac:dyDescent="0.25">
      <c r="M494" s="18"/>
    </row>
    <row r="495" spans="13:13" x14ac:dyDescent="0.25">
      <c r="M495" s="18"/>
    </row>
    <row r="496" spans="13:13" x14ac:dyDescent="0.25">
      <c r="M496" s="18"/>
    </row>
    <row r="497" spans="13:13" x14ac:dyDescent="0.25">
      <c r="M497" s="18"/>
    </row>
    <row r="498" spans="13:13" x14ac:dyDescent="0.25">
      <c r="M498" s="18"/>
    </row>
    <row r="499" spans="13:13" x14ac:dyDescent="0.25">
      <c r="M499" s="18"/>
    </row>
    <row r="500" spans="13:13" x14ac:dyDescent="0.25">
      <c r="M500" s="18"/>
    </row>
    <row r="501" spans="13:13" x14ac:dyDescent="0.25">
      <c r="M501" s="18"/>
    </row>
    <row r="502" spans="13:13" x14ac:dyDescent="0.25">
      <c r="M502" s="18"/>
    </row>
    <row r="503" spans="13:13" x14ac:dyDescent="0.25">
      <c r="M503" s="18"/>
    </row>
    <row r="504" spans="13:13" x14ac:dyDescent="0.25">
      <c r="M504" s="18"/>
    </row>
    <row r="505" spans="13:13" x14ac:dyDescent="0.25">
      <c r="M505" s="18"/>
    </row>
    <row r="506" spans="13:13" x14ac:dyDescent="0.25">
      <c r="M506" s="18"/>
    </row>
    <row r="507" spans="13:13" x14ac:dyDescent="0.25">
      <c r="M507" s="18"/>
    </row>
    <row r="508" spans="13:13" x14ac:dyDescent="0.25">
      <c r="M508" s="18"/>
    </row>
    <row r="509" spans="13:13" x14ac:dyDescent="0.25">
      <c r="M509" s="18"/>
    </row>
    <row r="510" spans="13:13" x14ac:dyDescent="0.25">
      <c r="M510" s="18"/>
    </row>
    <row r="511" spans="13:13" x14ac:dyDescent="0.25">
      <c r="M511" s="18"/>
    </row>
    <row r="512" spans="13:13" x14ac:dyDescent="0.25">
      <c r="M512" s="18"/>
    </row>
    <row r="513" spans="13:13" x14ac:dyDescent="0.25">
      <c r="M513" s="18"/>
    </row>
    <row r="514" spans="13:13" x14ac:dyDescent="0.25">
      <c r="M514" s="18"/>
    </row>
    <row r="515" spans="13:13" x14ac:dyDescent="0.25">
      <c r="M515" s="18"/>
    </row>
    <row r="516" spans="13:13" x14ac:dyDescent="0.25">
      <c r="M516" s="18"/>
    </row>
    <row r="517" spans="13:13" x14ac:dyDescent="0.25">
      <c r="M517" s="18"/>
    </row>
    <row r="518" spans="13:13" x14ac:dyDescent="0.25">
      <c r="M518" s="18"/>
    </row>
    <row r="519" spans="13:13" x14ac:dyDescent="0.25">
      <c r="M519" s="18"/>
    </row>
    <row r="520" spans="13:13" x14ac:dyDescent="0.25">
      <c r="M520" s="18"/>
    </row>
    <row r="521" spans="13:13" x14ac:dyDescent="0.25">
      <c r="M521" s="18"/>
    </row>
    <row r="522" spans="13:13" x14ac:dyDescent="0.25">
      <c r="M522" s="18"/>
    </row>
    <row r="523" spans="13:13" x14ac:dyDescent="0.25">
      <c r="M523" s="18"/>
    </row>
    <row r="524" spans="13:13" x14ac:dyDescent="0.25">
      <c r="M524" s="18"/>
    </row>
    <row r="525" spans="13:13" x14ac:dyDescent="0.25">
      <c r="M525" s="18"/>
    </row>
    <row r="526" spans="13:13" x14ac:dyDescent="0.25">
      <c r="M526" s="18"/>
    </row>
    <row r="527" spans="13:13" x14ac:dyDescent="0.25">
      <c r="M527" s="18"/>
    </row>
    <row r="528" spans="13:13" x14ac:dyDescent="0.25">
      <c r="M528" s="18"/>
    </row>
    <row r="529" spans="13:13" x14ac:dyDescent="0.25">
      <c r="M529" s="18"/>
    </row>
  </sheetData>
  <mergeCells count="113">
    <mergeCell ref="CT5:DG5"/>
    <mergeCell ref="DI5:DL5"/>
    <mergeCell ref="BX9:BX13"/>
    <mergeCell ref="BY9:BY13"/>
    <mergeCell ref="CM5:CN5"/>
    <mergeCell ref="CO5:CP5"/>
    <mergeCell ref="CQ5:CR5"/>
    <mergeCell ref="CM4:CR4"/>
    <mergeCell ref="BP9:BP13"/>
    <mergeCell ref="BQ9:BQ13"/>
    <mergeCell ref="BR9:BR13"/>
    <mergeCell ref="BS9:BS13"/>
    <mergeCell ref="BT9:BT13"/>
    <mergeCell ref="BU4:BY4"/>
    <mergeCell ref="BZ4:CD4"/>
    <mergeCell ref="BZ9:BZ13"/>
    <mergeCell ref="CA9:CA13"/>
    <mergeCell ref="CB9:CB13"/>
    <mergeCell ref="CC9:CC13"/>
    <mergeCell ref="CD9:CD13"/>
    <mergeCell ref="BU9:BU13"/>
    <mergeCell ref="BV9:BV13"/>
    <mergeCell ref="BW9:BW13"/>
    <mergeCell ref="BK9:BK13"/>
    <mergeCell ref="BL9:BL13"/>
    <mergeCell ref="BM9:BM13"/>
    <mergeCell ref="BN9:BN13"/>
    <mergeCell ref="BO9:BO13"/>
    <mergeCell ref="BF9:BF13"/>
    <mergeCell ref="BG9:BG13"/>
    <mergeCell ref="BH9:BH13"/>
    <mergeCell ref="BI9:BI13"/>
    <mergeCell ref="BJ9:BJ13"/>
    <mergeCell ref="BA9:BA13"/>
    <mergeCell ref="BB9:BB13"/>
    <mergeCell ref="BC9:BC13"/>
    <mergeCell ref="BD9:BD13"/>
    <mergeCell ref="BE9:BE13"/>
    <mergeCell ref="AV9:AV13"/>
    <mergeCell ref="AW9:AW13"/>
    <mergeCell ref="AX9:AX13"/>
    <mergeCell ref="AY9:AY13"/>
    <mergeCell ref="AZ9:AZ13"/>
    <mergeCell ref="AQ9:AQ13"/>
    <mergeCell ref="AR9:AR13"/>
    <mergeCell ref="AS9:AS13"/>
    <mergeCell ref="AT9:AT13"/>
    <mergeCell ref="AU9:AU13"/>
    <mergeCell ref="AL9:AL13"/>
    <mergeCell ref="AM9:AM13"/>
    <mergeCell ref="AN9:AN13"/>
    <mergeCell ref="AO9:AO13"/>
    <mergeCell ref="AP9:AP13"/>
    <mergeCell ref="A9:A13"/>
    <mergeCell ref="B9:B13"/>
    <mergeCell ref="C9:C13"/>
    <mergeCell ref="D9:D13"/>
    <mergeCell ref="E9:E13"/>
    <mergeCell ref="F9:F13"/>
    <mergeCell ref="G9:G13"/>
    <mergeCell ref="M9:M13"/>
    <mergeCell ref="N9:N13"/>
    <mergeCell ref="H4:L4"/>
    <mergeCell ref="H9:L11"/>
    <mergeCell ref="M4:Q4"/>
    <mergeCell ref="R4:V4"/>
    <mergeCell ref="W4:AA4"/>
    <mergeCell ref="Y9:Y13"/>
    <mergeCell ref="Z9:Z13"/>
    <mergeCell ref="AA9:AA13"/>
    <mergeCell ref="R9:R13"/>
    <mergeCell ref="S9:S13"/>
    <mergeCell ref="T9:T13"/>
    <mergeCell ref="U9:U13"/>
    <mergeCell ref="V9:V13"/>
    <mergeCell ref="O9:O13"/>
    <mergeCell ref="P9:P13"/>
    <mergeCell ref="Q9:Q13"/>
    <mergeCell ref="W9:W13"/>
    <mergeCell ref="X9:X13"/>
    <mergeCell ref="DI30:DI34"/>
    <mergeCell ref="DI35:DI39"/>
    <mergeCell ref="DI40:DI44"/>
    <mergeCell ref="DI45:DI49"/>
    <mergeCell ref="DI50:DI54"/>
    <mergeCell ref="BA4:BE4"/>
    <mergeCell ref="BF4:BJ4"/>
    <mergeCell ref="AB4:AF4"/>
    <mergeCell ref="AG4:AK4"/>
    <mergeCell ref="AL4:AP4"/>
    <mergeCell ref="AQ4:AU4"/>
    <mergeCell ref="AV4:AZ4"/>
    <mergeCell ref="BK4:BO4"/>
    <mergeCell ref="BP4:BT4"/>
    <mergeCell ref="AG9:AG13"/>
    <mergeCell ref="AH9:AH13"/>
    <mergeCell ref="AI9:AI13"/>
    <mergeCell ref="AJ9:AJ13"/>
    <mergeCell ref="AK9:AK13"/>
    <mergeCell ref="AB9:AB13"/>
    <mergeCell ref="AC9:AC13"/>
    <mergeCell ref="AD9:AD13"/>
    <mergeCell ref="AE9:AE13"/>
    <mergeCell ref="AF9:AF13"/>
    <mergeCell ref="DI80:DI84"/>
    <mergeCell ref="DI85:DI89"/>
    <mergeCell ref="DI90:DI94"/>
    <mergeCell ref="DI95:DI99"/>
    <mergeCell ref="DI55:DI59"/>
    <mergeCell ref="DI60:DI64"/>
    <mergeCell ref="DI65:DI69"/>
    <mergeCell ref="DI70:DI74"/>
    <mergeCell ref="DI75:DI79"/>
  </mergeCells>
  <hyperlinks>
    <hyperlink ref="CS8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0"/>
  <sheetViews>
    <sheetView workbookViewId="0">
      <selection activeCell="C1" sqref="C1:AC1"/>
    </sheetView>
  </sheetViews>
  <sheetFormatPr defaultColWidth="11.42578125" defaultRowHeight="15" x14ac:dyDescent="0.25"/>
  <sheetData>
    <row r="1" spans="2:29" x14ac:dyDescent="0.25">
      <c r="C1" s="56" t="s">
        <v>72</v>
      </c>
      <c r="D1" s="55" t="s">
        <v>73</v>
      </c>
      <c r="E1" s="55" t="s">
        <v>74</v>
      </c>
      <c r="F1" s="55" t="s">
        <v>75</v>
      </c>
      <c r="G1" s="56" t="s">
        <v>76</v>
      </c>
      <c r="H1" s="55" t="s">
        <v>246</v>
      </c>
      <c r="I1" s="55" t="s">
        <v>77</v>
      </c>
      <c r="J1" s="55" t="s">
        <v>289</v>
      </c>
      <c r="K1" s="55" t="s">
        <v>78</v>
      </c>
      <c r="L1" s="55" t="s">
        <v>80</v>
      </c>
      <c r="M1" s="55" t="s">
        <v>247</v>
      </c>
      <c r="N1" s="55" t="s">
        <v>81</v>
      </c>
      <c r="O1" s="55" t="s">
        <v>82</v>
      </c>
      <c r="P1" s="55" t="s">
        <v>83</v>
      </c>
      <c r="Q1" s="55" t="s">
        <v>84</v>
      </c>
      <c r="R1" s="55" t="s">
        <v>85</v>
      </c>
      <c r="S1" s="55" t="s">
        <v>248</v>
      </c>
      <c r="T1" s="55" t="s">
        <v>288</v>
      </c>
      <c r="U1" s="55" t="s">
        <v>87</v>
      </c>
      <c r="V1" s="55" t="s">
        <v>90</v>
      </c>
      <c r="W1" s="55" t="s">
        <v>89</v>
      </c>
      <c r="X1" s="55" t="s">
        <v>90</v>
      </c>
      <c r="Y1" s="55" t="s">
        <v>91</v>
      </c>
      <c r="Z1" s="55" t="s">
        <v>92</v>
      </c>
      <c r="AA1" s="55" t="s">
        <v>93</v>
      </c>
      <c r="AB1" s="55" t="s">
        <v>94</v>
      </c>
      <c r="AC1" s="55" t="s">
        <v>211</v>
      </c>
    </row>
    <row r="2" spans="2:29" x14ac:dyDescent="0.25">
      <c r="B2" s="124" t="s">
        <v>244</v>
      </c>
      <c r="C2" s="126">
        <v>0</v>
      </c>
      <c r="D2" s="126">
        <v>0</v>
      </c>
      <c r="E2" s="126">
        <v>0</v>
      </c>
      <c r="F2" s="126">
        <v>0</v>
      </c>
      <c r="G2" s="126">
        <v>0</v>
      </c>
      <c r="H2" s="126">
        <v>0</v>
      </c>
      <c r="I2" s="126">
        <v>0</v>
      </c>
      <c r="J2" s="126">
        <v>0</v>
      </c>
      <c r="K2" s="126">
        <v>0</v>
      </c>
      <c r="L2" s="126">
        <v>0</v>
      </c>
      <c r="M2" s="126">
        <v>0</v>
      </c>
      <c r="N2" s="126">
        <v>0</v>
      </c>
      <c r="O2" s="126">
        <v>0</v>
      </c>
      <c r="P2" s="126">
        <v>0</v>
      </c>
      <c r="Q2" s="126">
        <v>0</v>
      </c>
      <c r="R2" s="126">
        <v>0</v>
      </c>
      <c r="S2" s="126">
        <v>0</v>
      </c>
      <c r="T2" s="126">
        <v>0</v>
      </c>
      <c r="U2" s="126">
        <v>0</v>
      </c>
      <c r="V2" s="126">
        <v>0</v>
      </c>
      <c r="W2" s="126">
        <v>0</v>
      </c>
      <c r="X2" s="126">
        <v>0</v>
      </c>
      <c r="Y2" s="126">
        <v>0</v>
      </c>
      <c r="Z2" s="126">
        <v>0</v>
      </c>
      <c r="AA2" s="126">
        <v>0</v>
      </c>
      <c r="AB2" s="126">
        <v>0</v>
      </c>
      <c r="AC2" s="126">
        <v>0</v>
      </c>
    </row>
    <row r="3" spans="2:29" x14ac:dyDescent="0.25">
      <c r="B3" s="124" t="s">
        <v>206</v>
      </c>
      <c r="C3" s="127">
        <v>0</v>
      </c>
      <c r="D3" s="127">
        <v>0</v>
      </c>
      <c r="E3" s="127">
        <v>0</v>
      </c>
      <c r="F3" s="127">
        <v>0</v>
      </c>
      <c r="G3" s="127">
        <v>0</v>
      </c>
      <c r="H3" s="127">
        <v>0</v>
      </c>
      <c r="I3" s="127">
        <v>0.25</v>
      </c>
      <c r="J3" s="127">
        <v>0</v>
      </c>
      <c r="K3" s="127">
        <v>0</v>
      </c>
      <c r="L3" s="127">
        <v>0</v>
      </c>
      <c r="M3" s="127">
        <v>0.25</v>
      </c>
      <c r="N3" s="127">
        <v>0</v>
      </c>
      <c r="O3" s="127">
        <v>0</v>
      </c>
      <c r="P3" s="127">
        <v>0</v>
      </c>
      <c r="Q3" s="127">
        <v>0.5</v>
      </c>
      <c r="R3" s="127">
        <v>0</v>
      </c>
      <c r="S3" s="127">
        <v>0</v>
      </c>
      <c r="T3" s="127">
        <v>0</v>
      </c>
      <c r="U3" s="127">
        <v>0</v>
      </c>
      <c r="V3" s="127">
        <v>0</v>
      </c>
      <c r="W3" s="127">
        <v>0</v>
      </c>
      <c r="X3" s="127">
        <v>0</v>
      </c>
      <c r="Y3" s="127">
        <v>0</v>
      </c>
      <c r="Z3" s="127">
        <v>0</v>
      </c>
      <c r="AA3" s="127">
        <v>0</v>
      </c>
      <c r="AB3" s="127">
        <v>0</v>
      </c>
      <c r="AC3" s="127">
        <v>0</v>
      </c>
    </row>
    <row r="4" spans="2:29" x14ac:dyDescent="0.25">
      <c r="B4" s="124" t="s">
        <v>234</v>
      </c>
      <c r="C4" s="127">
        <v>0</v>
      </c>
      <c r="D4" s="127">
        <v>0</v>
      </c>
      <c r="E4" s="127">
        <v>0</v>
      </c>
      <c r="F4" s="127">
        <v>0</v>
      </c>
      <c r="G4" s="127">
        <v>0</v>
      </c>
      <c r="H4" s="127">
        <v>0</v>
      </c>
      <c r="I4" s="127">
        <v>0</v>
      </c>
      <c r="J4" s="127">
        <v>0</v>
      </c>
      <c r="K4" s="127">
        <v>0</v>
      </c>
      <c r="L4" s="127">
        <v>0</v>
      </c>
      <c r="M4" s="127">
        <v>0</v>
      </c>
      <c r="N4" s="127">
        <v>0</v>
      </c>
      <c r="O4" s="127">
        <v>0</v>
      </c>
      <c r="P4" s="127">
        <v>0.9</v>
      </c>
      <c r="Q4" s="127">
        <v>0</v>
      </c>
      <c r="R4" s="127">
        <v>0</v>
      </c>
      <c r="S4" s="127">
        <v>0.1</v>
      </c>
      <c r="T4" s="127">
        <v>0</v>
      </c>
      <c r="U4" s="127">
        <v>0</v>
      </c>
      <c r="V4" s="127">
        <v>0</v>
      </c>
      <c r="W4" s="127">
        <v>0</v>
      </c>
      <c r="X4" s="127">
        <v>0</v>
      </c>
      <c r="Y4" s="127">
        <v>0</v>
      </c>
      <c r="Z4" s="127">
        <v>0</v>
      </c>
      <c r="AA4" s="127">
        <v>0</v>
      </c>
      <c r="AB4" s="127">
        <v>0</v>
      </c>
      <c r="AC4" s="127">
        <v>0</v>
      </c>
    </row>
    <row r="5" spans="2:29" x14ac:dyDescent="0.25">
      <c r="B5" s="124" t="s">
        <v>235</v>
      </c>
      <c r="C5" s="127">
        <v>0</v>
      </c>
      <c r="D5" s="127">
        <v>0</v>
      </c>
      <c r="E5" s="127">
        <v>0</v>
      </c>
      <c r="F5" s="127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0.2</v>
      </c>
      <c r="V5" s="127">
        <v>0.2</v>
      </c>
      <c r="W5" s="127">
        <v>0</v>
      </c>
      <c r="X5" s="127">
        <v>0</v>
      </c>
      <c r="Y5" s="127">
        <v>0</v>
      </c>
      <c r="Z5" s="127">
        <v>0</v>
      </c>
      <c r="AA5" s="127">
        <v>0.6</v>
      </c>
      <c r="AB5" s="127">
        <v>0</v>
      </c>
      <c r="AC5" s="127">
        <v>0</v>
      </c>
    </row>
    <row r="6" spans="2:29" x14ac:dyDescent="0.25">
      <c r="B6" s="124" t="s">
        <v>236</v>
      </c>
      <c r="C6" s="127">
        <v>0.05</v>
      </c>
      <c r="D6" s="127">
        <v>0.7</v>
      </c>
      <c r="E6" s="127">
        <v>0.1</v>
      </c>
      <c r="F6" s="127">
        <v>0.1</v>
      </c>
      <c r="G6" s="127">
        <v>0.02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0.03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</row>
    <row r="7" spans="2:29" x14ac:dyDescent="0.25">
      <c r="B7" s="124" t="s">
        <v>237</v>
      </c>
      <c r="C7" s="127">
        <v>0</v>
      </c>
      <c r="D7" s="127">
        <v>0</v>
      </c>
      <c r="E7" s="127">
        <v>0</v>
      </c>
      <c r="F7" s="127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0.5</v>
      </c>
      <c r="V7" s="127">
        <v>0.5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</row>
    <row r="8" spans="2:29" x14ac:dyDescent="0.25">
      <c r="B8" s="124" t="s">
        <v>238</v>
      </c>
      <c r="C8" s="127">
        <v>0</v>
      </c>
      <c r="D8" s="127">
        <v>0</v>
      </c>
      <c r="E8" s="127">
        <v>0</v>
      </c>
      <c r="F8" s="127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0.25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0.75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</row>
    <row r="9" spans="2:29" x14ac:dyDescent="0.25">
      <c r="B9" s="124" t="s">
        <v>239</v>
      </c>
      <c r="C9" s="127">
        <v>0</v>
      </c>
      <c r="D9" s="127">
        <v>0</v>
      </c>
      <c r="E9" s="127">
        <v>0</v>
      </c>
      <c r="F9" s="127">
        <v>0</v>
      </c>
      <c r="G9" s="127">
        <v>0</v>
      </c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0.1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0.9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0</v>
      </c>
      <c r="AC9" s="127">
        <v>0</v>
      </c>
    </row>
    <row r="10" spans="2:29" x14ac:dyDescent="0.25">
      <c r="B10" s="124" t="s">
        <v>240</v>
      </c>
      <c r="C10" s="127">
        <v>0</v>
      </c>
      <c r="D10" s="127">
        <v>0</v>
      </c>
      <c r="E10" s="127">
        <v>0</v>
      </c>
      <c r="F10" s="127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1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</row>
    <row r="11" spans="2:29" x14ac:dyDescent="0.25">
      <c r="B11" s="124" t="s">
        <v>241</v>
      </c>
      <c r="C11" s="127">
        <v>0</v>
      </c>
      <c r="D11" s="127">
        <v>0</v>
      </c>
      <c r="E11" s="127">
        <v>0</v>
      </c>
      <c r="F11" s="127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0.5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0.5</v>
      </c>
      <c r="AC11" s="127">
        <v>0</v>
      </c>
    </row>
    <row r="12" spans="2:29" x14ac:dyDescent="0.25">
      <c r="B12" s="124" t="s">
        <v>242</v>
      </c>
      <c r="C12" s="127">
        <v>0</v>
      </c>
      <c r="D12" s="127">
        <v>0</v>
      </c>
      <c r="E12" s="127">
        <v>0</v>
      </c>
      <c r="F12" s="127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0.35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0.65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</row>
    <row r="13" spans="2:29" x14ac:dyDescent="0.25">
      <c r="B13" s="124" t="s">
        <v>243</v>
      </c>
      <c r="C13" s="127">
        <v>0</v>
      </c>
      <c r="D13" s="127">
        <v>0</v>
      </c>
      <c r="E13" s="127">
        <v>0</v>
      </c>
      <c r="F13" s="127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1</v>
      </c>
      <c r="AB13" s="127">
        <v>0</v>
      </c>
      <c r="AC13" s="127">
        <v>0</v>
      </c>
    </row>
    <row r="14" spans="2:29" x14ac:dyDescent="0.25">
      <c r="B14" s="124" t="s">
        <v>233</v>
      </c>
      <c r="C14" s="127">
        <v>0</v>
      </c>
      <c r="D14" s="127">
        <v>0</v>
      </c>
      <c r="E14" s="127">
        <v>0</v>
      </c>
      <c r="F14" s="127">
        <v>0</v>
      </c>
      <c r="G14" s="127">
        <v>0</v>
      </c>
      <c r="H14" s="127">
        <v>0.25</v>
      </c>
      <c r="I14" s="127">
        <v>0.05</v>
      </c>
      <c r="J14" s="127">
        <v>0</v>
      </c>
      <c r="K14" s="127">
        <v>0</v>
      </c>
      <c r="L14" s="127">
        <v>0</v>
      </c>
      <c r="M14" s="127">
        <v>0.25</v>
      </c>
      <c r="N14" s="127">
        <v>0</v>
      </c>
      <c r="O14" s="127">
        <v>0</v>
      </c>
      <c r="P14" s="127">
        <v>0</v>
      </c>
      <c r="Q14" s="127">
        <v>0.45</v>
      </c>
      <c r="R14" s="127">
        <v>0</v>
      </c>
      <c r="S14" s="127">
        <v>0</v>
      </c>
      <c r="T14" s="127">
        <v>0</v>
      </c>
      <c r="U14" s="127">
        <v>0</v>
      </c>
      <c r="V14" s="127">
        <v>0</v>
      </c>
      <c r="W14" s="127">
        <v>0</v>
      </c>
      <c r="X14" s="127">
        <v>0</v>
      </c>
      <c r="Y14" s="127">
        <v>0</v>
      </c>
      <c r="Z14" s="127">
        <v>0</v>
      </c>
      <c r="AA14" s="127">
        <v>0</v>
      </c>
      <c r="AB14" s="127">
        <v>0</v>
      </c>
      <c r="AC14" s="127">
        <v>0</v>
      </c>
    </row>
    <row r="15" spans="2:29" x14ac:dyDescent="0.25">
      <c r="B15" s="124" t="s">
        <v>245</v>
      </c>
      <c r="C15" s="127">
        <v>0</v>
      </c>
      <c r="D15" s="128">
        <v>0</v>
      </c>
      <c r="E15" s="127">
        <v>0</v>
      </c>
      <c r="F15" s="127">
        <v>0</v>
      </c>
      <c r="G15" s="127">
        <v>0</v>
      </c>
      <c r="H15" s="128">
        <v>0</v>
      </c>
      <c r="I15" s="128">
        <v>0</v>
      </c>
      <c r="J15" s="127">
        <v>0</v>
      </c>
      <c r="K15" s="127">
        <v>0</v>
      </c>
      <c r="L15" s="127">
        <v>0</v>
      </c>
      <c r="M15" s="128">
        <v>0</v>
      </c>
      <c r="N15" s="128">
        <v>1</v>
      </c>
      <c r="O15" s="127">
        <v>0</v>
      </c>
      <c r="P15" s="128">
        <v>0</v>
      </c>
      <c r="Q15" s="128">
        <v>0</v>
      </c>
      <c r="R15" s="127">
        <v>0</v>
      </c>
      <c r="S15" s="128">
        <v>0</v>
      </c>
      <c r="T15" s="127">
        <v>0</v>
      </c>
      <c r="U15" s="128">
        <v>0</v>
      </c>
      <c r="V15" s="128">
        <v>0</v>
      </c>
      <c r="W15" s="127">
        <v>0</v>
      </c>
      <c r="X15" s="127">
        <v>0</v>
      </c>
      <c r="Y15" s="127">
        <v>0</v>
      </c>
      <c r="Z15" s="127">
        <v>0</v>
      </c>
      <c r="AA15" s="127">
        <v>0</v>
      </c>
      <c r="AB15" s="127">
        <v>0</v>
      </c>
      <c r="AC15" s="127">
        <v>0</v>
      </c>
    </row>
    <row r="17" spans="3:30" x14ac:dyDescent="0.25">
      <c r="C17" s="130">
        <v>0</v>
      </c>
      <c r="D17" s="130">
        <v>0</v>
      </c>
      <c r="E17" s="130">
        <v>0</v>
      </c>
      <c r="F17" s="130">
        <v>0</v>
      </c>
      <c r="G17" s="130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M17" s="130">
        <v>0</v>
      </c>
      <c r="N17" s="130">
        <v>0</v>
      </c>
      <c r="O17" s="130">
        <v>0</v>
      </c>
      <c r="P17" s="130">
        <v>0</v>
      </c>
      <c r="Q17" s="130">
        <v>0</v>
      </c>
      <c r="R17" s="130">
        <v>0</v>
      </c>
      <c r="S17" s="130">
        <v>0</v>
      </c>
      <c r="T17" s="130">
        <v>0</v>
      </c>
      <c r="U17" s="130">
        <v>0</v>
      </c>
      <c r="V17" s="130">
        <v>0</v>
      </c>
      <c r="W17" s="130">
        <v>0</v>
      </c>
      <c r="X17" s="130">
        <v>0</v>
      </c>
      <c r="Y17" s="130">
        <v>0</v>
      </c>
      <c r="Z17" s="130">
        <v>0</v>
      </c>
      <c r="AA17" s="130">
        <v>0</v>
      </c>
      <c r="AB17" s="130">
        <v>0</v>
      </c>
      <c r="AC17" s="130">
        <v>0</v>
      </c>
      <c r="AD17" s="61">
        <f>SUM(C17:AC17)</f>
        <v>0</v>
      </c>
    </row>
    <row r="18" spans="3:30" x14ac:dyDescent="0.25">
      <c r="C18" s="131">
        <v>0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0.16500000000000001</v>
      </c>
      <c r="J18" s="131">
        <v>4.9000000000000002E-2</v>
      </c>
      <c r="K18" s="131">
        <v>0</v>
      </c>
      <c r="L18" s="131">
        <v>0.125</v>
      </c>
      <c r="M18" s="131">
        <v>0.188</v>
      </c>
      <c r="N18" s="131">
        <v>0</v>
      </c>
      <c r="O18" s="131">
        <v>0</v>
      </c>
      <c r="P18" s="131">
        <v>0</v>
      </c>
      <c r="Q18" s="131">
        <v>0.47299999999999998</v>
      </c>
      <c r="R18" s="131">
        <v>0</v>
      </c>
      <c r="S18" s="131">
        <v>0</v>
      </c>
      <c r="T18" s="131">
        <v>0</v>
      </c>
      <c r="U18" s="131">
        <v>0</v>
      </c>
      <c r="V18" s="131">
        <v>0</v>
      </c>
      <c r="W18" s="131">
        <v>0</v>
      </c>
      <c r="X18" s="130">
        <v>0</v>
      </c>
      <c r="Y18" s="131">
        <v>0</v>
      </c>
      <c r="Z18" s="131">
        <v>0</v>
      </c>
      <c r="AA18" s="131">
        <v>0</v>
      </c>
      <c r="AB18" s="131">
        <v>0</v>
      </c>
      <c r="AC18" s="131">
        <v>0</v>
      </c>
      <c r="AD18" s="61">
        <f>SUM(C18:AC18)</f>
        <v>1</v>
      </c>
    </row>
    <row r="19" spans="3:30" x14ac:dyDescent="0.25">
      <c r="C19" s="131">
        <v>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1">
        <v>0</v>
      </c>
      <c r="J19" s="131">
        <v>0</v>
      </c>
      <c r="K19" s="131">
        <v>0</v>
      </c>
      <c r="L19" s="131">
        <v>0</v>
      </c>
      <c r="M19" s="131">
        <v>0</v>
      </c>
      <c r="N19" s="131">
        <v>0.45</v>
      </c>
      <c r="O19" s="131">
        <v>0</v>
      </c>
      <c r="P19" s="131">
        <v>0.46700000000000003</v>
      </c>
      <c r="Q19" s="131">
        <v>0</v>
      </c>
      <c r="R19" s="131">
        <v>0</v>
      </c>
      <c r="S19" s="131">
        <v>8.3000000000000004E-2</v>
      </c>
      <c r="T19" s="131">
        <v>0</v>
      </c>
      <c r="U19" s="131">
        <v>0</v>
      </c>
      <c r="V19" s="131">
        <v>0</v>
      </c>
      <c r="W19" s="131">
        <v>0</v>
      </c>
      <c r="X19" s="130">
        <v>0</v>
      </c>
      <c r="Y19" s="131">
        <v>0</v>
      </c>
      <c r="Z19" s="131">
        <v>0</v>
      </c>
      <c r="AA19" s="131">
        <v>0</v>
      </c>
      <c r="AB19" s="131">
        <v>0</v>
      </c>
      <c r="AC19" s="131">
        <v>0</v>
      </c>
      <c r="AD19" s="61">
        <f>SUM(C19:AC19)</f>
        <v>1</v>
      </c>
    </row>
    <row r="20" spans="3:30" x14ac:dyDescent="0.25"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31">
        <v>0</v>
      </c>
      <c r="O20" s="131">
        <v>0</v>
      </c>
      <c r="P20" s="131">
        <v>0</v>
      </c>
      <c r="Q20" s="131">
        <v>0</v>
      </c>
      <c r="R20" s="131">
        <v>0</v>
      </c>
      <c r="S20" s="131">
        <v>0</v>
      </c>
      <c r="T20" s="131">
        <v>0</v>
      </c>
      <c r="U20" s="131">
        <v>0.20100000000000001</v>
      </c>
      <c r="V20" s="131">
        <v>0.192</v>
      </c>
      <c r="W20" s="131">
        <v>1.7999999999999999E-2</v>
      </c>
      <c r="X20" s="130">
        <v>0</v>
      </c>
      <c r="Y20" s="131">
        <v>0</v>
      </c>
      <c r="Z20" s="131">
        <v>0</v>
      </c>
      <c r="AA20" s="131">
        <v>0.58699999999999997</v>
      </c>
      <c r="AB20" s="131">
        <v>2E-3</v>
      </c>
      <c r="AC20" s="131">
        <v>0</v>
      </c>
      <c r="AD20" s="61">
        <f t="shared" ref="AD20:AD30" si="0">SUM(C20:AC20)</f>
        <v>1</v>
      </c>
    </row>
    <row r="21" spans="3:30" x14ac:dyDescent="0.25">
      <c r="C21" s="131">
        <v>6.2E-2</v>
      </c>
      <c r="D21" s="131">
        <v>0.755</v>
      </c>
      <c r="E21" s="131">
        <v>8.7999999999999995E-2</v>
      </c>
      <c r="F21" s="131">
        <v>5.8000000000000003E-2</v>
      </c>
      <c r="G21" s="131">
        <v>1.4999999999999999E-2</v>
      </c>
      <c r="H21" s="131">
        <v>0</v>
      </c>
      <c r="I21" s="131">
        <v>0</v>
      </c>
      <c r="J21" s="131"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v>2.1999999999999999E-2</v>
      </c>
      <c r="P21" s="131">
        <v>0</v>
      </c>
      <c r="Q21" s="131">
        <v>0</v>
      </c>
      <c r="R21" s="131">
        <v>0</v>
      </c>
      <c r="S21" s="131">
        <v>0</v>
      </c>
      <c r="T21" s="131">
        <v>0</v>
      </c>
      <c r="U21" s="131">
        <v>0</v>
      </c>
      <c r="V21" s="131">
        <v>0</v>
      </c>
      <c r="W21" s="131">
        <v>0</v>
      </c>
      <c r="X21" s="130">
        <v>0</v>
      </c>
      <c r="Y21" s="131">
        <v>0</v>
      </c>
      <c r="Z21" s="131">
        <v>0</v>
      </c>
      <c r="AA21" s="131">
        <v>0</v>
      </c>
      <c r="AB21" s="131">
        <v>0</v>
      </c>
      <c r="AC21" s="131">
        <v>0</v>
      </c>
      <c r="AD21" s="61">
        <f t="shared" si="0"/>
        <v>1</v>
      </c>
    </row>
    <row r="22" spans="3:30" x14ac:dyDescent="0.25">
      <c r="C22" s="131">
        <v>0</v>
      </c>
      <c r="D22" s="131">
        <v>0</v>
      </c>
      <c r="E22" s="131">
        <v>0</v>
      </c>
      <c r="F22" s="131">
        <v>0</v>
      </c>
      <c r="G22" s="131">
        <v>0</v>
      </c>
      <c r="H22" s="131">
        <v>0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0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0.376</v>
      </c>
      <c r="V22" s="130">
        <v>0.51600000000000001</v>
      </c>
      <c r="W22" s="131">
        <v>0</v>
      </c>
      <c r="X22" s="130">
        <v>0</v>
      </c>
      <c r="Y22" s="131">
        <v>0</v>
      </c>
      <c r="Z22" s="131">
        <v>8.0000000000000002E-3</v>
      </c>
      <c r="AA22" s="131">
        <v>0.1</v>
      </c>
      <c r="AB22" s="131">
        <v>0</v>
      </c>
      <c r="AC22" s="131">
        <v>0</v>
      </c>
      <c r="AD22" s="61">
        <f t="shared" si="0"/>
        <v>1</v>
      </c>
    </row>
    <row r="23" spans="3:30" x14ac:dyDescent="0.25">
      <c r="C23" s="131">
        <v>0</v>
      </c>
      <c r="D23" s="131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1">
        <v>0</v>
      </c>
      <c r="L23" s="131">
        <v>0</v>
      </c>
      <c r="M23" s="131">
        <v>0</v>
      </c>
      <c r="N23" s="131">
        <v>0.13300000000000001</v>
      </c>
      <c r="O23" s="131">
        <v>0</v>
      </c>
      <c r="P23" s="131">
        <v>2.5999999999999999E-2</v>
      </c>
      <c r="Q23" s="131">
        <v>0</v>
      </c>
      <c r="R23" s="131">
        <v>0</v>
      </c>
      <c r="S23" s="131">
        <v>0</v>
      </c>
      <c r="T23" s="131">
        <v>0</v>
      </c>
      <c r="U23" s="131">
        <v>0</v>
      </c>
      <c r="V23" s="131">
        <v>0.79900000000000004</v>
      </c>
      <c r="W23" s="131">
        <v>0</v>
      </c>
      <c r="X23" s="130">
        <v>0</v>
      </c>
      <c r="Y23" s="131">
        <v>0</v>
      </c>
      <c r="Z23" s="131">
        <v>0</v>
      </c>
      <c r="AA23" s="131">
        <v>8.9999999999999993E-3</v>
      </c>
      <c r="AB23" s="131">
        <v>0</v>
      </c>
      <c r="AC23" s="131">
        <v>3.3000000000000002E-2</v>
      </c>
      <c r="AD23" s="61">
        <f t="shared" si="0"/>
        <v>1</v>
      </c>
    </row>
    <row r="24" spans="3:30" x14ac:dyDescent="0.25">
      <c r="C24" s="131">
        <v>0</v>
      </c>
      <c r="D24" s="131">
        <v>0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131">
        <v>0</v>
      </c>
      <c r="K24" s="131">
        <v>0</v>
      </c>
      <c r="L24" s="131">
        <v>0</v>
      </c>
      <c r="M24" s="131">
        <v>0</v>
      </c>
      <c r="N24" s="131">
        <v>0.26700000000000002</v>
      </c>
      <c r="O24" s="131">
        <v>0</v>
      </c>
      <c r="P24" s="131">
        <v>8.3000000000000004E-2</v>
      </c>
      <c r="Q24" s="131">
        <v>0</v>
      </c>
      <c r="R24" s="131">
        <v>0</v>
      </c>
      <c r="S24" s="131">
        <v>0</v>
      </c>
      <c r="T24" s="131">
        <v>0</v>
      </c>
      <c r="U24" s="131">
        <v>0</v>
      </c>
      <c r="V24" s="131">
        <v>0.65</v>
      </c>
      <c r="W24" s="131">
        <v>0</v>
      </c>
      <c r="X24" s="130">
        <v>0</v>
      </c>
      <c r="Y24" s="131">
        <v>0</v>
      </c>
      <c r="Z24" s="131">
        <v>0</v>
      </c>
      <c r="AA24" s="131">
        <v>0</v>
      </c>
      <c r="AB24" s="131">
        <v>0</v>
      </c>
      <c r="AC24" s="131">
        <v>0</v>
      </c>
      <c r="AD24" s="61">
        <f t="shared" si="0"/>
        <v>1</v>
      </c>
    </row>
    <row r="25" spans="3:30" x14ac:dyDescent="0.25">
      <c r="C25" s="131">
        <v>0</v>
      </c>
      <c r="D25" s="131">
        <v>0</v>
      </c>
      <c r="E25" s="131">
        <v>0</v>
      </c>
      <c r="F25" s="131">
        <v>0</v>
      </c>
      <c r="G25" s="131">
        <v>0</v>
      </c>
      <c r="H25" s="131">
        <v>0</v>
      </c>
      <c r="I25" s="131">
        <v>0</v>
      </c>
      <c r="J25" s="131">
        <v>0</v>
      </c>
      <c r="K25" s="131">
        <v>0</v>
      </c>
      <c r="L25" s="131">
        <v>0</v>
      </c>
      <c r="M25" s="131">
        <v>0</v>
      </c>
      <c r="N25" s="131">
        <v>6.2E-2</v>
      </c>
      <c r="O25" s="131">
        <v>0</v>
      </c>
      <c r="P25" s="131">
        <v>4.0000000000000001E-3</v>
      </c>
      <c r="Q25" s="131">
        <v>0</v>
      </c>
      <c r="R25" s="131">
        <v>0</v>
      </c>
      <c r="S25" s="131">
        <v>0</v>
      </c>
      <c r="T25" s="131">
        <v>0</v>
      </c>
      <c r="U25" s="131">
        <v>0</v>
      </c>
      <c r="V25" s="131">
        <v>0.81399999999999995</v>
      </c>
      <c r="W25" s="131">
        <v>0</v>
      </c>
      <c r="X25" s="130">
        <v>0</v>
      </c>
      <c r="Y25" s="131">
        <v>0.12</v>
      </c>
      <c r="Z25" s="131">
        <v>0</v>
      </c>
      <c r="AA25" s="131">
        <v>0</v>
      </c>
      <c r="AB25" s="131">
        <v>0</v>
      </c>
      <c r="AC25" s="131">
        <v>0</v>
      </c>
      <c r="AD25" s="61">
        <f t="shared" si="0"/>
        <v>0.99999999999999989</v>
      </c>
    </row>
    <row r="26" spans="3:30" x14ac:dyDescent="0.25">
      <c r="C26" s="131">
        <v>0</v>
      </c>
      <c r="D26" s="131">
        <v>0</v>
      </c>
      <c r="E26" s="131">
        <v>0</v>
      </c>
      <c r="F26" s="131">
        <v>0</v>
      </c>
      <c r="G26" s="131">
        <v>0</v>
      </c>
      <c r="H26" s="131">
        <v>0</v>
      </c>
      <c r="I26" s="131">
        <v>0</v>
      </c>
      <c r="J26" s="131">
        <v>0</v>
      </c>
      <c r="K26" s="131">
        <v>0</v>
      </c>
      <c r="L26" s="131">
        <v>0</v>
      </c>
      <c r="M26" s="131">
        <v>0</v>
      </c>
      <c r="N26" s="131">
        <v>4.0000000000000001E-3</v>
      </c>
      <c r="O26" s="131">
        <v>0</v>
      </c>
      <c r="P26" s="131">
        <v>0</v>
      </c>
      <c r="Q26" s="131">
        <v>0</v>
      </c>
      <c r="R26" s="131">
        <v>0</v>
      </c>
      <c r="S26" s="131">
        <v>0</v>
      </c>
      <c r="T26" s="131">
        <v>0.15</v>
      </c>
      <c r="U26" s="131">
        <v>0.38600000000000001</v>
      </c>
      <c r="V26" s="131">
        <v>0</v>
      </c>
      <c r="W26" s="131">
        <v>0.08</v>
      </c>
      <c r="X26" s="130">
        <v>0</v>
      </c>
      <c r="Y26" s="131">
        <v>0.08</v>
      </c>
      <c r="Z26" s="131">
        <v>0.09</v>
      </c>
      <c r="AA26" s="131">
        <v>0</v>
      </c>
      <c r="AB26" s="131">
        <v>0.21</v>
      </c>
      <c r="AC26" s="131">
        <v>0</v>
      </c>
      <c r="AD26" s="61">
        <f t="shared" si="0"/>
        <v>0.99999999999999989</v>
      </c>
    </row>
    <row r="27" spans="3:30" x14ac:dyDescent="0.25">
      <c r="C27" s="131">
        <v>0</v>
      </c>
      <c r="D27" s="131">
        <v>0</v>
      </c>
      <c r="E27" s="131">
        <v>0</v>
      </c>
      <c r="F27" s="131">
        <v>0</v>
      </c>
      <c r="G27" s="131">
        <v>0</v>
      </c>
      <c r="H27" s="131">
        <v>0</v>
      </c>
      <c r="I27" s="131">
        <v>0</v>
      </c>
      <c r="J27" s="131">
        <v>0</v>
      </c>
      <c r="K27" s="131">
        <v>0</v>
      </c>
      <c r="L27" s="131">
        <v>0</v>
      </c>
      <c r="M27" s="131">
        <v>0</v>
      </c>
      <c r="N27" s="131">
        <v>0.12</v>
      </c>
      <c r="O27" s="131">
        <v>0</v>
      </c>
      <c r="P27" s="131">
        <v>0</v>
      </c>
      <c r="Q27" s="131">
        <v>0</v>
      </c>
      <c r="R27" s="131">
        <v>0</v>
      </c>
      <c r="S27" s="131">
        <v>0</v>
      </c>
      <c r="T27" s="131">
        <v>0</v>
      </c>
      <c r="U27" s="131">
        <v>0</v>
      </c>
      <c r="V27" s="131">
        <v>0.54700000000000004</v>
      </c>
      <c r="W27" s="131">
        <v>0</v>
      </c>
      <c r="X27" s="130">
        <v>0</v>
      </c>
      <c r="Y27" s="131">
        <v>0.33300000000000002</v>
      </c>
      <c r="Z27" s="131">
        <v>0</v>
      </c>
      <c r="AA27" s="131">
        <v>0</v>
      </c>
      <c r="AB27" s="131">
        <v>0</v>
      </c>
      <c r="AC27" s="131">
        <v>0</v>
      </c>
      <c r="AD27" s="61">
        <f t="shared" si="0"/>
        <v>1</v>
      </c>
    </row>
    <row r="28" spans="3:30" x14ac:dyDescent="0.25">
      <c r="C28" s="131">
        <v>0</v>
      </c>
      <c r="D28" s="131">
        <v>0</v>
      </c>
      <c r="E28" s="131">
        <v>0</v>
      </c>
      <c r="F28" s="131">
        <v>0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0</v>
      </c>
      <c r="M28" s="131">
        <v>0</v>
      </c>
      <c r="N28" s="131">
        <v>0</v>
      </c>
      <c r="O28" s="131">
        <v>0</v>
      </c>
      <c r="P28" s="131">
        <v>0</v>
      </c>
      <c r="Q28" s="131">
        <v>0</v>
      </c>
      <c r="R28" s="131">
        <v>0</v>
      </c>
      <c r="S28" s="131">
        <v>0</v>
      </c>
      <c r="T28" s="131">
        <v>0</v>
      </c>
      <c r="U28" s="131">
        <v>0</v>
      </c>
      <c r="V28" s="131">
        <v>0.25</v>
      </c>
      <c r="W28" s="131">
        <v>0</v>
      </c>
      <c r="X28" s="130">
        <v>0</v>
      </c>
      <c r="Y28" s="131">
        <v>0</v>
      </c>
      <c r="Z28" s="131">
        <v>0.16700000000000001</v>
      </c>
      <c r="AA28" s="131">
        <v>0.58299999999999996</v>
      </c>
      <c r="AB28" s="131">
        <v>0</v>
      </c>
      <c r="AC28" s="131">
        <v>0</v>
      </c>
      <c r="AD28" s="61">
        <f t="shared" si="0"/>
        <v>1</v>
      </c>
    </row>
    <row r="29" spans="3:30" x14ac:dyDescent="0.25">
      <c r="C29" s="131">
        <v>0</v>
      </c>
      <c r="D29" s="131">
        <v>0</v>
      </c>
      <c r="E29" s="131">
        <v>0</v>
      </c>
      <c r="F29" s="131">
        <v>0</v>
      </c>
      <c r="G29" s="131">
        <v>0</v>
      </c>
      <c r="H29" s="131">
        <v>0.13400000000000001</v>
      </c>
      <c r="I29" s="131">
        <v>0.189</v>
      </c>
      <c r="J29" s="131">
        <v>0</v>
      </c>
      <c r="K29" s="131">
        <v>0</v>
      </c>
      <c r="L29" s="131">
        <v>0</v>
      </c>
      <c r="M29" s="131">
        <v>0.26700000000000002</v>
      </c>
      <c r="N29" s="131">
        <v>8.4000000000000005E-2</v>
      </c>
      <c r="O29" s="131">
        <v>0.1</v>
      </c>
      <c r="P29" s="131">
        <v>0</v>
      </c>
      <c r="Q29" s="131">
        <v>0.13</v>
      </c>
      <c r="R29" s="131">
        <v>8.3000000000000004E-2</v>
      </c>
      <c r="S29" s="131">
        <v>0</v>
      </c>
      <c r="T29" s="131">
        <v>0</v>
      </c>
      <c r="U29" s="131">
        <v>0</v>
      </c>
      <c r="V29" s="131">
        <v>1.2999999999999999E-2</v>
      </c>
      <c r="W29" s="131">
        <v>0</v>
      </c>
      <c r="X29" s="130">
        <v>0</v>
      </c>
      <c r="Y29" s="131">
        <v>0</v>
      </c>
      <c r="Z29" s="131">
        <v>0</v>
      </c>
      <c r="AA29" s="131">
        <v>0</v>
      </c>
      <c r="AB29" s="131">
        <v>0</v>
      </c>
      <c r="AC29" s="131">
        <v>0</v>
      </c>
      <c r="AD29" s="61">
        <f t="shared" si="0"/>
        <v>1</v>
      </c>
    </row>
    <row r="30" spans="3:30" x14ac:dyDescent="0.25">
      <c r="C30" s="131">
        <v>0</v>
      </c>
      <c r="D30" s="131">
        <v>0</v>
      </c>
      <c r="E30" s="131">
        <v>0</v>
      </c>
      <c r="F30" s="131">
        <v>0</v>
      </c>
      <c r="G30" s="131">
        <v>0</v>
      </c>
      <c r="H30" s="131">
        <v>0</v>
      </c>
      <c r="I30" s="131">
        <v>0.2</v>
      </c>
      <c r="J30" s="131">
        <v>0</v>
      </c>
      <c r="K30" s="131">
        <v>0</v>
      </c>
      <c r="L30" s="131">
        <v>0</v>
      </c>
      <c r="M30" s="131">
        <v>0</v>
      </c>
      <c r="N30" s="131">
        <v>0.45</v>
      </c>
      <c r="O30" s="131">
        <v>0.35</v>
      </c>
      <c r="P30" s="131">
        <v>0</v>
      </c>
      <c r="Q30" s="131">
        <v>0</v>
      </c>
      <c r="R30" s="131">
        <v>0</v>
      </c>
      <c r="S30" s="131">
        <v>0</v>
      </c>
      <c r="T30" s="131">
        <v>0</v>
      </c>
      <c r="U30" s="131">
        <v>0</v>
      </c>
      <c r="V30" s="131">
        <v>0</v>
      </c>
      <c r="W30" s="131">
        <v>0</v>
      </c>
      <c r="X30" s="130">
        <v>0</v>
      </c>
      <c r="Y30" s="131">
        <v>0</v>
      </c>
      <c r="Z30" s="131">
        <v>0</v>
      </c>
      <c r="AA30" s="131">
        <v>0</v>
      </c>
      <c r="AB30" s="131">
        <v>0</v>
      </c>
      <c r="AC30" s="131">
        <v>0</v>
      </c>
      <c r="AD30" s="6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9"/>
  <sheetViews>
    <sheetView workbookViewId="0">
      <selection activeCell="C12" sqref="C12:AA19"/>
    </sheetView>
  </sheetViews>
  <sheetFormatPr defaultRowHeight="15" x14ac:dyDescent="0.25"/>
  <sheetData>
    <row r="3" spans="3:27" x14ac:dyDescent="0.25">
      <c r="C3" s="138">
        <v>0.75</v>
      </c>
      <c r="D3" s="138">
        <v>0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  <c r="P3" s="138">
        <v>0</v>
      </c>
      <c r="Q3" s="138">
        <v>0</v>
      </c>
      <c r="R3" s="138">
        <v>0</v>
      </c>
      <c r="S3" s="138">
        <v>0</v>
      </c>
      <c r="T3" s="138">
        <v>0</v>
      </c>
      <c r="U3" s="138">
        <v>0</v>
      </c>
      <c r="V3" s="138">
        <v>0</v>
      </c>
      <c r="W3" s="138">
        <v>0</v>
      </c>
      <c r="X3" s="138">
        <v>0</v>
      </c>
      <c r="Y3" s="138">
        <v>0</v>
      </c>
      <c r="Z3" s="138">
        <v>0</v>
      </c>
      <c r="AA3" s="138">
        <v>0</v>
      </c>
    </row>
    <row r="4" spans="3:27" x14ac:dyDescent="0.25">
      <c r="C4" s="138">
        <v>0.08</v>
      </c>
      <c r="D4" s="138">
        <v>0.75</v>
      </c>
      <c r="E4" s="138">
        <v>0.75</v>
      </c>
      <c r="F4" s="138">
        <v>0</v>
      </c>
      <c r="G4" s="138">
        <v>0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  <c r="P4" s="138">
        <v>0</v>
      </c>
      <c r="Q4" s="138">
        <v>0</v>
      </c>
      <c r="R4" s="138">
        <v>0</v>
      </c>
      <c r="S4" s="138">
        <v>0</v>
      </c>
      <c r="T4" s="138">
        <v>0</v>
      </c>
      <c r="U4" s="138">
        <v>0</v>
      </c>
      <c r="V4" s="138">
        <v>0</v>
      </c>
      <c r="W4" s="138">
        <v>0</v>
      </c>
      <c r="X4" s="138">
        <v>0</v>
      </c>
      <c r="Y4" s="138">
        <v>0</v>
      </c>
      <c r="Z4" s="138">
        <v>0</v>
      </c>
      <c r="AA4" s="138"/>
    </row>
    <row r="5" spans="3:27" x14ac:dyDescent="0.25">
      <c r="C5" s="138">
        <v>0</v>
      </c>
      <c r="D5" s="138">
        <v>0</v>
      </c>
      <c r="E5" s="138">
        <v>0</v>
      </c>
      <c r="F5" s="138">
        <v>0.7</v>
      </c>
      <c r="G5" s="138">
        <v>0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  <c r="P5" s="138">
        <v>0</v>
      </c>
      <c r="Q5" s="138">
        <v>0</v>
      </c>
      <c r="R5" s="138">
        <v>0</v>
      </c>
      <c r="S5" s="138">
        <v>0</v>
      </c>
      <c r="T5" s="138">
        <v>0</v>
      </c>
      <c r="U5" s="138">
        <v>0</v>
      </c>
      <c r="V5" s="138">
        <v>0</v>
      </c>
      <c r="W5" s="138">
        <v>0</v>
      </c>
      <c r="X5" s="138">
        <v>0</v>
      </c>
      <c r="Y5" s="138">
        <v>0</v>
      </c>
      <c r="Z5" s="138">
        <v>0</v>
      </c>
      <c r="AA5" s="138"/>
    </row>
    <row r="6" spans="3:27" x14ac:dyDescent="0.25">
      <c r="C6" s="138">
        <v>0.08</v>
      </c>
      <c r="D6" s="138">
        <v>8.3000000000000004E-2</v>
      </c>
      <c r="E6" s="138">
        <v>8.3000000000000004E-2</v>
      </c>
      <c r="F6" s="138">
        <v>0</v>
      </c>
      <c r="G6" s="138">
        <v>0.76</v>
      </c>
      <c r="H6" s="138">
        <v>0.76</v>
      </c>
      <c r="I6" s="138">
        <v>0.76</v>
      </c>
      <c r="J6" s="138">
        <v>0.08</v>
      </c>
      <c r="K6" s="138">
        <v>0.08</v>
      </c>
      <c r="L6" s="138">
        <v>0.08</v>
      </c>
      <c r="M6" s="138">
        <v>0.08</v>
      </c>
      <c r="N6" s="138">
        <v>0.08</v>
      </c>
      <c r="O6" s="138">
        <v>0.08</v>
      </c>
      <c r="P6" s="138">
        <v>0.08</v>
      </c>
      <c r="Q6" s="138">
        <v>0</v>
      </c>
      <c r="R6" s="138">
        <v>0</v>
      </c>
      <c r="S6" s="138">
        <v>0</v>
      </c>
      <c r="T6" s="138">
        <v>0</v>
      </c>
      <c r="U6" s="138">
        <v>0</v>
      </c>
      <c r="V6" s="138">
        <v>0</v>
      </c>
      <c r="W6" s="138">
        <v>0</v>
      </c>
      <c r="X6" s="138">
        <v>0</v>
      </c>
      <c r="Y6" s="138">
        <v>0</v>
      </c>
      <c r="Z6" s="138">
        <v>0</v>
      </c>
      <c r="AA6" s="138"/>
    </row>
    <row r="7" spans="3:27" x14ac:dyDescent="0.25">
      <c r="C7" s="138">
        <v>0.09</v>
      </c>
      <c r="D7" s="138">
        <v>1.7999999999999999E-2</v>
      </c>
      <c r="E7" s="138">
        <v>1.7999999999999999E-2</v>
      </c>
      <c r="F7" s="138">
        <v>0</v>
      </c>
      <c r="G7" s="138">
        <v>0</v>
      </c>
      <c r="H7" s="138">
        <v>0</v>
      </c>
      <c r="I7" s="138">
        <v>0</v>
      </c>
      <c r="J7" s="138">
        <v>0.77</v>
      </c>
      <c r="K7" s="138">
        <v>0.77</v>
      </c>
      <c r="L7" s="138">
        <v>0.77</v>
      </c>
      <c r="M7" s="138">
        <v>0.77</v>
      </c>
      <c r="N7" s="138">
        <v>0.77</v>
      </c>
      <c r="O7" s="138">
        <v>0.77</v>
      </c>
      <c r="P7" s="138">
        <v>0.77</v>
      </c>
      <c r="Q7" s="138">
        <v>0</v>
      </c>
      <c r="R7" s="138">
        <v>0</v>
      </c>
      <c r="S7" s="138">
        <v>0</v>
      </c>
      <c r="T7" s="138">
        <v>0</v>
      </c>
      <c r="U7" s="138">
        <v>0</v>
      </c>
      <c r="V7" s="138">
        <v>0</v>
      </c>
      <c r="W7" s="138">
        <v>0</v>
      </c>
      <c r="X7" s="138">
        <v>0</v>
      </c>
      <c r="Y7" s="138">
        <v>0</v>
      </c>
      <c r="Z7" s="138">
        <v>0</v>
      </c>
      <c r="AA7" s="138"/>
    </row>
    <row r="8" spans="3:27" x14ac:dyDescent="0.25">
      <c r="C8" s="138">
        <v>0</v>
      </c>
      <c r="D8" s="138">
        <v>0</v>
      </c>
      <c r="E8" s="138">
        <v>0</v>
      </c>
      <c r="F8" s="138">
        <v>0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  <c r="P8" s="138">
        <v>0</v>
      </c>
      <c r="Q8" s="138">
        <v>0</v>
      </c>
      <c r="R8" s="138">
        <v>0</v>
      </c>
      <c r="S8" s="138">
        <v>0</v>
      </c>
      <c r="T8" s="138">
        <v>0</v>
      </c>
      <c r="U8" s="138">
        <v>0</v>
      </c>
      <c r="V8" s="138">
        <v>0</v>
      </c>
      <c r="W8" s="138">
        <v>0</v>
      </c>
      <c r="X8" s="138">
        <v>0</v>
      </c>
      <c r="Y8" s="138">
        <v>0</v>
      </c>
      <c r="Z8" s="138">
        <v>0</v>
      </c>
      <c r="AA8" s="138"/>
    </row>
    <row r="9" spans="3:27" x14ac:dyDescent="0.25">
      <c r="C9" s="138">
        <v>0</v>
      </c>
      <c r="D9" s="138">
        <v>0.05</v>
      </c>
      <c r="E9" s="138">
        <v>0.05</v>
      </c>
      <c r="F9" s="138">
        <v>0.3</v>
      </c>
      <c r="G9" s="138">
        <v>0</v>
      </c>
      <c r="H9" s="138">
        <v>0</v>
      </c>
      <c r="I9" s="138">
        <v>0</v>
      </c>
      <c r="J9" s="138">
        <v>0.01</v>
      </c>
      <c r="K9" s="138">
        <v>0.01</v>
      </c>
      <c r="L9" s="138">
        <v>0.01</v>
      </c>
      <c r="M9" s="138">
        <v>0.01</v>
      </c>
      <c r="N9" s="138">
        <v>0.01</v>
      </c>
      <c r="O9" s="138">
        <v>0.01</v>
      </c>
      <c r="P9" s="138">
        <v>0.01</v>
      </c>
      <c r="Q9" s="138">
        <v>0</v>
      </c>
      <c r="R9" s="138">
        <v>0</v>
      </c>
      <c r="S9" s="138">
        <v>0.03</v>
      </c>
      <c r="T9" s="138">
        <v>0.03</v>
      </c>
      <c r="U9" s="138">
        <v>0.76</v>
      </c>
      <c r="V9" s="138">
        <v>0.03</v>
      </c>
      <c r="W9" s="138">
        <v>0.76</v>
      </c>
      <c r="X9" s="138">
        <v>0.03</v>
      </c>
      <c r="Y9" s="138">
        <v>0.03</v>
      </c>
      <c r="Z9" s="138">
        <v>0.03</v>
      </c>
      <c r="AA9" s="138">
        <v>0.03</v>
      </c>
    </row>
    <row r="10" spans="3:27" x14ac:dyDescent="0.25">
      <c r="C10" s="138">
        <v>0</v>
      </c>
      <c r="D10" s="138">
        <v>0.1</v>
      </c>
      <c r="E10" s="138">
        <v>0.1</v>
      </c>
      <c r="F10" s="138">
        <v>0</v>
      </c>
      <c r="G10" s="138">
        <v>0.24</v>
      </c>
      <c r="H10" s="138">
        <v>0.24</v>
      </c>
      <c r="I10" s="138">
        <v>0.24</v>
      </c>
      <c r="J10" s="138">
        <v>0.14000000000000001</v>
      </c>
      <c r="K10" s="138">
        <v>0.14000000000000001</v>
      </c>
      <c r="L10" s="138">
        <v>0.14000000000000001</v>
      </c>
      <c r="M10" s="138">
        <v>0.14000000000000001</v>
      </c>
      <c r="N10" s="138">
        <v>0.14000000000000001</v>
      </c>
      <c r="O10" s="138">
        <v>0.14000000000000001</v>
      </c>
      <c r="P10" s="138">
        <v>0.14000000000000001</v>
      </c>
      <c r="Q10" s="138">
        <v>1</v>
      </c>
      <c r="R10" s="138">
        <v>1</v>
      </c>
      <c r="S10" s="138">
        <v>0.97</v>
      </c>
      <c r="T10" s="138">
        <v>0.97</v>
      </c>
      <c r="U10" s="138">
        <v>0.24</v>
      </c>
      <c r="V10" s="138">
        <v>0.97</v>
      </c>
      <c r="W10" s="138">
        <v>0.24</v>
      </c>
      <c r="X10" s="138">
        <v>0.97</v>
      </c>
      <c r="Y10" s="138">
        <v>0.97</v>
      </c>
      <c r="Z10" s="138">
        <v>0.97</v>
      </c>
      <c r="AA10" s="138">
        <v>0.97</v>
      </c>
    </row>
    <row r="12" spans="3:27" x14ac:dyDescent="0.25">
      <c r="C12" s="139">
        <f>IF(C3=0,"-",C3)</f>
        <v>0.75</v>
      </c>
      <c r="D12" s="139" t="str">
        <f t="shared" ref="D12:AA19" si="0">IF(D3=0,"-",D3)</f>
        <v>-</v>
      </c>
      <c r="E12" s="139" t="str">
        <f t="shared" si="0"/>
        <v>-</v>
      </c>
      <c r="F12" s="139" t="str">
        <f t="shared" si="0"/>
        <v>-</v>
      </c>
      <c r="G12" s="139" t="str">
        <f t="shared" si="0"/>
        <v>-</v>
      </c>
      <c r="H12" s="139" t="str">
        <f t="shared" si="0"/>
        <v>-</v>
      </c>
      <c r="I12" s="139" t="str">
        <f t="shared" si="0"/>
        <v>-</v>
      </c>
      <c r="J12" s="139" t="str">
        <f t="shared" si="0"/>
        <v>-</v>
      </c>
      <c r="K12" s="139" t="str">
        <f t="shared" si="0"/>
        <v>-</v>
      </c>
      <c r="L12" s="139" t="str">
        <f t="shared" si="0"/>
        <v>-</v>
      </c>
      <c r="M12" s="139" t="str">
        <f t="shared" si="0"/>
        <v>-</v>
      </c>
      <c r="N12" s="139" t="str">
        <f t="shared" si="0"/>
        <v>-</v>
      </c>
      <c r="O12" s="139" t="str">
        <f t="shared" si="0"/>
        <v>-</v>
      </c>
      <c r="P12" s="139" t="str">
        <f t="shared" si="0"/>
        <v>-</v>
      </c>
      <c r="Q12" s="139" t="str">
        <f t="shared" si="0"/>
        <v>-</v>
      </c>
      <c r="R12" s="139" t="str">
        <f t="shared" si="0"/>
        <v>-</v>
      </c>
      <c r="S12" s="139" t="str">
        <f t="shared" si="0"/>
        <v>-</v>
      </c>
      <c r="T12" s="139" t="str">
        <f t="shared" si="0"/>
        <v>-</v>
      </c>
      <c r="U12" s="139" t="str">
        <f t="shared" si="0"/>
        <v>-</v>
      </c>
      <c r="V12" s="139" t="str">
        <f t="shared" si="0"/>
        <v>-</v>
      </c>
      <c r="W12" s="139" t="str">
        <f t="shared" si="0"/>
        <v>-</v>
      </c>
      <c r="X12" s="139" t="str">
        <f t="shared" si="0"/>
        <v>-</v>
      </c>
      <c r="Y12" s="139" t="str">
        <f t="shared" si="0"/>
        <v>-</v>
      </c>
      <c r="Z12" s="139" t="str">
        <f t="shared" si="0"/>
        <v>-</v>
      </c>
      <c r="AA12" s="139" t="str">
        <f t="shared" si="0"/>
        <v>-</v>
      </c>
    </row>
    <row r="13" spans="3:27" x14ac:dyDescent="0.25">
      <c r="C13" s="139">
        <f t="shared" ref="C13:R19" si="1">IF(C4=0,"-",C4)</f>
        <v>0.08</v>
      </c>
      <c r="D13" s="139">
        <f t="shared" si="1"/>
        <v>0.75</v>
      </c>
      <c r="E13" s="139">
        <f t="shared" si="1"/>
        <v>0.75</v>
      </c>
      <c r="F13" s="139" t="str">
        <f t="shared" si="1"/>
        <v>-</v>
      </c>
      <c r="G13" s="139" t="str">
        <f t="shared" si="1"/>
        <v>-</v>
      </c>
      <c r="H13" s="139" t="str">
        <f t="shared" si="1"/>
        <v>-</v>
      </c>
      <c r="I13" s="139" t="str">
        <f t="shared" si="1"/>
        <v>-</v>
      </c>
      <c r="J13" s="139" t="str">
        <f t="shared" si="1"/>
        <v>-</v>
      </c>
      <c r="K13" s="139" t="str">
        <f t="shared" si="1"/>
        <v>-</v>
      </c>
      <c r="L13" s="139" t="str">
        <f t="shared" si="1"/>
        <v>-</v>
      </c>
      <c r="M13" s="139" t="str">
        <f t="shared" si="1"/>
        <v>-</v>
      </c>
      <c r="N13" s="139" t="str">
        <f t="shared" si="1"/>
        <v>-</v>
      </c>
      <c r="O13" s="139" t="str">
        <f t="shared" si="1"/>
        <v>-</v>
      </c>
      <c r="P13" s="139" t="str">
        <f t="shared" si="1"/>
        <v>-</v>
      </c>
      <c r="Q13" s="139" t="str">
        <f t="shared" si="1"/>
        <v>-</v>
      </c>
      <c r="R13" s="139" t="str">
        <f t="shared" si="1"/>
        <v>-</v>
      </c>
      <c r="S13" s="139" t="str">
        <f t="shared" si="0"/>
        <v>-</v>
      </c>
      <c r="T13" s="139" t="str">
        <f t="shared" si="0"/>
        <v>-</v>
      </c>
      <c r="U13" s="139" t="str">
        <f t="shared" si="0"/>
        <v>-</v>
      </c>
      <c r="V13" s="139" t="str">
        <f t="shared" si="0"/>
        <v>-</v>
      </c>
      <c r="W13" s="139" t="str">
        <f t="shared" si="0"/>
        <v>-</v>
      </c>
      <c r="X13" s="139" t="str">
        <f t="shared" si="0"/>
        <v>-</v>
      </c>
      <c r="Y13" s="139" t="str">
        <f t="shared" si="0"/>
        <v>-</v>
      </c>
      <c r="Z13" s="139" t="str">
        <f t="shared" si="0"/>
        <v>-</v>
      </c>
      <c r="AA13" s="139" t="str">
        <f t="shared" si="0"/>
        <v>-</v>
      </c>
    </row>
    <row r="14" spans="3:27" x14ac:dyDescent="0.25">
      <c r="C14" s="139" t="str">
        <f t="shared" si="1"/>
        <v>-</v>
      </c>
      <c r="D14" s="139" t="str">
        <f t="shared" si="0"/>
        <v>-</v>
      </c>
      <c r="E14" s="139" t="str">
        <f t="shared" si="0"/>
        <v>-</v>
      </c>
      <c r="F14" s="139">
        <f t="shared" si="0"/>
        <v>0.7</v>
      </c>
      <c r="G14" s="139" t="str">
        <f t="shared" si="0"/>
        <v>-</v>
      </c>
      <c r="H14" s="139" t="str">
        <f t="shared" si="0"/>
        <v>-</v>
      </c>
      <c r="I14" s="139" t="str">
        <f t="shared" si="0"/>
        <v>-</v>
      </c>
      <c r="J14" s="139" t="str">
        <f t="shared" si="0"/>
        <v>-</v>
      </c>
      <c r="K14" s="139" t="str">
        <f t="shared" si="0"/>
        <v>-</v>
      </c>
      <c r="L14" s="139" t="str">
        <f t="shared" si="0"/>
        <v>-</v>
      </c>
      <c r="M14" s="139" t="str">
        <f t="shared" si="0"/>
        <v>-</v>
      </c>
      <c r="N14" s="139" t="str">
        <f t="shared" si="0"/>
        <v>-</v>
      </c>
      <c r="O14" s="139" t="str">
        <f t="shared" si="0"/>
        <v>-</v>
      </c>
      <c r="P14" s="139" t="str">
        <f t="shared" si="0"/>
        <v>-</v>
      </c>
      <c r="Q14" s="139" t="str">
        <f t="shared" si="0"/>
        <v>-</v>
      </c>
      <c r="R14" s="139" t="str">
        <f t="shared" si="0"/>
        <v>-</v>
      </c>
      <c r="S14" s="139" t="str">
        <f t="shared" si="0"/>
        <v>-</v>
      </c>
      <c r="T14" s="139" t="str">
        <f t="shared" si="0"/>
        <v>-</v>
      </c>
      <c r="U14" s="139" t="str">
        <f t="shared" si="0"/>
        <v>-</v>
      </c>
      <c r="V14" s="139" t="str">
        <f t="shared" si="0"/>
        <v>-</v>
      </c>
      <c r="W14" s="139" t="str">
        <f t="shared" si="0"/>
        <v>-</v>
      </c>
      <c r="X14" s="139" t="str">
        <f t="shared" si="0"/>
        <v>-</v>
      </c>
      <c r="Y14" s="139" t="str">
        <f t="shared" si="0"/>
        <v>-</v>
      </c>
      <c r="Z14" s="139" t="str">
        <f t="shared" si="0"/>
        <v>-</v>
      </c>
      <c r="AA14" s="139" t="str">
        <f t="shared" si="0"/>
        <v>-</v>
      </c>
    </row>
    <row r="15" spans="3:27" x14ac:dyDescent="0.25">
      <c r="C15" s="139">
        <f t="shared" si="1"/>
        <v>0.08</v>
      </c>
      <c r="D15" s="139">
        <f t="shared" si="0"/>
        <v>8.3000000000000004E-2</v>
      </c>
      <c r="E15" s="139">
        <f t="shared" si="0"/>
        <v>8.3000000000000004E-2</v>
      </c>
      <c r="F15" s="139" t="str">
        <f t="shared" si="0"/>
        <v>-</v>
      </c>
      <c r="G15" s="139">
        <f t="shared" si="0"/>
        <v>0.76</v>
      </c>
      <c r="H15" s="139">
        <f t="shared" si="0"/>
        <v>0.76</v>
      </c>
      <c r="I15" s="139">
        <f t="shared" si="0"/>
        <v>0.76</v>
      </c>
      <c r="J15" s="139">
        <f t="shared" si="0"/>
        <v>0.08</v>
      </c>
      <c r="K15" s="139">
        <f t="shared" si="0"/>
        <v>0.08</v>
      </c>
      <c r="L15" s="139">
        <f t="shared" si="0"/>
        <v>0.08</v>
      </c>
      <c r="M15" s="139">
        <f t="shared" si="0"/>
        <v>0.08</v>
      </c>
      <c r="N15" s="139">
        <f t="shared" si="0"/>
        <v>0.08</v>
      </c>
      <c r="O15" s="139">
        <f t="shared" si="0"/>
        <v>0.08</v>
      </c>
      <c r="P15" s="139">
        <f t="shared" si="0"/>
        <v>0.08</v>
      </c>
      <c r="Q15" s="139" t="str">
        <f t="shared" si="0"/>
        <v>-</v>
      </c>
      <c r="R15" s="139" t="str">
        <f t="shared" si="0"/>
        <v>-</v>
      </c>
      <c r="S15" s="139" t="str">
        <f t="shared" si="0"/>
        <v>-</v>
      </c>
      <c r="T15" s="139" t="str">
        <f t="shared" si="0"/>
        <v>-</v>
      </c>
      <c r="U15" s="139" t="str">
        <f t="shared" si="0"/>
        <v>-</v>
      </c>
      <c r="V15" s="139" t="str">
        <f t="shared" si="0"/>
        <v>-</v>
      </c>
      <c r="W15" s="139" t="str">
        <f t="shared" si="0"/>
        <v>-</v>
      </c>
      <c r="X15" s="139" t="str">
        <f t="shared" si="0"/>
        <v>-</v>
      </c>
      <c r="Y15" s="139" t="str">
        <f t="shared" si="0"/>
        <v>-</v>
      </c>
      <c r="Z15" s="139" t="str">
        <f t="shared" si="0"/>
        <v>-</v>
      </c>
      <c r="AA15" s="139" t="str">
        <f t="shared" si="0"/>
        <v>-</v>
      </c>
    </row>
    <row r="16" spans="3:27" x14ac:dyDescent="0.25">
      <c r="C16" s="139">
        <f t="shared" si="1"/>
        <v>0.09</v>
      </c>
      <c r="D16" s="139">
        <f t="shared" si="0"/>
        <v>1.7999999999999999E-2</v>
      </c>
      <c r="E16" s="139">
        <f t="shared" si="0"/>
        <v>1.7999999999999999E-2</v>
      </c>
      <c r="F16" s="139" t="str">
        <f t="shared" si="0"/>
        <v>-</v>
      </c>
      <c r="G16" s="139" t="str">
        <f t="shared" si="0"/>
        <v>-</v>
      </c>
      <c r="H16" s="139" t="str">
        <f t="shared" si="0"/>
        <v>-</v>
      </c>
      <c r="I16" s="139" t="str">
        <f t="shared" si="0"/>
        <v>-</v>
      </c>
      <c r="J16" s="139">
        <f t="shared" si="0"/>
        <v>0.77</v>
      </c>
      <c r="K16" s="139">
        <f t="shared" si="0"/>
        <v>0.77</v>
      </c>
      <c r="L16" s="139">
        <f t="shared" si="0"/>
        <v>0.77</v>
      </c>
      <c r="M16" s="139">
        <f t="shared" si="0"/>
        <v>0.77</v>
      </c>
      <c r="N16" s="139">
        <f t="shared" si="0"/>
        <v>0.77</v>
      </c>
      <c r="O16" s="139">
        <f t="shared" si="0"/>
        <v>0.77</v>
      </c>
      <c r="P16" s="139">
        <f t="shared" si="0"/>
        <v>0.77</v>
      </c>
      <c r="Q16" s="139" t="str">
        <f t="shared" si="0"/>
        <v>-</v>
      </c>
      <c r="R16" s="139" t="str">
        <f t="shared" si="0"/>
        <v>-</v>
      </c>
      <c r="S16" s="139" t="str">
        <f t="shared" si="0"/>
        <v>-</v>
      </c>
      <c r="T16" s="139" t="str">
        <f t="shared" si="0"/>
        <v>-</v>
      </c>
      <c r="U16" s="139" t="str">
        <f t="shared" si="0"/>
        <v>-</v>
      </c>
      <c r="V16" s="139" t="str">
        <f t="shared" si="0"/>
        <v>-</v>
      </c>
      <c r="W16" s="139" t="str">
        <f t="shared" si="0"/>
        <v>-</v>
      </c>
      <c r="X16" s="139" t="str">
        <f t="shared" si="0"/>
        <v>-</v>
      </c>
      <c r="Y16" s="139" t="str">
        <f t="shared" si="0"/>
        <v>-</v>
      </c>
      <c r="Z16" s="139" t="str">
        <f t="shared" si="0"/>
        <v>-</v>
      </c>
      <c r="AA16" s="139" t="str">
        <f t="shared" si="0"/>
        <v>-</v>
      </c>
    </row>
    <row r="17" spans="3:27" x14ac:dyDescent="0.25">
      <c r="C17" s="139" t="str">
        <f t="shared" si="1"/>
        <v>-</v>
      </c>
      <c r="D17" s="139" t="str">
        <f t="shared" si="0"/>
        <v>-</v>
      </c>
      <c r="E17" s="139" t="str">
        <f t="shared" si="0"/>
        <v>-</v>
      </c>
      <c r="F17" s="139" t="str">
        <f t="shared" si="0"/>
        <v>-</v>
      </c>
      <c r="G17" s="139" t="str">
        <f t="shared" si="0"/>
        <v>-</v>
      </c>
      <c r="H17" s="139" t="str">
        <f t="shared" si="0"/>
        <v>-</v>
      </c>
      <c r="I17" s="139" t="str">
        <f t="shared" si="0"/>
        <v>-</v>
      </c>
      <c r="J17" s="139" t="str">
        <f t="shared" si="0"/>
        <v>-</v>
      </c>
      <c r="K17" s="139" t="str">
        <f t="shared" si="0"/>
        <v>-</v>
      </c>
      <c r="L17" s="139" t="str">
        <f t="shared" si="0"/>
        <v>-</v>
      </c>
      <c r="M17" s="139" t="str">
        <f t="shared" si="0"/>
        <v>-</v>
      </c>
      <c r="N17" s="139" t="str">
        <f t="shared" si="0"/>
        <v>-</v>
      </c>
      <c r="O17" s="139" t="str">
        <f t="shared" si="0"/>
        <v>-</v>
      </c>
      <c r="P17" s="139" t="str">
        <f t="shared" si="0"/>
        <v>-</v>
      </c>
      <c r="Q17" s="139" t="str">
        <f t="shared" si="0"/>
        <v>-</v>
      </c>
      <c r="R17" s="139" t="str">
        <f t="shared" si="0"/>
        <v>-</v>
      </c>
      <c r="S17" s="139" t="str">
        <f t="shared" si="0"/>
        <v>-</v>
      </c>
      <c r="T17" s="139" t="str">
        <f t="shared" si="0"/>
        <v>-</v>
      </c>
      <c r="U17" s="139" t="str">
        <f t="shared" si="0"/>
        <v>-</v>
      </c>
      <c r="V17" s="139" t="str">
        <f t="shared" si="0"/>
        <v>-</v>
      </c>
      <c r="W17" s="139" t="str">
        <f t="shared" si="0"/>
        <v>-</v>
      </c>
      <c r="X17" s="139" t="str">
        <f t="shared" si="0"/>
        <v>-</v>
      </c>
      <c r="Y17" s="139" t="str">
        <f t="shared" si="0"/>
        <v>-</v>
      </c>
      <c r="Z17" s="139" t="str">
        <f t="shared" si="0"/>
        <v>-</v>
      </c>
      <c r="AA17" s="139" t="str">
        <f t="shared" si="0"/>
        <v>-</v>
      </c>
    </row>
    <row r="18" spans="3:27" x14ac:dyDescent="0.25">
      <c r="C18" s="139" t="str">
        <f t="shared" si="1"/>
        <v>-</v>
      </c>
      <c r="D18" s="139">
        <f t="shared" si="0"/>
        <v>0.05</v>
      </c>
      <c r="E18" s="139">
        <f t="shared" si="0"/>
        <v>0.05</v>
      </c>
      <c r="F18" s="139">
        <f t="shared" si="0"/>
        <v>0.3</v>
      </c>
      <c r="G18" s="139" t="str">
        <f t="shared" si="0"/>
        <v>-</v>
      </c>
      <c r="H18" s="139" t="str">
        <f t="shared" si="0"/>
        <v>-</v>
      </c>
      <c r="I18" s="139" t="str">
        <f t="shared" si="0"/>
        <v>-</v>
      </c>
      <c r="J18" s="139">
        <f t="shared" si="0"/>
        <v>0.01</v>
      </c>
      <c r="K18" s="139">
        <f t="shared" si="0"/>
        <v>0.01</v>
      </c>
      <c r="L18" s="139">
        <f t="shared" si="0"/>
        <v>0.01</v>
      </c>
      <c r="M18" s="139">
        <f t="shared" si="0"/>
        <v>0.01</v>
      </c>
      <c r="N18" s="139">
        <f t="shared" si="0"/>
        <v>0.01</v>
      </c>
      <c r="O18" s="139">
        <f t="shared" si="0"/>
        <v>0.01</v>
      </c>
      <c r="P18" s="139">
        <f t="shared" si="0"/>
        <v>0.01</v>
      </c>
      <c r="Q18" s="139" t="str">
        <f t="shared" si="0"/>
        <v>-</v>
      </c>
      <c r="R18" s="139" t="str">
        <f t="shared" si="0"/>
        <v>-</v>
      </c>
      <c r="S18" s="139">
        <f t="shared" si="0"/>
        <v>0.03</v>
      </c>
      <c r="T18" s="139">
        <f t="shared" si="0"/>
        <v>0.03</v>
      </c>
      <c r="U18" s="139">
        <f t="shared" si="0"/>
        <v>0.76</v>
      </c>
      <c r="V18" s="139">
        <f t="shared" si="0"/>
        <v>0.03</v>
      </c>
      <c r="W18" s="139">
        <f t="shared" si="0"/>
        <v>0.76</v>
      </c>
      <c r="X18" s="139">
        <f t="shared" si="0"/>
        <v>0.03</v>
      </c>
      <c r="Y18" s="139">
        <f t="shared" si="0"/>
        <v>0.03</v>
      </c>
      <c r="Z18" s="139">
        <f t="shared" si="0"/>
        <v>0.03</v>
      </c>
      <c r="AA18" s="139">
        <f t="shared" si="0"/>
        <v>0.03</v>
      </c>
    </row>
    <row r="19" spans="3:27" x14ac:dyDescent="0.25">
      <c r="C19" s="139" t="str">
        <f t="shared" si="1"/>
        <v>-</v>
      </c>
      <c r="D19" s="139">
        <f t="shared" si="0"/>
        <v>0.1</v>
      </c>
      <c r="E19" s="139">
        <f t="shared" si="0"/>
        <v>0.1</v>
      </c>
      <c r="F19" s="139" t="str">
        <f t="shared" si="0"/>
        <v>-</v>
      </c>
      <c r="G19" s="139">
        <f t="shared" si="0"/>
        <v>0.24</v>
      </c>
      <c r="H19" s="139">
        <f t="shared" si="0"/>
        <v>0.24</v>
      </c>
      <c r="I19" s="139">
        <f t="shared" si="0"/>
        <v>0.24</v>
      </c>
      <c r="J19" s="139">
        <f t="shared" si="0"/>
        <v>0.14000000000000001</v>
      </c>
      <c r="K19" s="139">
        <f t="shared" si="0"/>
        <v>0.14000000000000001</v>
      </c>
      <c r="L19" s="139">
        <f t="shared" si="0"/>
        <v>0.14000000000000001</v>
      </c>
      <c r="M19" s="139">
        <f t="shared" si="0"/>
        <v>0.14000000000000001</v>
      </c>
      <c r="N19" s="139">
        <f t="shared" si="0"/>
        <v>0.14000000000000001</v>
      </c>
      <c r="O19" s="139">
        <f t="shared" si="0"/>
        <v>0.14000000000000001</v>
      </c>
      <c r="P19" s="139">
        <f t="shared" si="0"/>
        <v>0.14000000000000001</v>
      </c>
      <c r="Q19" s="139">
        <f t="shared" si="0"/>
        <v>1</v>
      </c>
      <c r="R19" s="139">
        <f t="shared" si="0"/>
        <v>1</v>
      </c>
      <c r="S19" s="139">
        <f t="shared" si="0"/>
        <v>0.97</v>
      </c>
      <c r="T19" s="139">
        <f t="shared" si="0"/>
        <v>0.97</v>
      </c>
      <c r="U19" s="139">
        <f t="shared" si="0"/>
        <v>0.24</v>
      </c>
      <c r="V19" s="139">
        <f t="shared" si="0"/>
        <v>0.97</v>
      </c>
      <c r="W19" s="139">
        <f t="shared" si="0"/>
        <v>0.24</v>
      </c>
      <c r="X19" s="139">
        <f t="shared" si="0"/>
        <v>0.97</v>
      </c>
      <c r="Y19" s="139">
        <f t="shared" si="0"/>
        <v>0.97</v>
      </c>
      <c r="Z19" s="139">
        <f t="shared" si="0"/>
        <v>0.97</v>
      </c>
      <c r="AA19" s="139">
        <f t="shared" si="0"/>
        <v>0.97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16" workbookViewId="0">
      <selection activeCell="B21" sqref="B21"/>
    </sheetView>
  </sheetViews>
  <sheetFormatPr defaultRowHeight="15" x14ac:dyDescent="0.25"/>
  <sheetData>
    <row r="1" spans="1:4" x14ac:dyDescent="0.25">
      <c r="A1" t="s">
        <v>281</v>
      </c>
      <c r="B1" s="18">
        <v>0.05</v>
      </c>
      <c r="C1" s="137">
        <v>7.4999999999999997E-2</v>
      </c>
      <c r="D1">
        <v>105</v>
      </c>
    </row>
    <row r="2" spans="1:4" x14ac:dyDescent="0.25">
      <c r="A2">
        <v>2018</v>
      </c>
      <c r="B2">
        <v>0.05</v>
      </c>
    </row>
    <row r="3" spans="1:4" x14ac:dyDescent="0.25">
      <c r="A3">
        <v>2019</v>
      </c>
      <c r="B3">
        <v>0.05</v>
      </c>
    </row>
    <row r="4" spans="1:4" x14ac:dyDescent="0.25">
      <c r="A4" s="37">
        <v>2020</v>
      </c>
      <c r="B4" s="37">
        <f>B3*1.14</f>
        <v>5.6999999999999995E-2</v>
      </c>
    </row>
    <row r="5" spans="1:4" x14ac:dyDescent="0.25">
      <c r="A5" s="37">
        <v>2021</v>
      </c>
      <c r="B5" s="37">
        <f t="shared" ref="B5:B68" si="0">B4*1.14</f>
        <v>6.4979999999999982E-2</v>
      </c>
    </row>
    <row r="6" spans="1:4" x14ac:dyDescent="0.25">
      <c r="A6" s="37">
        <v>2022</v>
      </c>
      <c r="B6" s="37">
        <f t="shared" si="0"/>
        <v>7.4077199999999968E-2</v>
      </c>
    </row>
    <row r="7" spans="1:4" x14ac:dyDescent="0.25">
      <c r="A7" s="37">
        <v>2023</v>
      </c>
      <c r="B7" s="37">
        <f t="shared" si="0"/>
        <v>8.4448007999999949E-2</v>
      </c>
    </row>
    <row r="8" spans="1:4" x14ac:dyDescent="0.25">
      <c r="A8" s="37">
        <v>2024</v>
      </c>
      <c r="B8" s="37">
        <f t="shared" si="0"/>
        <v>9.627072911999994E-2</v>
      </c>
    </row>
    <row r="9" spans="1:4" x14ac:dyDescent="0.25">
      <c r="A9" s="37">
        <v>2025</v>
      </c>
      <c r="B9" s="37">
        <f t="shared" si="0"/>
        <v>0.10974863119679992</v>
      </c>
    </row>
    <row r="10" spans="1:4" x14ac:dyDescent="0.25">
      <c r="A10" s="37">
        <v>2026</v>
      </c>
      <c r="B10" s="37">
        <f t="shared" si="0"/>
        <v>0.12511343956435189</v>
      </c>
    </row>
    <row r="11" spans="1:4" x14ac:dyDescent="0.25">
      <c r="A11" s="37">
        <v>2027</v>
      </c>
      <c r="B11" s="37">
        <f t="shared" si="0"/>
        <v>0.14262932110336116</v>
      </c>
    </row>
    <row r="12" spans="1:4" x14ac:dyDescent="0.25">
      <c r="A12" s="37">
        <v>2028</v>
      </c>
      <c r="B12" s="37">
        <f t="shared" si="0"/>
        <v>0.1625974260578317</v>
      </c>
    </row>
    <row r="13" spans="1:4" x14ac:dyDescent="0.25">
      <c r="A13" s="37">
        <v>2029</v>
      </c>
      <c r="B13" s="37">
        <f t="shared" si="0"/>
        <v>0.18536106570592811</v>
      </c>
    </row>
    <row r="14" spans="1:4" x14ac:dyDescent="0.25">
      <c r="A14" s="37">
        <v>2030</v>
      </c>
      <c r="B14" s="37">
        <f t="shared" si="0"/>
        <v>0.21131161490475803</v>
      </c>
    </row>
    <row r="15" spans="1:4" x14ac:dyDescent="0.25">
      <c r="A15" s="37">
        <v>2031</v>
      </c>
      <c r="B15" s="37">
        <f t="shared" si="0"/>
        <v>0.24089524099142412</v>
      </c>
    </row>
    <row r="16" spans="1:4" x14ac:dyDescent="0.25">
      <c r="A16" s="37">
        <v>2032</v>
      </c>
      <c r="B16" s="37">
        <f t="shared" si="0"/>
        <v>0.2746205747302235</v>
      </c>
    </row>
    <row r="17" spans="1:2" x14ac:dyDescent="0.25">
      <c r="A17" s="37">
        <v>2033</v>
      </c>
      <c r="B17" s="37">
        <f t="shared" si="0"/>
        <v>0.31306745519245477</v>
      </c>
    </row>
    <row r="18" spans="1:2" x14ac:dyDescent="0.25">
      <c r="A18" s="37">
        <v>2034</v>
      </c>
      <c r="B18" s="37">
        <f t="shared" si="0"/>
        <v>0.35689689891939841</v>
      </c>
    </row>
    <row r="19" spans="1:2" x14ac:dyDescent="0.25">
      <c r="A19" s="37">
        <v>2035</v>
      </c>
      <c r="B19" s="37">
        <f t="shared" si="0"/>
        <v>0.40686246476811416</v>
      </c>
    </row>
    <row r="20" spans="1:2" x14ac:dyDescent="0.25">
      <c r="A20" s="37">
        <v>2036</v>
      </c>
      <c r="B20" s="37">
        <f t="shared" si="0"/>
        <v>0.46382320983565012</v>
      </c>
    </row>
    <row r="21" spans="1:2" x14ac:dyDescent="0.25">
      <c r="A21" s="37">
        <v>2037</v>
      </c>
      <c r="B21" s="37">
        <f t="shared" si="0"/>
        <v>0.52875845921264109</v>
      </c>
    </row>
    <row r="22" spans="1:2" x14ac:dyDescent="0.25">
      <c r="A22" s="37">
        <v>2038</v>
      </c>
      <c r="B22" s="37">
        <f t="shared" si="0"/>
        <v>0.60278464350241079</v>
      </c>
    </row>
    <row r="23" spans="1:2" x14ac:dyDescent="0.25">
      <c r="A23" s="37">
        <v>2039</v>
      </c>
      <c r="B23" s="37">
        <f t="shared" si="0"/>
        <v>0.68717449359274829</v>
      </c>
    </row>
    <row r="24" spans="1:2" x14ac:dyDescent="0.25">
      <c r="A24" s="37">
        <v>2040</v>
      </c>
      <c r="B24" s="37">
        <f t="shared" si="0"/>
        <v>0.78337892269573295</v>
      </c>
    </row>
    <row r="25" spans="1:2" x14ac:dyDescent="0.25">
      <c r="A25" s="37">
        <v>2041</v>
      </c>
      <c r="B25" s="37">
        <f t="shared" si="0"/>
        <v>0.89305197187313545</v>
      </c>
    </row>
    <row r="26" spans="1:2" x14ac:dyDescent="0.25">
      <c r="A26" s="37">
        <v>2042</v>
      </c>
      <c r="B26" s="37">
        <f t="shared" si="0"/>
        <v>1.0180792479353744</v>
      </c>
    </row>
    <row r="27" spans="1:2" x14ac:dyDescent="0.25">
      <c r="A27" s="37">
        <v>2043</v>
      </c>
      <c r="B27" s="37">
        <f t="shared" si="0"/>
        <v>1.1606103426463268</v>
      </c>
    </row>
    <row r="28" spans="1:2" x14ac:dyDescent="0.25">
      <c r="A28" s="37">
        <v>2044</v>
      </c>
      <c r="B28" s="37">
        <f t="shared" si="0"/>
        <v>1.3230957906168124</v>
      </c>
    </row>
    <row r="29" spans="1:2" x14ac:dyDescent="0.25">
      <c r="A29" s="37">
        <v>2045</v>
      </c>
      <c r="B29" s="37">
        <f t="shared" si="0"/>
        <v>1.5083292013031659</v>
      </c>
    </row>
    <row r="30" spans="1:2" x14ac:dyDescent="0.25">
      <c r="A30" s="37">
        <v>2046</v>
      </c>
      <c r="B30" s="37">
        <f t="shared" si="0"/>
        <v>1.719495289485609</v>
      </c>
    </row>
    <row r="31" spans="1:2" x14ac:dyDescent="0.25">
      <c r="A31" s="37">
        <v>2047</v>
      </c>
      <c r="B31" s="37">
        <f t="shared" si="0"/>
        <v>1.9602246300135941</v>
      </c>
    </row>
    <row r="32" spans="1:2" x14ac:dyDescent="0.25">
      <c r="A32" s="37">
        <v>2048</v>
      </c>
      <c r="B32" s="37">
        <f t="shared" si="0"/>
        <v>2.2346560782154969</v>
      </c>
    </row>
    <row r="33" spans="1:2" x14ac:dyDescent="0.25">
      <c r="A33" s="37">
        <v>2049</v>
      </c>
      <c r="B33" s="37">
        <f t="shared" si="0"/>
        <v>2.5475079291656662</v>
      </c>
    </row>
    <row r="34" spans="1:2" x14ac:dyDescent="0.25">
      <c r="A34" s="37">
        <v>2050</v>
      </c>
      <c r="B34" s="37">
        <f t="shared" si="0"/>
        <v>2.9041590392488592</v>
      </c>
    </row>
    <row r="35" spans="1:2" x14ac:dyDescent="0.25">
      <c r="A35" s="37">
        <v>2051</v>
      </c>
      <c r="B35" s="37">
        <f t="shared" si="0"/>
        <v>3.3107413047436993</v>
      </c>
    </row>
    <row r="36" spans="1:2" x14ac:dyDescent="0.25">
      <c r="A36" s="37">
        <v>2052</v>
      </c>
      <c r="B36" s="37">
        <f t="shared" si="0"/>
        <v>3.7742450874078171</v>
      </c>
    </row>
    <row r="37" spans="1:2" x14ac:dyDescent="0.25">
      <c r="A37" s="37">
        <v>2053</v>
      </c>
      <c r="B37" s="37">
        <f t="shared" si="0"/>
        <v>4.302639399644911</v>
      </c>
    </row>
    <row r="38" spans="1:2" x14ac:dyDescent="0.25">
      <c r="A38" s="37">
        <v>2054</v>
      </c>
      <c r="B38" s="37">
        <f t="shared" si="0"/>
        <v>4.9050089155951984</v>
      </c>
    </row>
    <row r="39" spans="1:2" x14ac:dyDescent="0.25">
      <c r="A39" s="37">
        <v>2055</v>
      </c>
      <c r="B39" s="37">
        <f t="shared" si="0"/>
        <v>5.5917101637785258</v>
      </c>
    </row>
    <row r="40" spans="1:2" x14ac:dyDescent="0.25">
      <c r="A40" s="37">
        <v>2056</v>
      </c>
      <c r="B40" s="37">
        <f t="shared" si="0"/>
        <v>6.374549586707519</v>
      </c>
    </row>
    <row r="41" spans="1:2" x14ac:dyDescent="0.25">
      <c r="A41" s="37">
        <v>2057</v>
      </c>
      <c r="B41" s="37">
        <f t="shared" si="0"/>
        <v>7.2669865288465711</v>
      </c>
    </row>
    <row r="42" spans="1:2" x14ac:dyDescent="0.25">
      <c r="A42" s="37">
        <v>2058</v>
      </c>
      <c r="B42" s="37">
        <f t="shared" si="0"/>
        <v>8.284364642885091</v>
      </c>
    </row>
    <row r="43" spans="1:2" x14ac:dyDescent="0.25">
      <c r="A43" s="37">
        <v>2059</v>
      </c>
      <c r="B43" s="37">
        <f t="shared" si="0"/>
        <v>9.4441756928890026</v>
      </c>
    </row>
    <row r="44" spans="1:2" x14ac:dyDescent="0.25">
      <c r="A44" s="37">
        <v>2060</v>
      </c>
      <c r="B44" s="37">
        <f t="shared" si="0"/>
        <v>10.766360289893463</v>
      </c>
    </row>
    <row r="45" spans="1:2" x14ac:dyDescent="0.25">
      <c r="A45" s="37">
        <v>2061</v>
      </c>
      <c r="B45" s="37">
        <f t="shared" si="0"/>
        <v>12.273650730478547</v>
      </c>
    </row>
    <row r="46" spans="1:2" x14ac:dyDescent="0.25">
      <c r="A46" s="37">
        <v>2062</v>
      </c>
      <c r="B46" s="37">
        <f t="shared" si="0"/>
        <v>13.991961832745542</v>
      </c>
    </row>
    <row r="47" spans="1:2" x14ac:dyDescent="0.25">
      <c r="A47" s="37">
        <v>2063</v>
      </c>
      <c r="B47" s="37">
        <f t="shared" si="0"/>
        <v>15.950836489329916</v>
      </c>
    </row>
    <row r="48" spans="1:2" x14ac:dyDescent="0.25">
      <c r="A48" s="37">
        <v>2064</v>
      </c>
      <c r="B48" s="37">
        <f t="shared" si="0"/>
        <v>18.183953597836101</v>
      </c>
    </row>
    <row r="49" spans="1:2" x14ac:dyDescent="0.25">
      <c r="A49" s="37">
        <v>2065</v>
      </c>
      <c r="B49" s="37">
        <f t="shared" si="0"/>
        <v>20.729707101533155</v>
      </c>
    </row>
    <row r="50" spans="1:2" x14ac:dyDescent="0.25">
      <c r="A50" s="37">
        <v>2066</v>
      </c>
      <c r="B50" s="37">
        <f t="shared" si="0"/>
        <v>23.631866095747796</v>
      </c>
    </row>
    <row r="51" spans="1:2" x14ac:dyDescent="0.25">
      <c r="A51" s="37">
        <v>2067</v>
      </c>
      <c r="B51" s="37">
        <f t="shared" si="0"/>
        <v>26.940327349152486</v>
      </c>
    </row>
    <row r="52" spans="1:2" x14ac:dyDescent="0.25">
      <c r="A52" s="37">
        <v>2068</v>
      </c>
      <c r="B52" s="37">
        <f t="shared" si="0"/>
        <v>30.711973178033833</v>
      </c>
    </row>
    <row r="53" spans="1:2" x14ac:dyDescent="0.25">
      <c r="A53" s="37">
        <v>2069</v>
      </c>
      <c r="B53" s="37">
        <f t="shared" si="0"/>
        <v>35.01164942295857</v>
      </c>
    </row>
    <row r="54" spans="1:2" x14ac:dyDescent="0.25">
      <c r="A54" s="37">
        <v>2070</v>
      </c>
      <c r="B54" s="37">
        <f t="shared" si="0"/>
        <v>39.913280342172769</v>
      </c>
    </row>
    <row r="55" spans="1:2" x14ac:dyDescent="0.25">
      <c r="A55" s="37">
        <v>2071</v>
      </c>
      <c r="B55" s="37">
        <f t="shared" si="0"/>
        <v>45.501139590076953</v>
      </c>
    </row>
    <row r="56" spans="1:2" x14ac:dyDescent="0.25">
      <c r="A56" s="37">
        <v>2072</v>
      </c>
      <c r="B56" s="37">
        <f t="shared" si="0"/>
        <v>51.871299132687724</v>
      </c>
    </row>
    <row r="57" spans="1:2" x14ac:dyDescent="0.25">
      <c r="A57" s="37">
        <v>2073</v>
      </c>
      <c r="B57" s="37">
        <f t="shared" si="0"/>
        <v>59.133281011264003</v>
      </c>
    </row>
    <row r="58" spans="1:2" x14ac:dyDescent="0.25">
      <c r="A58" s="37">
        <v>2074</v>
      </c>
      <c r="B58" s="37">
        <f t="shared" si="0"/>
        <v>67.411940352840958</v>
      </c>
    </row>
    <row r="59" spans="1:2" x14ac:dyDescent="0.25">
      <c r="A59" s="37">
        <v>2075</v>
      </c>
      <c r="B59" s="37">
        <f t="shared" si="0"/>
        <v>76.849612002238686</v>
      </c>
    </row>
    <row r="60" spans="1:2" x14ac:dyDescent="0.25">
      <c r="A60" s="37">
        <v>2076</v>
      </c>
      <c r="B60" s="37">
        <f t="shared" si="0"/>
        <v>87.608557682552089</v>
      </c>
    </row>
    <row r="61" spans="1:2" x14ac:dyDescent="0.25">
      <c r="A61" s="37">
        <v>2077</v>
      </c>
      <c r="B61" s="37">
        <f t="shared" si="0"/>
        <v>99.873755758109368</v>
      </c>
    </row>
    <row r="62" spans="1:2" x14ac:dyDescent="0.25">
      <c r="A62" s="37">
        <v>2078</v>
      </c>
      <c r="B62" s="37">
        <f t="shared" si="0"/>
        <v>113.85608156424468</v>
      </c>
    </row>
    <row r="63" spans="1:2" x14ac:dyDescent="0.25">
      <c r="A63" s="37">
        <v>2079</v>
      </c>
      <c r="B63" s="37">
        <f t="shared" si="0"/>
        <v>129.79593298323891</v>
      </c>
    </row>
    <row r="64" spans="1:2" x14ac:dyDescent="0.25">
      <c r="A64" s="37">
        <v>2080</v>
      </c>
      <c r="B64" s="37">
        <f t="shared" si="0"/>
        <v>147.96736360089236</v>
      </c>
    </row>
    <row r="65" spans="1:2" x14ac:dyDescent="0.25">
      <c r="A65" s="37">
        <v>2081</v>
      </c>
      <c r="B65" s="37">
        <f t="shared" si="0"/>
        <v>168.68279450501728</v>
      </c>
    </row>
    <row r="66" spans="1:2" x14ac:dyDescent="0.25">
      <c r="A66" s="37">
        <v>2082</v>
      </c>
      <c r="B66" s="37">
        <f t="shared" si="0"/>
        <v>192.29838573571968</v>
      </c>
    </row>
    <row r="67" spans="1:2" x14ac:dyDescent="0.25">
      <c r="A67" s="37">
        <v>2083</v>
      </c>
      <c r="B67" s="37">
        <f t="shared" si="0"/>
        <v>219.22015973872041</v>
      </c>
    </row>
    <row r="68" spans="1:2" x14ac:dyDescent="0.25">
      <c r="A68" s="37">
        <v>2084</v>
      </c>
      <c r="B68" s="37">
        <f t="shared" si="0"/>
        <v>249.91098210214125</v>
      </c>
    </row>
    <row r="69" spans="1:2" x14ac:dyDescent="0.25">
      <c r="A69" s="37">
        <v>2085</v>
      </c>
      <c r="B69" s="37">
        <f t="shared" ref="B69:B79" si="1">B68*1.14</f>
        <v>284.89851959644102</v>
      </c>
    </row>
    <row r="70" spans="1:2" x14ac:dyDescent="0.25">
      <c r="A70" s="37">
        <v>2086</v>
      </c>
      <c r="B70" s="37">
        <f t="shared" si="1"/>
        <v>324.78431233994274</v>
      </c>
    </row>
    <row r="71" spans="1:2" x14ac:dyDescent="0.25">
      <c r="A71" s="37">
        <v>2087</v>
      </c>
      <c r="B71" s="37">
        <f t="shared" si="1"/>
        <v>370.25411606753471</v>
      </c>
    </row>
    <row r="72" spans="1:2" x14ac:dyDescent="0.25">
      <c r="A72" s="37">
        <v>2088</v>
      </c>
      <c r="B72" s="37">
        <f t="shared" si="1"/>
        <v>422.08969231698956</v>
      </c>
    </row>
    <row r="73" spans="1:2" x14ac:dyDescent="0.25">
      <c r="A73" s="37">
        <v>2089</v>
      </c>
      <c r="B73" s="37">
        <f t="shared" si="1"/>
        <v>481.18224924136803</v>
      </c>
    </row>
    <row r="74" spans="1:2" x14ac:dyDescent="0.25">
      <c r="A74" s="37">
        <v>2090</v>
      </c>
      <c r="B74" s="37">
        <f t="shared" si="1"/>
        <v>548.54776413515947</v>
      </c>
    </row>
    <row r="75" spans="1:2" x14ac:dyDescent="0.25">
      <c r="A75" s="37">
        <v>2091</v>
      </c>
      <c r="B75" s="37">
        <f t="shared" si="1"/>
        <v>625.34445111408172</v>
      </c>
    </row>
    <row r="76" spans="1:2" x14ac:dyDescent="0.25">
      <c r="A76" s="37">
        <v>2092</v>
      </c>
      <c r="B76" s="37">
        <f t="shared" si="1"/>
        <v>712.89267427005313</v>
      </c>
    </row>
    <row r="77" spans="1:2" x14ac:dyDescent="0.25">
      <c r="A77" s="37">
        <v>2093</v>
      </c>
      <c r="B77" s="37">
        <f t="shared" si="1"/>
        <v>812.69764866786045</v>
      </c>
    </row>
    <row r="78" spans="1:2" x14ac:dyDescent="0.25">
      <c r="A78" s="37">
        <v>2094</v>
      </c>
      <c r="B78" s="37">
        <f t="shared" si="1"/>
        <v>926.47531948136088</v>
      </c>
    </row>
    <row r="79" spans="1:2" x14ac:dyDescent="0.25">
      <c r="A79" s="37">
        <v>2095</v>
      </c>
      <c r="B79" s="37">
        <f t="shared" si="1"/>
        <v>1056.1818642087512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F27"/>
    </sheetView>
  </sheetViews>
  <sheetFormatPr defaultColWidth="11.42578125" defaultRowHeight="15" x14ac:dyDescent="0.25"/>
  <cols>
    <col min="4" max="4" width="11.1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selection activeCell="E18" sqref="E18"/>
    </sheetView>
  </sheetViews>
  <sheetFormatPr defaultColWidth="11.42578125" defaultRowHeight="15" x14ac:dyDescent="0.25"/>
  <sheetData>
    <row r="1" spans="1:3" x14ac:dyDescent="0.25">
      <c r="A1">
        <v>0.11</v>
      </c>
      <c r="B1">
        <v>1990</v>
      </c>
      <c r="C1" s="125">
        <v>193057380</v>
      </c>
    </row>
    <row r="2" spans="1:3" x14ac:dyDescent="0.25">
      <c r="A2">
        <v>0.19</v>
      </c>
      <c r="B2">
        <v>1991</v>
      </c>
      <c r="C2" s="125">
        <v>192313830</v>
      </c>
    </row>
    <row r="3" spans="1:3" x14ac:dyDescent="0.25">
      <c r="A3">
        <v>0.28999999999999998</v>
      </c>
      <c r="B3" s="37">
        <v>1992</v>
      </c>
      <c r="C3" s="125">
        <v>194427350</v>
      </c>
    </row>
    <row r="4" spans="1:3" x14ac:dyDescent="0.25">
      <c r="A4">
        <v>0.41</v>
      </c>
      <c r="B4" s="37">
        <v>1993</v>
      </c>
      <c r="C4" s="125">
        <v>198041340</v>
      </c>
    </row>
    <row r="5" spans="1:3" x14ac:dyDescent="0.25">
      <c r="A5">
        <v>0.67</v>
      </c>
      <c r="B5" s="37">
        <v>1994</v>
      </c>
      <c r="C5" s="125">
        <v>201801920</v>
      </c>
    </row>
    <row r="6" spans="1:3" x14ac:dyDescent="0.25">
      <c r="A6">
        <v>0.94</v>
      </c>
      <c r="B6" s="37">
        <v>1995</v>
      </c>
      <c r="C6" s="125">
        <v>205427210</v>
      </c>
    </row>
    <row r="7" spans="1:3" x14ac:dyDescent="0.25">
      <c r="A7">
        <v>1.27</v>
      </c>
      <c r="B7" s="37">
        <v>1996</v>
      </c>
      <c r="C7" s="125">
        <v>210441250</v>
      </c>
    </row>
    <row r="8" spans="1:3" x14ac:dyDescent="0.25">
      <c r="A8">
        <v>1.65</v>
      </c>
      <c r="B8" s="37">
        <v>1997</v>
      </c>
      <c r="C8" s="125">
        <v>211580030</v>
      </c>
    </row>
    <row r="9" spans="1:3" x14ac:dyDescent="0.25">
      <c r="A9">
        <v>2.2400000000000002</v>
      </c>
      <c r="B9" s="37">
        <v>1998</v>
      </c>
      <c r="C9" s="125">
        <v>215496000</v>
      </c>
    </row>
    <row r="10" spans="1:3" x14ac:dyDescent="0.25">
      <c r="A10">
        <v>3.45</v>
      </c>
      <c r="B10" s="37">
        <v>1999</v>
      </c>
      <c r="C10" s="125">
        <v>220461060</v>
      </c>
    </row>
    <row r="11" spans="1:3" x14ac:dyDescent="0.25">
      <c r="A11">
        <v>5.07</v>
      </c>
      <c r="B11" s="37">
        <v>2000</v>
      </c>
      <c r="C11" s="125">
        <v>225821240</v>
      </c>
    </row>
    <row r="12" spans="1:3" x14ac:dyDescent="0.25">
      <c r="A12">
        <v>6.81</v>
      </c>
      <c r="B12" s="37">
        <v>2001</v>
      </c>
      <c r="C12" s="125">
        <v>235331380</v>
      </c>
    </row>
    <row r="13" spans="1:3" x14ac:dyDescent="0.25">
      <c r="A13">
        <v>9.9</v>
      </c>
      <c r="B13" s="37">
        <v>2002</v>
      </c>
      <c r="C13" s="125">
        <v>234624140</v>
      </c>
    </row>
    <row r="14" spans="1:3" x14ac:dyDescent="0.25">
      <c r="A14">
        <v>12.94</v>
      </c>
      <c r="B14" s="37">
        <v>2003</v>
      </c>
      <c r="C14" s="125">
        <v>236760030</v>
      </c>
    </row>
    <row r="15" spans="1:3" x14ac:dyDescent="0.25">
      <c r="A15">
        <v>17.79</v>
      </c>
      <c r="B15" s="37">
        <v>2004</v>
      </c>
      <c r="C15" s="125">
        <v>243010550</v>
      </c>
    </row>
    <row r="16" spans="1:3" x14ac:dyDescent="0.25">
      <c r="A16">
        <v>24.77</v>
      </c>
      <c r="B16" s="37">
        <v>2005</v>
      </c>
      <c r="C16" s="125">
        <v>247421120</v>
      </c>
    </row>
    <row r="17" spans="1:3" x14ac:dyDescent="0.25">
      <c r="A17">
        <v>35.479999999999997</v>
      </c>
      <c r="B17" s="37">
        <v>2006</v>
      </c>
      <c r="C17" s="125">
        <v>250844640</v>
      </c>
    </row>
    <row r="18" spans="1:3" x14ac:dyDescent="0.25">
      <c r="A18">
        <v>49.57</v>
      </c>
      <c r="B18" s="37">
        <v>2007</v>
      </c>
      <c r="C18" s="125">
        <v>254403080</v>
      </c>
    </row>
    <row r="19" spans="1:3" x14ac:dyDescent="0.25">
      <c r="A19">
        <v>59.69</v>
      </c>
      <c r="B19" s="37">
        <v>2008</v>
      </c>
      <c r="C19" s="125">
        <v>255917660</v>
      </c>
    </row>
    <row r="20" spans="1:3" x14ac:dyDescent="0.25">
      <c r="A20">
        <v>72.5</v>
      </c>
      <c r="B20" s="37">
        <v>2009</v>
      </c>
      <c r="C20" s="125">
        <v>254212610</v>
      </c>
    </row>
    <row r="21" spans="1:3" x14ac:dyDescent="0.25">
      <c r="A21">
        <v>86.78</v>
      </c>
      <c r="B21" s="37">
        <v>2010</v>
      </c>
      <c r="C21" s="125">
        <v>250070050</v>
      </c>
    </row>
    <row r="22" spans="1:3" x14ac:dyDescent="0.25">
      <c r="A22">
        <v>96.68</v>
      </c>
      <c r="B22" s="37">
        <v>2011</v>
      </c>
      <c r="C22" s="125">
        <v>253108390</v>
      </c>
    </row>
    <row r="23" spans="1:3" x14ac:dyDescent="0.25">
      <c r="A23">
        <v>111.53</v>
      </c>
      <c r="B23" s="37">
        <v>2012</v>
      </c>
      <c r="C23" s="125">
        <v>253639390</v>
      </c>
    </row>
    <row r="24" spans="1:3" x14ac:dyDescent="0.25">
      <c r="A24">
        <v>134.9</v>
      </c>
      <c r="B24" s="37">
        <v>2013</v>
      </c>
      <c r="C24" s="125">
        <v>255876820</v>
      </c>
    </row>
    <row r="25" spans="1:3" x14ac:dyDescent="0.25">
      <c r="A25">
        <v>154.35</v>
      </c>
      <c r="B25" s="37">
        <v>2014</v>
      </c>
      <c r="C25" s="125">
        <v>260350940</v>
      </c>
    </row>
    <row r="26" spans="1:3" x14ac:dyDescent="0.25">
      <c r="A26">
        <v>173.26</v>
      </c>
      <c r="B26" s="37">
        <v>2015</v>
      </c>
      <c r="C26" s="125">
        <v>263610220</v>
      </c>
    </row>
    <row r="27" spans="1:3" x14ac:dyDescent="0.25">
      <c r="A27">
        <v>189.1</v>
      </c>
      <c r="B27" s="37">
        <v>2016</v>
      </c>
      <c r="C27" s="125">
        <v>268799080</v>
      </c>
    </row>
    <row r="28" spans="1:3" x14ac:dyDescent="0.25">
      <c r="A28">
        <v>195.77</v>
      </c>
    </row>
    <row r="29" spans="1:3" x14ac:dyDescent="0.25">
      <c r="A29">
        <v>204.87</v>
      </c>
    </row>
    <row r="30" spans="1:3" x14ac:dyDescent="0.25">
      <c r="A30">
        <v>219.31</v>
      </c>
    </row>
    <row r="31" spans="1:3" x14ac:dyDescent="0.25">
      <c r="A31">
        <v>217.34</v>
      </c>
    </row>
    <row r="32" spans="1:3" x14ac:dyDescent="0.25">
      <c r="A32">
        <v>210.37</v>
      </c>
    </row>
    <row r="33" spans="1:1" x14ac:dyDescent="0.25">
      <c r="A33">
        <v>195.38</v>
      </c>
    </row>
    <row r="34" spans="1:1" x14ac:dyDescent="0.25">
      <c r="A34">
        <v>192.38</v>
      </c>
    </row>
    <row r="35" spans="1:1" x14ac:dyDescent="0.25">
      <c r="A35">
        <v>199.9</v>
      </c>
    </row>
    <row r="36" spans="1:1" x14ac:dyDescent="0.25">
      <c r="A36">
        <v>208.61</v>
      </c>
    </row>
    <row r="37" spans="1:1" x14ac:dyDescent="0.25">
      <c r="A37">
        <v>222.62</v>
      </c>
    </row>
    <row r="38" spans="1:1" x14ac:dyDescent="0.25">
      <c r="A38">
        <v>233.33</v>
      </c>
    </row>
    <row r="39" spans="1:1" x14ac:dyDescent="0.25">
      <c r="A39">
        <v>229.65</v>
      </c>
    </row>
    <row r="40" spans="1:1" x14ac:dyDescent="0.25">
      <c r="A40">
        <v>236.93</v>
      </c>
    </row>
    <row r="41" spans="1:1" x14ac:dyDescent="0.25">
      <c r="A41">
        <v>245.63</v>
      </c>
    </row>
    <row r="42" spans="1:1" x14ac:dyDescent="0.25">
      <c r="A42">
        <v>261.57</v>
      </c>
    </row>
    <row r="43" spans="1:1" x14ac:dyDescent="0.25">
      <c r="A43">
        <v>244.73</v>
      </c>
    </row>
    <row r="44" spans="1:1" x14ac:dyDescent="0.25">
      <c r="A44">
        <v>225.89</v>
      </c>
    </row>
    <row r="45" spans="1:1" x14ac:dyDescent="0.25">
      <c r="A45">
        <v>220.23</v>
      </c>
    </row>
    <row r="46" spans="1:1" x14ac:dyDescent="0.25">
      <c r="A46">
        <v>221.8</v>
      </c>
    </row>
    <row r="47" spans="1:1" x14ac:dyDescent="0.25">
      <c r="A47">
        <v>243.11</v>
      </c>
    </row>
    <row r="48" spans="1:1" x14ac:dyDescent="0.25">
      <c r="A48">
        <v>262.56</v>
      </c>
    </row>
    <row r="49" spans="1:1" x14ac:dyDescent="0.25">
      <c r="A49">
        <v>280.2</v>
      </c>
    </row>
    <row r="50" spans="1:1" x14ac:dyDescent="0.25">
      <c r="A50">
        <v>299.56</v>
      </c>
    </row>
    <row r="51" spans="1:1" x14ac:dyDescent="0.25">
      <c r="A51">
        <v>323.70999999999998</v>
      </c>
    </row>
    <row r="52" spans="1:1" x14ac:dyDescent="0.25">
      <c r="A52">
        <v>337.14</v>
      </c>
    </row>
    <row r="53" spans="1:1" x14ac:dyDescent="0.25">
      <c r="A53">
        <v>340.57</v>
      </c>
    </row>
    <row r="54" spans="1:1" x14ac:dyDescent="0.25">
      <c r="A54">
        <v>353.67</v>
      </c>
    </row>
    <row r="55" spans="1:1" x14ac:dyDescent="0.25">
      <c r="A55">
        <v>361.4</v>
      </c>
    </row>
    <row r="56" spans="1:1" x14ac:dyDescent="0.25">
      <c r="A56">
        <v>379.77</v>
      </c>
    </row>
    <row r="57" spans="1:1" x14ac:dyDescent="0.25">
      <c r="A57">
        <v>387.58</v>
      </c>
    </row>
    <row r="58" spans="1:1" x14ac:dyDescent="0.25">
      <c r="A58">
        <v>392.11</v>
      </c>
    </row>
    <row r="59" spans="1:1" x14ac:dyDescent="0.25">
      <c r="A59">
        <v>392.17</v>
      </c>
    </row>
    <row r="60" spans="1:1" x14ac:dyDescent="0.25">
      <c r="A60">
        <v>402.83</v>
      </c>
    </row>
    <row r="61" spans="1:1" x14ac:dyDescent="0.25">
      <c r="A61">
        <v>410.37</v>
      </c>
    </row>
    <row r="62" spans="1:1" x14ac:dyDescent="0.25">
      <c r="A62">
        <v>415.11</v>
      </c>
    </row>
    <row r="63" spans="1:1" x14ac:dyDescent="0.25">
      <c r="A63">
        <v>426.06</v>
      </c>
    </row>
    <row r="64" spans="1:1" x14ac:dyDescent="0.25">
      <c r="A64">
        <v>438.75</v>
      </c>
    </row>
    <row r="65" spans="1:1" x14ac:dyDescent="0.25">
      <c r="A65">
        <v>451.57</v>
      </c>
    </row>
    <row r="66" spans="1:1" x14ac:dyDescent="0.25">
      <c r="A66">
        <v>466.9</v>
      </c>
    </row>
    <row r="67" spans="1:1" x14ac:dyDescent="0.25">
      <c r="A67">
        <v>489.34</v>
      </c>
    </row>
    <row r="68" spans="1:1" x14ac:dyDescent="0.25">
      <c r="A68">
        <v>500.66</v>
      </c>
    </row>
    <row r="69" spans="1:1" x14ac:dyDescent="0.25">
      <c r="A69">
        <v>516.49</v>
      </c>
    </row>
    <row r="70" spans="1:1" x14ac:dyDescent="0.25">
      <c r="A70">
        <v>533.37</v>
      </c>
    </row>
    <row r="71" spans="1:1" x14ac:dyDescent="0.25">
      <c r="A71">
        <v>545.35</v>
      </c>
    </row>
    <row r="72" spans="1:1" x14ac:dyDescent="0.25">
      <c r="A72">
        <v>562.45000000000005</v>
      </c>
    </row>
    <row r="73" spans="1:1" x14ac:dyDescent="0.25">
      <c r="A73">
        <v>585.6</v>
      </c>
    </row>
    <row r="74" spans="1:1" x14ac:dyDescent="0.25">
      <c r="A74">
        <v>615.19000000000005</v>
      </c>
    </row>
    <row r="75" spans="1:1" x14ac:dyDescent="0.25">
      <c r="A75">
        <v>632.32000000000005</v>
      </c>
    </row>
    <row r="76" spans="1:1" x14ac:dyDescent="0.25">
      <c r="A76">
        <v>640.07000000000005</v>
      </c>
    </row>
    <row r="77" spans="1:1" x14ac:dyDescent="0.25">
      <c r="A77">
        <v>659.47</v>
      </c>
    </row>
    <row r="78" spans="1:1" x14ac:dyDescent="0.25">
      <c r="A78">
        <v>669.03</v>
      </c>
    </row>
    <row r="79" spans="1:1" x14ac:dyDescent="0.25">
      <c r="A79">
        <v>690.17</v>
      </c>
    </row>
    <row r="80" spans="1:1" x14ac:dyDescent="0.25">
      <c r="A80">
        <v>700.42</v>
      </c>
    </row>
    <row r="81" spans="1:1" x14ac:dyDescent="0.25">
      <c r="A81">
        <v>710.71</v>
      </c>
    </row>
    <row r="82" spans="1:1" x14ac:dyDescent="0.25">
      <c r="A82">
        <v>715.22</v>
      </c>
    </row>
    <row r="83" spans="1:1" x14ac:dyDescent="0.25">
      <c r="A83">
        <v>713.95</v>
      </c>
    </row>
    <row r="84" spans="1:1" x14ac:dyDescent="0.25">
      <c r="A84">
        <v>724.3</v>
      </c>
    </row>
    <row r="85" spans="1:1" x14ac:dyDescent="0.25">
      <c r="A85">
        <v>728.2</v>
      </c>
    </row>
    <row r="86" spans="1:1" x14ac:dyDescent="0.25">
      <c r="A86">
        <v>744.5</v>
      </c>
    </row>
    <row r="87" spans="1:1" x14ac:dyDescent="0.25">
      <c r="A87">
        <v>753.33</v>
      </c>
    </row>
    <row r="88" spans="1:1" x14ac:dyDescent="0.25">
      <c r="A88">
        <v>758.58</v>
      </c>
    </row>
    <row r="89" spans="1:1" x14ac:dyDescent="0.25">
      <c r="A89">
        <v>772.92</v>
      </c>
    </row>
    <row r="90" spans="1:1" x14ac:dyDescent="0.25">
      <c r="A90">
        <v>776.99</v>
      </c>
    </row>
    <row r="91" spans="1:1" x14ac:dyDescent="0.25">
      <c r="A91">
        <v>773.4</v>
      </c>
    </row>
    <row r="92" spans="1:1" x14ac:dyDescent="0.25">
      <c r="A92">
        <v>760.19</v>
      </c>
    </row>
    <row r="93" spans="1:1" x14ac:dyDescent="0.25">
      <c r="A93">
        <v>757.96</v>
      </c>
    </row>
    <row r="94" spans="1:1" x14ac:dyDescent="0.25">
      <c r="A94">
        <v>761.94</v>
      </c>
    </row>
    <row r="95" spans="1:1" x14ac:dyDescent="0.25">
      <c r="A95">
        <v>766.94</v>
      </c>
    </row>
    <row r="96" spans="1:1" x14ac:dyDescent="0.25">
      <c r="A96">
        <v>770.99</v>
      </c>
    </row>
    <row r="97" spans="1:1" x14ac:dyDescent="0.25">
      <c r="A97">
        <v>781.16</v>
      </c>
    </row>
    <row r="98" spans="1:1" x14ac:dyDescent="0.25">
      <c r="A98">
        <v>776.02</v>
      </c>
    </row>
    <row r="99" spans="1:1" x14ac:dyDescent="0.25">
      <c r="A99">
        <v>781.2</v>
      </c>
    </row>
    <row r="100" spans="1:1" x14ac:dyDescent="0.25">
      <c r="A100">
        <v>790.07</v>
      </c>
    </row>
    <row r="101" spans="1:1" x14ac:dyDescent="0.25">
      <c r="A101">
        <v>800.32</v>
      </c>
    </row>
    <row r="102" spans="1:1" x14ac:dyDescent="0.25">
      <c r="A102">
        <v>825.81</v>
      </c>
    </row>
    <row r="103" spans="1:1" x14ac:dyDescent="0.25">
      <c r="A103">
        <v>815.73</v>
      </c>
    </row>
    <row r="104" spans="1:1" x14ac:dyDescent="0.25">
      <c r="A104">
        <v>816.11</v>
      </c>
    </row>
    <row r="105" spans="1:1" x14ac:dyDescent="0.25">
      <c r="A105">
        <v>829.94</v>
      </c>
    </row>
    <row r="106" spans="1:1" x14ac:dyDescent="0.25">
      <c r="A106">
        <v>837.25</v>
      </c>
    </row>
    <row r="107" spans="1:1" x14ac:dyDescent="0.25">
      <c r="A107">
        <v>840.69</v>
      </c>
    </row>
    <row r="108" spans="1:1" x14ac:dyDescent="0.25">
      <c r="A108">
        <v>844.54</v>
      </c>
    </row>
    <row r="109" spans="1:1" x14ac:dyDescent="0.25">
      <c r="A109">
        <v>841.57</v>
      </c>
    </row>
    <row r="110" spans="1:1" x14ac:dyDescent="0.25">
      <c r="A110">
        <v>828.67</v>
      </c>
    </row>
    <row r="111" spans="1:1" x14ac:dyDescent="0.25">
      <c r="A111">
        <v>808.38</v>
      </c>
    </row>
    <row r="112" spans="1:1" x14ac:dyDescent="0.25">
      <c r="A112">
        <v>812.32</v>
      </c>
    </row>
    <row r="113" spans="1:1" x14ac:dyDescent="0.25">
      <c r="A113">
        <v>807.5</v>
      </c>
    </row>
    <row r="114" spans="1:1" x14ac:dyDescent="0.25">
      <c r="A114">
        <v>808.64</v>
      </c>
    </row>
    <row r="115" spans="1:1" x14ac:dyDescent="0.25">
      <c r="A115">
        <v>816.38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C1" zoomScale="125" workbookViewId="0">
      <selection activeCell="C1" sqref="C1:P202"/>
    </sheetView>
  </sheetViews>
  <sheetFormatPr defaultColWidth="11.42578125" defaultRowHeight="15" x14ac:dyDescent="0.25"/>
  <cols>
    <col min="5" max="5" width="13.42578125" bestFit="1" customWidth="1"/>
  </cols>
  <sheetData>
    <row r="1" spans="1:19" x14ac:dyDescent="0.25">
      <c r="A1" t="s">
        <v>281</v>
      </c>
      <c r="B1" t="s">
        <v>206</v>
      </c>
    </row>
    <row r="2" spans="1:19" x14ac:dyDescent="0.25">
      <c r="A2">
        <v>1900</v>
      </c>
      <c r="B2" s="37">
        <v>0</v>
      </c>
      <c r="C2" s="37"/>
      <c r="D2" s="37"/>
      <c r="E2" s="124"/>
      <c r="F2" s="37"/>
      <c r="G2" s="124"/>
      <c r="H2" s="37"/>
      <c r="I2" s="124"/>
      <c r="J2" s="124"/>
      <c r="K2" s="124"/>
      <c r="L2" s="124"/>
      <c r="M2" s="124"/>
      <c r="N2" s="124"/>
    </row>
    <row r="3" spans="1:19" x14ac:dyDescent="0.25">
      <c r="A3">
        <v>1901</v>
      </c>
      <c r="B3" s="37">
        <v>1.1056937708333299E-2</v>
      </c>
      <c r="C3" s="37"/>
      <c r="D3" s="37"/>
      <c r="E3" s="124"/>
      <c r="F3" s="37"/>
      <c r="G3" s="124"/>
      <c r="H3" s="37"/>
      <c r="I3" s="37"/>
      <c r="J3" s="124"/>
      <c r="K3" s="37"/>
      <c r="L3" s="124"/>
      <c r="M3" s="37"/>
      <c r="N3" s="124"/>
    </row>
    <row r="4" spans="1:19" x14ac:dyDescent="0.25">
      <c r="A4" s="37">
        <v>1902</v>
      </c>
      <c r="B4" s="37">
        <v>2.2113875416666699E-2</v>
      </c>
      <c r="C4" s="37"/>
      <c r="D4" s="37"/>
      <c r="E4" s="124"/>
      <c r="F4" s="37"/>
      <c r="G4" s="124"/>
      <c r="H4" s="37"/>
      <c r="I4" s="37"/>
      <c r="J4" s="124"/>
      <c r="K4" s="37"/>
      <c r="L4" s="124"/>
      <c r="M4" s="37"/>
      <c r="N4" s="124"/>
      <c r="S4" s="37" t="s">
        <v>206</v>
      </c>
    </row>
    <row r="5" spans="1:19" x14ac:dyDescent="0.25">
      <c r="A5" s="37">
        <v>1903</v>
      </c>
      <c r="B5" s="37">
        <v>3.3170813124999997E-2</v>
      </c>
      <c r="C5" s="37"/>
      <c r="D5" s="37"/>
      <c r="E5" s="124"/>
      <c r="F5" s="37"/>
      <c r="G5" s="124"/>
      <c r="H5" s="37"/>
      <c r="I5" s="37"/>
      <c r="J5" s="124"/>
      <c r="K5" s="37"/>
      <c r="L5" s="124"/>
      <c r="M5" s="37"/>
      <c r="N5" s="124"/>
      <c r="S5" s="37" t="s">
        <v>234</v>
      </c>
    </row>
    <row r="6" spans="1:19" x14ac:dyDescent="0.25">
      <c r="A6" s="37">
        <v>1904</v>
      </c>
      <c r="B6" s="37">
        <v>4.4227750833333301E-2</v>
      </c>
      <c r="C6" s="37"/>
      <c r="D6" s="37"/>
      <c r="E6" s="124"/>
      <c r="F6" s="37"/>
      <c r="G6" s="124"/>
      <c r="H6" s="37"/>
      <c r="I6" s="37"/>
      <c r="J6" s="124"/>
      <c r="K6" s="37"/>
      <c r="L6" s="124"/>
      <c r="M6" s="37"/>
      <c r="N6" s="124"/>
      <c r="S6" s="37" t="s">
        <v>235</v>
      </c>
    </row>
    <row r="7" spans="1:19" x14ac:dyDescent="0.25">
      <c r="A7" s="37">
        <v>1905</v>
      </c>
      <c r="B7" s="37">
        <v>5.5284688541666703E-2</v>
      </c>
      <c r="C7" s="37"/>
      <c r="D7" s="37"/>
      <c r="E7" s="124"/>
      <c r="F7" s="37"/>
      <c r="G7" s="124"/>
      <c r="H7" s="37"/>
      <c r="I7" s="37"/>
      <c r="J7" s="124"/>
      <c r="K7" s="37"/>
      <c r="L7" s="124"/>
      <c r="M7" s="37"/>
      <c r="N7" s="124"/>
      <c r="S7" s="37" t="s">
        <v>236</v>
      </c>
    </row>
    <row r="8" spans="1:19" x14ac:dyDescent="0.25">
      <c r="A8" s="37">
        <v>1906</v>
      </c>
      <c r="B8" s="37">
        <v>6.6341626249999994E-2</v>
      </c>
      <c r="C8" s="37"/>
      <c r="D8" s="37"/>
      <c r="E8" s="124"/>
      <c r="F8" s="37"/>
      <c r="G8" s="124"/>
      <c r="H8" s="37"/>
      <c r="I8" s="37"/>
      <c r="J8" s="124"/>
      <c r="K8" s="37"/>
      <c r="L8" s="124"/>
      <c r="M8" s="37"/>
      <c r="N8" s="124"/>
      <c r="S8" s="37" t="s">
        <v>237</v>
      </c>
    </row>
    <row r="9" spans="1:19" x14ac:dyDescent="0.25">
      <c r="A9" s="37">
        <v>1907</v>
      </c>
      <c r="B9" s="37">
        <v>7.7398563958333305E-2</v>
      </c>
      <c r="C9" s="37"/>
      <c r="D9" s="37"/>
      <c r="E9" s="124"/>
      <c r="F9" s="37"/>
      <c r="G9" s="124"/>
      <c r="H9" s="37"/>
      <c r="I9" s="37"/>
      <c r="J9" s="124"/>
      <c r="K9" s="37"/>
      <c r="L9" s="124"/>
      <c r="M9" s="37"/>
      <c r="N9" s="124"/>
      <c r="S9" s="37" t="s">
        <v>238</v>
      </c>
    </row>
    <row r="10" spans="1:19" x14ac:dyDescent="0.25">
      <c r="A10" s="37">
        <v>1908</v>
      </c>
      <c r="B10" s="37">
        <v>8.84555016666667E-2</v>
      </c>
      <c r="C10" s="37"/>
      <c r="D10" s="37"/>
      <c r="E10" s="124"/>
      <c r="F10" s="37"/>
      <c r="G10" s="124"/>
      <c r="H10" s="37"/>
      <c r="I10" s="37"/>
      <c r="J10" s="124"/>
      <c r="K10" s="37"/>
      <c r="L10" s="124"/>
      <c r="M10" s="37"/>
      <c r="N10" s="124"/>
      <c r="S10" s="37" t="s">
        <v>239</v>
      </c>
    </row>
    <row r="11" spans="1:19" x14ac:dyDescent="0.25">
      <c r="A11" s="37">
        <v>1909</v>
      </c>
      <c r="B11" s="37">
        <v>9.9512439374999997E-2</v>
      </c>
      <c r="C11" s="37"/>
      <c r="D11" s="37"/>
      <c r="E11" s="124"/>
      <c r="F11" s="37"/>
      <c r="G11" s="124"/>
      <c r="H11" s="37"/>
      <c r="I11" s="37"/>
      <c r="J11" s="124"/>
      <c r="K11" s="37"/>
      <c r="L11" s="124"/>
      <c r="M11" s="37"/>
      <c r="N11" s="124"/>
      <c r="S11" s="37" t="s">
        <v>240</v>
      </c>
    </row>
    <row r="12" spans="1:19" x14ac:dyDescent="0.25">
      <c r="A12" s="37">
        <v>1910</v>
      </c>
      <c r="B12" s="37">
        <v>0.110569377083333</v>
      </c>
      <c r="C12" s="37"/>
      <c r="D12" s="37"/>
      <c r="E12" s="124"/>
      <c r="F12" s="37"/>
      <c r="G12" s="124"/>
      <c r="H12" s="37"/>
      <c r="I12" s="37"/>
      <c r="J12" s="124"/>
      <c r="K12" s="37"/>
      <c r="L12" s="124"/>
      <c r="M12" s="37"/>
      <c r="N12" s="124"/>
      <c r="S12" s="37" t="s">
        <v>285</v>
      </c>
    </row>
    <row r="13" spans="1:19" x14ac:dyDescent="0.25">
      <c r="A13" s="37">
        <v>1911</v>
      </c>
      <c r="B13" s="37">
        <v>0.121626314791667</v>
      </c>
      <c r="C13" s="37"/>
      <c r="D13" s="37"/>
      <c r="E13" s="124"/>
      <c r="F13" s="37"/>
      <c r="G13" s="124"/>
      <c r="H13" s="37"/>
      <c r="I13" s="37"/>
      <c r="J13" s="124"/>
      <c r="K13" s="37"/>
      <c r="L13" s="124"/>
      <c r="M13" s="37"/>
      <c r="N13" s="124"/>
      <c r="S13" s="37" t="s">
        <v>286</v>
      </c>
    </row>
    <row r="14" spans="1:19" x14ac:dyDescent="0.25">
      <c r="A14" s="37">
        <v>1912</v>
      </c>
      <c r="B14" s="37">
        <v>0.13268325249999999</v>
      </c>
      <c r="C14" s="37"/>
      <c r="D14" s="37"/>
      <c r="E14" s="124"/>
      <c r="F14" s="37"/>
      <c r="G14" s="124"/>
      <c r="H14" s="37"/>
      <c r="I14" s="37"/>
      <c r="J14" s="124"/>
      <c r="K14" s="37"/>
      <c r="L14" s="124"/>
      <c r="M14" s="37"/>
      <c r="N14" s="124"/>
      <c r="S14" s="37" t="s">
        <v>243</v>
      </c>
    </row>
    <row r="15" spans="1:19" x14ac:dyDescent="0.25">
      <c r="A15" s="37">
        <v>1913</v>
      </c>
      <c r="B15" s="37">
        <v>0.14374019020833301</v>
      </c>
      <c r="C15" s="37"/>
      <c r="D15" s="37"/>
      <c r="E15" s="124"/>
      <c r="F15" s="37"/>
      <c r="G15" s="124"/>
      <c r="H15" s="37"/>
      <c r="I15" s="37"/>
      <c r="J15" s="124"/>
      <c r="K15" s="37"/>
      <c r="L15" s="124"/>
      <c r="M15" s="37"/>
      <c r="N15" s="124"/>
      <c r="S15" s="37" t="s">
        <v>233</v>
      </c>
    </row>
    <row r="16" spans="1:19" x14ac:dyDescent="0.25">
      <c r="A16" s="37">
        <v>1914</v>
      </c>
      <c r="B16" s="37">
        <v>0.154797127916667</v>
      </c>
      <c r="C16" s="37"/>
      <c r="D16" s="37"/>
      <c r="E16" s="124"/>
      <c r="F16" s="37"/>
      <c r="G16" s="124"/>
      <c r="H16" s="37"/>
      <c r="I16" s="37"/>
      <c r="J16" s="124"/>
      <c r="K16" s="37"/>
      <c r="L16" s="124"/>
      <c r="M16" s="37"/>
      <c r="N16" s="124"/>
      <c r="S16" s="37" t="s">
        <v>287</v>
      </c>
    </row>
    <row r="17" spans="1:14" x14ac:dyDescent="0.25">
      <c r="A17" s="37">
        <v>1915</v>
      </c>
      <c r="B17" s="37">
        <v>0.16585406562499999</v>
      </c>
      <c r="C17" s="37"/>
      <c r="D17" s="37"/>
      <c r="E17" s="124"/>
      <c r="F17" s="37"/>
      <c r="G17" s="124"/>
      <c r="H17" s="37"/>
      <c r="I17" s="37"/>
      <c r="J17" s="124"/>
      <c r="K17" s="37"/>
      <c r="L17" s="124"/>
      <c r="M17" s="37"/>
      <c r="N17" s="124"/>
    </row>
    <row r="18" spans="1:14" x14ac:dyDescent="0.25">
      <c r="A18" s="37">
        <v>1916</v>
      </c>
      <c r="B18" s="37">
        <v>0.17691100333333301</v>
      </c>
      <c r="C18" s="37"/>
      <c r="D18" s="37"/>
      <c r="E18" s="124"/>
      <c r="F18" s="37"/>
      <c r="G18" s="124"/>
      <c r="H18" s="37"/>
      <c r="I18" s="37"/>
      <c r="J18" s="124"/>
      <c r="K18" s="37"/>
      <c r="L18" s="124"/>
      <c r="M18" s="37"/>
      <c r="N18" s="124"/>
    </row>
    <row r="19" spans="1:14" x14ac:dyDescent="0.25">
      <c r="A19" s="37">
        <v>1917</v>
      </c>
      <c r="B19" s="37">
        <v>0.187967941041667</v>
      </c>
      <c r="C19" s="37"/>
      <c r="D19" s="37"/>
      <c r="E19" s="124"/>
      <c r="F19" s="37"/>
      <c r="G19" s="124"/>
      <c r="H19" s="37"/>
      <c r="I19" s="37"/>
      <c r="J19" s="124"/>
      <c r="K19" s="37"/>
      <c r="L19" s="124"/>
      <c r="M19" s="37"/>
      <c r="N19" s="124"/>
    </row>
    <row r="20" spans="1:14" x14ac:dyDescent="0.25">
      <c r="A20" s="37">
        <v>1918</v>
      </c>
      <c r="B20" s="37">
        <v>0.19902487874999999</v>
      </c>
      <c r="C20" s="37"/>
      <c r="D20" s="37"/>
      <c r="E20" s="124"/>
      <c r="F20" s="37"/>
      <c r="G20" s="124"/>
      <c r="H20" s="37"/>
      <c r="I20" s="37"/>
      <c r="J20" s="124"/>
      <c r="K20" s="37"/>
      <c r="L20" s="124"/>
      <c r="M20" s="37"/>
      <c r="N20" s="124"/>
    </row>
    <row r="21" spans="1:14" x14ac:dyDescent="0.25">
      <c r="A21" s="37">
        <v>1919</v>
      </c>
      <c r="B21" s="37">
        <v>0.21008181645833299</v>
      </c>
      <c r="C21" s="37"/>
      <c r="D21" s="37"/>
      <c r="E21" s="124"/>
      <c r="F21" s="37"/>
      <c r="G21" s="124"/>
      <c r="H21" s="37"/>
      <c r="I21" s="37"/>
      <c r="J21" s="124"/>
      <c r="K21" s="37"/>
      <c r="L21" s="124"/>
      <c r="M21" s="37"/>
      <c r="N21" s="124"/>
    </row>
    <row r="22" spans="1:14" x14ac:dyDescent="0.25">
      <c r="A22" s="37">
        <v>1920</v>
      </c>
      <c r="B22" s="37">
        <v>0.22113875416666701</v>
      </c>
      <c r="C22" s="37"/>
      <c r="D22" s="37"/>
      <c r="E22" s="124"/>
      <c r="F22" s="37"/>
      <c r="G22" s="124"/>
      <c r="H22" s="37"/>
      <c r="I22" s="37"/>
      <c r="J22" s="124"/>
      <c r="K22" s="37"/>
      <c r="L22" s="124"/>
      <c r="M22" s="37"/>
      <c r="N22" s="124"/>
    </row>
    <row r="23" spans="1:14" x14ac:dyDescent="0.25">
      <c r="A23" s="37">
        <v>1921</v>
      </c>
      <c r="B23" s="37">
        <v>0.232195691875</v>
      </c>
      <c r="C23" s="37"/>
      <c r="D23" s="37"/>
      <c r="E23" s="124"/>
      <c r="F23" s="37"/>
      <c r="G23" s="124"/>
      <c r="H23" s="37"/>
      <c r="I23" s="37"/>
      <c r="J23" s="124"/>
      <c r="K23" s="37"/>
      <c r="L23" s="124"/>
      <c r="M23" s="37"/>
      <c r="N23" s="124"/>
    </row>
    <row r="24" spans="1:14" x14ac:dyDescent="0.25">
      <c r="A24" s="37">
        <v>1922</v>
      </c>
      <c r="B24" s="37">
        <v>0.24325262958333299</v>
      </c>
      <c r="C24" s="37"/>
      <c r="D24" s="37"/>
      <c r="E24" s="124"/>
      <c r="F24" s="37"/>
      <c r="G24" s="124"/>
      <c r="H24" s="37"/>
      <c r="I24" s="37"/>
      <c r="J24" s="124"/>
      <c r="K24" s="37"/>
      <c r="L24" s="124"/>
      <c r="M24" s="37"/>
      <c r="N24" s="124"/>
    </row>
    <row r="25" spans="1:14" x14ac:dyDescent="0.25">
      <c r="A25" s="37">
        <v>1923</v>
      </c>
      <c r="B25" s="37">
        <v>0.25430956729166698</v>
      </c>
      <c r="C25" s="37"/>
      <c r="D25" s="37"/>
      <c r="E25" s="124"/>
      <c r="F25" s="37"/>
      <c r="G25" s="124"/>
      <c r="H25" s="37"/>
      <c r="I25" s="37"/>
      <c r="J25" s="124"/>
      <c r="K25" s="37"/>
      <c r="L25" s="124"/>
      <c r="M25" s="37"/>
      <c r="N25" s="124"/>
    </row>
    <row r="26" spans="1:14" x14ac:dyDescent="0.25">
      <c r="A26" s="37">
        <v>1924</v>
      </c>
      <c r="B26" s="37">
        <v>0.26536650499999997</v>
      </c>
      <c r="C26" s="37"/>
      <c r="D26" s="37"/>
      <c r="E26" s="124"/>
      <c r="F26" s="37"/>
      <c r="G26" s="124"/>
      <c r="H26" s="37"/>
      <c r="I26" s="37"/>
      <c r="J26" s="124"/>
      <c r="K26" s="37"/>
      <c r="L26" s="124"/>
      <c r="M26" s="37"/>
      <c r="N26" s="124"/>
    </row>
    <row r="27" spans="1:14" x14ac:dyDescent="0.25">
      <c r="A27" s="37">
        <v>1925</v>
      </c>
      <c r="B27" s="37">
        <v>0.27642344270833302</v>
      </c>
      <c r="C27" s="37"/>
      <c r="D27" s="37"/>
      <c r="E27" s="124"/>
      <c r="F27" s="37"/>
      <c r="G27" s="124"/>
      <c r="H27" s="37"/>
      <c r="I27" s="37"/>
      <c r="J27" s="124"/>
      <c r="K27" s="37"/>
      <c r="L27" s="124"/>
      <c r="M27" s="37"/>
      <c r="N27" s="124"/>
    </row>
    <row r="28" spans="1:14" x14ac:dyDescent="0.25">
      <c r="A28" s="37">
        <v>1926</v>
      </c>
      <c r="B28" s="37">
        <v>0.28748038041666701</v>
      </c>
      <c r="C28" s="37"/>
      <c r="D28" s="37"/>
      <c r="E28" s="124"/>
      <c r="F28" s="37"/>
      <c r="G28" s="124"/>
      <c r="H28" s="37"/>
      <c r="I28" s="37"/>
      <c r="J28" s="124"/>
      <c r="K28" s="37"/>
      <c r="L28" s="124"/>
      <c r="M28" s="37"/>
      <c r="N28" s="124"/>
    </row>
    <row r="29" spans="1:14" x14ac:dyDescent="0.25">
      <c r="A29" s="37">
        <v>1927</v>
      </c>
      <c r="B29" s="37">
        <v>0.29853731812500001</v>
      </c>
      <c r="C29" s="37"/>
      <c r="D29" s="37"/>
      <c r="E29" s="124"/>
      <c r="F29" s="37"/>
      <c r="G29" s="124"/>
      <c r="H29" s="37"/>
      <c r="I29" s="37"/>
      <c r="J29" s="124"/>
      <c r="K29" s="37"/>
      <c r="L29" s="124"/>
      <c r="M29" s="37"/>
      <c r="N29" s="124"/>
    </row>
    <row r="30" spans="1:14" x14ac:dyDescent="0.25">
      <c r="A30" s="37">
        <v>1928</v>
      </c>
      <c r="B30" s="37">
        <v>0.309594255833333</v>
      </c>
      <c r="C30" s="37"/>
      <c r="D30" s="37"/>
      <c r="E30" s="124"/>
      <c r="F30" s="37"/>
      <c r="G30" s="124"/>
      <c r="H30" s="37"/>
      <c r="I30" s="37"/>
      <c r="J30" s="124"/>
      <c r="K30" s="37"/>
      <c r="L30" s="124"/>
      <c r="M30" s="37"/>
      <c r="N30" s="124"/>
    </row>
    <row r="31" spans="1:14" x14ac:dyDescent="0.25">
      <c r="A31" s="37">
        <v>1929</v>
      </c>
      <c r="B31" s="37">
        <v>0.32065119354166699</v>
      </c>
      <c r="C31" s="37"/>
      <c r="D31" s="37"/>
      <c r="E31" s="124"/>
      <c r="F31" s="37"/>
      <c r="G31" s="124"/>
      <c r="H31" s="37"/>
      <c r="I31" s="37"/>
      <c r="J31" s="124"/>
      <c r="K31" s="37"/>
      <c r="L31" s="124"/>
      <c r="M31" s="37"/>
      <c r="N31" s="124"/>
    </row>
    <row r="32" spans="1:14" x14ac:dyDescent="0.25">
      <c r="A32" s="37">
        <v>1930</v>
      </c>
      <c r="B32" s="37">
        <v>0.33170813124999998</v>
      </c>
      <c r="C32" s="37"/>
      <c r="D32" s="37"/>
      <c r="E32" s="124"/>
      <c r="F32" s="37"/>
      <c r="G32" s="124"/>
      <c r="H32" s="37"/>
      <c r="I32" s="37"/>
      <c r="J32" s="124"/>
      <c r="K32" s="37"/>
      <c r="L32" s="124"/>
      <c r="M32" s="37"/>
      <c r="N32" s="124"/>
    </row>
    <row r="33" spans="1:14" x14ac:dyDescent="0.25">
      <c r="A33" s="37">
        <v>1931</v>
      </c>
      <c r="B33" s="37">
        <v>0.34276506895833297</v>
      </c>
      <c r="C33" s="37"/>
      <c r="D33" s="37"/>
      <c r="E33" s="124"/>
      <c r="F33" s="37"/>
      <c r="G33" s="124"/>
      <c r="H33" s="37"/>
      <c r="I33" s="37"/>
      <c r="J33" s="124"/>
      <c r="K33" s="37"/>
      <c r="L33" s="124"/>
      <c r="M33" s="37"/>
      <c r="N33" s="124"/>
    </row>
    <row r="34" spans="1:14" x14ac:dyDescent="0.25">
      <c r="A34" s="37">
        <v>1932</v>
      </c>
      <c r="B34" s="37">
        <v>0.35382200666666702</v>
      </c>
      <c r="C34" s="37"/>
      <c r="D34" s="37"/>
      <c r="E34" s="124"/>
      <c r="F34" s="37"/>
      <c r="G34" s="124"/>
      <c r="H34" s="37"/>
      <c r="I34" s="37"/>
      <c r="J34" s="124"/>
      <c r="K34" s="37"/>
      <c r="L34" s="124"/>
      <c r="M34" s="37"/>
      <c r="N34" s="124"/>
    </row>
    <row r="35" spans="1:14" x14ac:dyDescent="0.25">
      <c r="A35" s="37">
        <v>1933</v>
      </c>
      <c r="B35" s="37">
        <v>0.36487894437500001</v>
      </c>
      <c r="C35" s="37"/>
      <c r="D35" s="37"/>
      <c r="E35" s="124"/>
      <c r="F35" s="37"/>
      <c r="G35" s="124"/>
      <c r="H35" s="37"/>
      <c r="I35" s="37"/>
      <c r="J35" s="124"/>
      <c r="K35" s="37"/>
      <c r="L35" s="124"/>
      <c r="M35" s="37"/>
      <c r="N35" s="124"/>
    </row>
    <row r="36" spans="1:14" x14ac:dyDescent="0.25">
      <c r="A36" s="37">
        <v>1934</v>
      </c>
      <c r="B36" s="37">
        <v>0.37593588208333301</v>
      </c>
      <c r="C36" s="37"/>
      <c r="D36" s="37"/>
      <c r="E36" s="124"/>
      <c r="F36" s="37"/>
      <c r="G36" s="124"/>
      <c r="H36" s="37"/>
      <c r="I36" s="37"/>
      <c r="J36" s="124"/>
      <c r="K36" s="37"/>
      <c r="L36" s="124"/>
      <c r="M36" s="37"/>
      <c r="N36" s="124"/>
    </row>
    <row r="37" spans="1:14" x14ac:dyDescent="0.25">
      <c r="A37" s="37">
        <v>1935</v>
      </c>
      <c r="B37" s="37">
        <v>0.386992819791667</v>
      </c>
      <c r="C37" s="37"/>
      <c r="D37" s="37"/>
      <c r="E37" s="124"/>
      <c r="F37" s="37"/>
      <c r="G37" s="124"/>
      <c r="H37" s="37"/>
      <c r="I37" s="37"/>
      <c r="J37" s="124"/>
      <c r="K37" s="37"/>
      <c r="L37" s="124"/>
      <c r="M37" s="37"/>
      <c r="N37" s="124"/>
    </row>
    <row r="38" spans="1:14" x14ac:dyDescent="0.25">
      <c r="A38" s="37">
        <v>1936</v>
      </c>
      <c r="B38" s="37">
        <v>0.39804975749999999</v>
      </c>
      <c r="C38" s="37"/>
      <c r="D38" s="37"/>
      <c r="E38" s="124"/>
      <c r="F38" s="37"/>
      <c r="G38" s="124"/>
      <c r="H38" s="37"/>
      <c r="I38" s="37"/>
      <c r="J38" s="124"/>
      <c r="K38" s="37"/>
      <c r="L38" s="124"/>
      <c r="M38" s="37"/>
      <c r="N38" s="124"/>
    </row>
    <row r="39" spans="1:14" x14ac:dyDescent="0.25">
      <c r="A39" s="37">
        <v>1937</v>
      </c>
      <c r="B39" s="37">
        <v>0.40910669520833298</v>
      </c>
      <c r="C39" s="37"/>
      <c r="D39" s="37"/>
      <c r="E39" s="124"/>
      <c r="F39" s="37"/>
      <c r="G39" s="124"/>
      <c r="H39" s="37"/>
      <c r="I39" s="37"/>
      <c r="J39" s="124"/>
      <c r="K39" s="37"/>
      <c r="L39" s="124"/>
      <c r="M39" s="37"/>
      <c r="N39" s="124"/>
    </row>
    <row r="40" spans="1:14" x14ac:dyDescent="0.25">
      <c r="A40" s="37">
        <v>1938</v>
      </c>
      <c r="B40" s="37">
        <v>0.42016363291666697</v>
      </c>
      <c r="C40" s="37"/>
      <c r="D40" s="37"/>
      <c r="E40" s="124"/>
      <c r="F40" s="37"/>
      <c r="G40" s="124"/>
      <c r="H40" s="37"/>
      <c r="I40" s="37"/>
      <c r="J40" s="124"/>
      <c r="K40" s="37"/>
      <c r="L40" s="124"/>
      <c r="M40" s="37"/>
      <c r="N40" s="124"/>
    </row>
    <row r="41" spans="1:14" x14ac:dyDescent="0.25">
      <c r="A41" s="37">
        <v>1939</v>
      </c>
      <c r="B41" s="37">
        <v>0.43122057062500002</v>
      </c>
      <c r="C41" s="37"/>
      <c r="D41" s="37"/>
      <c r="E41" s="124"/>
      <c r="F41" s="37"/>
      <c r="G41" s="124"/>
      <c r="H41" s="37"/>
      <c r="I41" s="37"/>
      <c r="J41" s="124"/>
      <c r="K41" s="37"/>
      <c r="L41" s="124"/>
      <c r="M41" s="37"/>
      <c r="N41" s="124"/>
    </row>
    <row r="42" spans="1:14" x14ac:dyDescent="0.25">
      <c r="A42" s="37">
        <v>1940</v>
      </c>
      <c r="B42" s="37">
        <v>0.44227750833333301</v>
      </c>
      <c r="C42" s="37"/>
      <c r="D42" s="37"/>
      <c r="E42" s="124"/>
      <c r="F42" s="37"/>
      <c r="G42" s="124"/>
      <c r="H42" s="37"/>
      <c r="I42" s="37"/>
      <c r="J42" s="124"/>
      <c r="K42" s="37"/>
      <c r="L42" s="124"/>
      <c r="M42" s="37"/>
      <c r="N42" s="124"/>
    </row>
    <row r="43" spans="1:14" x14ac:dyDescent="0.25">
      <c r="A43" s="37">
        <v>1941</v>
      </c>
      <c r="B43" s="37">
        <v>0.45333444604166701</v>
      </c>
      <c r="C43" s="37"/>
      <c r="D43" s="37"/>
      <c r="E43" s="124"/>
      <c r="F43" s="37"/>
      <c r="G43" s="124"/>
      <c r="H43" s="37"/>
      <c r="I43" s="37"/>
      <c r="J43" s="124"/>
      <c r="K43" s="37"/>
      <c r="L43" s="124"/>
      <c r="M43" s="37"/>
      <c r="N43" s="124"/>
    </row>
    <row r="44" spans="1:14" x14ac:dyDescent="0.25">
      <c r="A44" s="37">
        <v>1942</v>
      </c>
      <c r="B44" s="37">
        <v>0.46439138375</v>
      </c>
      <c r="C44" s="37"/>
      <c r="D44" s="37"/>
      <c r="E44" s="124"/>
      <c r="F44" s="37"/>
      <c r="G44" s="124"/>
      <c r="H44" s="37"/>
      <c r="I44" s="37"/>
      <c r="J44" s="124"/>
      <c r="K44" s="37"/>
      <c r="L44" s="124"/>
      <c r="M44" s="37"/>
      <c r="N44" s="124"/>
    </row>
    <row r="45" spans="1:14" x14ac:dyDescent="0.25">
      <c r="A45" s="37">
        <v>1943</v>
      </c>
      <c r="B45" s="37">
        <v>0.47544832145833299</v>
      </c>
      <c r="C45" s="37"/>
      <c r="D45" s="37"/>
      <c r="E45" s="124"/>
      <c r="F45" s="37"/>
      <c r="G45" s="124"/>
      <c r="H45" s="37"/>
      <c r="I45" s="37"/>
      <c r="J45" s="124"/>
      <c r="K45" s="37"/>
      <c r="L45" s="124"/>
      <c r="M45" s="37"/>
      <c r="N45" s="124"/>
    </row>
    <row r="46" spans="1:14" x14ac:dyDescent="0.25">
      <c r="A46" s="37">
        <v>1944</v>
      </c>
      <c r="B46" s="37">
        <v>0.48650525916666698</v>
      </c>
      <c r="C46" s="37"/>
      <c r="D46" s="37"/>
      <c r="E46" s="124"/>
      <c r="F46" s="37"/>
      <c r="G46" s="124"/>
      <c r="H46" s="37"/>
      <c r="I46" s="37"/>
      <c r="J46" s="124"/>
      <c r="K46" s="37"/>
      <c r="L46" s="124"/>
      <c r="M46" s="37"/>
      <c r="N46" s="124"/>
    </row>
    <row r="47" spans="1:14" x14ac:dyDescent="0.25">
      <c r="A47" s="37">
        <v>1945</v>
      </c>
      <c r="B47" s="37">
        <v>0.49756219687499997</v>
      </c>
      <c r="C47" s="37"/>
      <c r="D47" s="37"/>
      <c r="E47" s="124"/>
      <c r="F47" s="37"/>
      <c r="G47" s="124"/>
      <c r="H47" s="37"/>
      <c r="I47" s="37"/>
      <c r="J47" s="124"/>
      <c r="K47" s="37"/>
      <c r="L47" s="124"/>
      <c r="M47" s="37"/>
      <c r="N47" s="124"/>
    </row>
    <row r="48" spans="1:14" x14ac:dyDescent="0.25">
      <c r="A48" s="37">
        <v>1946</v>
      </c>
      <c r="B48" s="37">
        <v>0.50861913458333297</v>
      </c>
      <c r="C48" s="37"/>
      <c r="D48" s="37"/>
      <c r="E48" s="124"/>
      <c r="F48" s="37"/>
      <c r="G48" s="124"/>
      <c r="H48" s="37"/>
      <c r="I48" s="37"/>
      <c r="J48" s="124"/>
      <c r="K48" s="37"/>
      <c r="L48" s="124"/>
      <c r="M48" s="37"/>
      <c r="N48" s="124"/>
    </row>
    <row r="49" spans="1:14" x14ac:dyDescent="0.25">
      <c r="A49" s="37">
        <v>1947</v>
      </c>
      <c r="B49" s="37">
        <v>0.51967607229166701</v>
      </c>
      <c r="C49" s="37"/>
      <c r="D49" s="37"/>
      <c r="E49" s="124"/>
      <c r="F49" s="37"/>
      <c r="G49" s="124"/>
      <c r="H49" s="37"/>
      <c r="I49" s="37"/>
      <c r="J49" s="124"/>
      <c r="K49" s="37"/>
      <c r="L49" s="124"/>
      <c r="M49" s="37"/>
      <c r="N49" s="124"/>
    </row>
    <row r="50" spans="1:14" x14ac:dyDescent="0.25">
      <c r="A50" s="37">
        <v>1948</v>
      </c>
      <c r="B50" s="37">
        <v>0.53073300999999995</v>
      </c>
      <c r="C50" s="37"/>
      <c r="D50" s="37"/>
      <c r="E50" s="124"/>
      <c r="F50" s="37"/>
      <c r="G50" s="124"/>
      <c r="H50" s="37"/>
      <c r="I50" s="37"/>
      <c r="J50" s="124"/>
      <c r="K50" s="37"/>
      <c r="L50" s="124"/>
      <c r="M50" s="37"/>
      <c r="N50" s="124"/>
    </row>
    <row r="51" spans="1:14" x14ac:dyDescent="0.25">
      <c r="A51" s="37">
        <v>1949</v>
      </c>
      <c r="B51" s="37">
        <v>0.541789947708333</v>
      </c>
      <c r="C51" s="37"/>
      <c r="D51" s="37"/>
      <c r="E51" s="124"/>
      <c r="F51" s="37"/>
      <c r="G51" s="124"/>
      <c r="H51" s="37"/>
      <c r="I51" s="37"/>
      <c r="J51" s="124"/>
      <c r="K51" s="37"/>
      <c r="L51" s="124"/>
      <c r="M51" s="37"/>
      <c r="N51" s="124"/>
    </row>
    <row r="52" spans="1:14" x14ac:dyDescent="0.25">
      <c r="A52" s="37">
        <v>1950</v>
      </c>
      <c r="B52" s="37">
        <v>0.55284688541666704</v>
      </c>
      <c r="C52" s="37"/>
      <c r="D52" s="37"/>
      <c r="E52" s="124"/>
      <c r="F52" s="37"/>
      <c r="G52" s="124"/>
      <c r="H52" s="37"/>
      <c r="I52" s="37"/>
      <c r="J52" s="124"/>
      <c r="K52" s="37"/>
      <c r="L52" s="124"/>
      <c r="M52" s="37"/>
      <c r="N52" s="124"/>
    </row>
    <row r="53" spans="1:14" x14ac:dyDescent="0.25">
      <c r="A53" s="37">
        <v>1951</v>
      </c>
      <c r="B53" s="37">
        <v>0.56390382312499998</v>
      </c>
      <c r="C53" s="37"/>
      <c r="D53" s="37"/>
      <c r="E53" s="124"/>
      <c r="F53" s="37"/>
      <c r="G53" s="124"/>
      <c r="H53" s="37"/>
      <c r="I53" s="37"/>
      <c r="J53" s="124"/>
      <c r="K53" s="37"/>
      <c r="L53" s="124"/>
      <c r="M53" s="37"/>
      <c r="N53" s="124"/>
    </row>
    <row r="54" spans="1:14" x14ac:dyDescent="0.25">
      <c r="A54" s="37">
        <v>1952</v>
      </c>
      <c r="B54" s="37">
        <v>0.57496076083333303</v>
      </c>
      <c r="C54" s="37"/>
      <c r="D54" s="37"/>
      <c r="E54" s="124"/>
      <c r="F54" s="37"/>
      <c r="G54" s="124"/>
      <c r="H54" s="37"/>
      <c r="I54" s="37"/>
      <c r="J54" s="124"/>
      <c r="K54" s="37"/>
      <c r="L54" s="124"/>
      <c r="M54" s="37"/>
      <c r="N54" s="124"/>
    </row>
    <row r="55" spans="1:14" x14ac:dyDescent="0.25">
      <c r="A55" s="37">
        <v>1953</v>
      </c>
      <c r="B55" s="37">
        <v>0.58601769854166696</v>
      </c>
      <c r="C55" s="37"/>
      <c r="D55" s="37"/>
      <c r="E55" s="124"/>
      <c r="F55" s="37"/>
      <c r="G55" s="124"/>
      <c r="H55" s="37"/>
      <c r="I55" s="37"/>
      <c r="J55" s="124"/>
      <c r="K55" s="37"/>
      <c r="L55" s="124"/>
      <c r="M55" s="37"/>
      <c r="N55" s="124"/>
    </row>
    <row r="56" spans="1:14" x14ac:dyDescent="0.25">
      <c r="A56" s="37">
        <v>1954</v>
      </c>
      <c r="B56" s="37">
        <v>0.59707463625000001</v>
      </c>
      <c r="C56" s="37"/>
      <c r="D56" s="37"/>
      <c r="E56" s="124"/>
      <c r="F56" s="37"/>
      <c r="G56" s="124"/>
      <c r="H56" s="37"/>
      <c r="I56" s="37"/>
      <c r="J56" s="124"/>
      <c r="K56" s="37"/>
      <c r="L56" s="124"/>
      <c r="M56" s="37"/>
      <c r="N56" s="124"/>
    </row>
    <row r="57" spans="1:14" x14ac:dyDescent="0.25">
      <c r="A57" s="37">
        <v>1955</v>
      </c>
      <c r="B57" s="37">
        <v>0.60813157395833295</v>
      </c>
      <c r="C57" s="37"/>
      <c r="D57" s="37"/>
      <c r="E57" s="124"/>
      <c r="F57" s="37"/>
      <c r="G57" s="124"/>
      <c r="H57" s="37"/>
      <c r="I57" s="37"/>
      <c r="J57" s="124"/>
      <c r="K57" s="37"/>
      <c r="L57" s="124"/>
      <c r="M57" s="37"/>
      <c r="N57" s="124"/>
    </row>
    <row r="58" spans="1:14" x14ac:dyDescent="0.25">
      <c r="A58" s="37">
        <v>1956</v>
      </c>
      <c r="B58" s="37">
        <v>0.619188511666667</v>
      </c>
      <c r="C58" s="37"/>
      <c r="D58" s="37"/>
      <c r="E58" s="124"/>
      <c r="F58" s="37"/>
      <c r="G58" s="124"/>
      <c r="H58" s="37"/>
      <c r="I58" s="37"/>
      <c r="J58" s="124"/>
      <c r="K58" s="37"/>
      <c r="L58" s="124"/>
      <c r="M58" s="37"/>
      <c r="N58" s="124"/>
    </row>
    <row r="59" spans="1:14" x14ac:dyDescent="0.25">
      <c r="A59" s="37">
        <v>1957</v>
      </c>
      <c r="B59" s="37">
        <v>0.63024544937500004</v>
      </c>
      <c r="C59" s="37"/>
      <c r="D59" s="37"/>
      <c r="E59" s="124"/>
      <c r="F59" s="37"/>
      <c r="G59" s="124"/>
      <c r="H59" s="37"/>
      <c r="I59" s="37"/>
      <c r="J59" s="124"/>
      <c r="K59" s="37"/>
      <c r="L59" s="124"/>
      <c r="M59" s="37"/>
      <c r="N59" s="124"/>
    </row>
    <row r="60" spans="1:14" x14ac:dyDescent="0.25">
      <c r="A60" s="37">
        <v>1958</v>
      </c>
      <c r="B60" s="37">
        <v>0.64130238708333298</v>
      </c>
      <c r="C60" s="37"/>
      <c r="D60" s="37"/>
      <c r="E60" s="124"/>
      <c r="F60" s="37"/>
      <c r="G60" s="124"/>
      <c r="H60" s="37"/>
      <c r="I60" s="37"/>
      <c r="J60" s="124"/>
      <c r="K60" s="37"/>
      <c r="L60" s="124"/>
      <c r="M60" s="37"/>
      <c r="N60" s="124"/>
    </row>
    <row r="61" spans="1:14" x14ac:dyDescent="0.25">
      <c r="A61" s="37">
        <v>1959</v>
      </c>
      <c r="B61" s="37">
        <v>0.65235932479166703</v>
      </c>
      <c r="C61" s="37"/>
      <c r="D61" s="37"/>
      <c r="E61" s="124"/>
      <c r="F61" s="37"/>
      <c r="G61" s="124"/>
      <c r="H61" s="37"/>
      <c r="I61" s="37"/>
      <c r="J61" s="124"/>
      <c r="K61" s="37"/>
      <c r="L61" s="124"/>
      <c r="M61" s="37"/>
      <c r="N61" s="124"/>
    </row>
    <row r="62" spans="1:14" x14ac:dyDescent="0.25">
      <c r="A62" s="37">
        <v>1960</v>
      </c>
      <c r="B62" s="37">
        <v>0.66341626249999996</v>
      </c>
      <c r="C62" s="37"/>
      <c r="D62" s="37"/>
      <c r="E62" s="124"/>
      <c r="F62" s="37"/>
      <c r="G62" s="124"/>
      <c r="H62" s="37"/>
      <c r="I62" s="37"/>
      <c r="J62" s="124"/>
      <c r="K62" s="37"/>
      <c r="L62" s="124"/>
      <c r="M62" s="37"/>
      <c r="N62" s="124"/>
    </row>
    <row r="63" spans="1:14" x14ac:dyDescent="0.25">
      <c r="A63" s="37">
        <v>1961</v>
      </c>
      <c r="B63" s="37">
        <v>0.67447320020833301</v>
      </c>
      <c r="C63" s="37"/>
      <c r="D63" s="37"/>
      <c r="E63" s="124"/>
      <c r="F63" s="37"/>
      <c r="G63" s="124"/>
      <c r="H63" s="37"/>
      <c r="I63" s="37"/>
      <c r="J63" s="124"/>
      <c r="K63" s="37"/>
      <c r="L63" s="124"/>
      <c r="M63" s="37"/>
      <c r="N63" s="124"/>
    </row>
    <row r="64" spans="1:14" x14ac:dyDescent="0.25">
      <c r="A64" s="37">
        <v>1962</v>
      </c>
      <c r="B64" s="37">
        <v>0.68553013791666695</v>
      </c>
      <c r="C64" s="37"/>
      <c r="D64" s="37"/>
      <c r="E64" s="124"/>
      <c r="F64" s="37"/>
      <c r="G64" s="124"/>
      <c r="H64" s="37"/>
      <c r="I64" s="37"/>
      <c r="J64" s="124"/>
      <c r="K64" s="37"/>
      <c r="L64" s="124"/>
      <c r="M64" s="37"/>
      <c r="N64" s="124"/>
    </row>
    <row r="65" spans="1:14" x14ac:dyDescent="0.25">
      <c r="A65" s="37">
        <v>1963</v>
      </c>
      <c r="B65" s="37">
        <v>0.696587075625</v>
      </c>
      <c r="C65" s="37"/>
      <c r="D65" s="37"/>
      <c r="E65" s="124"/>
      <c r="F65" s="37"/>
      <c r="G65" s="124"/>
      <c r="H65" s="37"/>
      <c r="I65" s="37"/>
      <c r="J65" s="124"/>
      <c r="K65" s="37"/>
      <c r="L65" s="124"/>
      <c r="M65" s="37"/>
      <c r="N65" s="124"/>
    </row>
    <row r="66" spans="1:14" x14ac:dyDescent="0.25">
      <c r="A66" s="37">
        <v>1964</v>
      </c>
      <c r="B66" s="37">
        <v>0.70764401333333304</v>
      </c>
      <c r="C66" s="37"/>
      <c r="D66" s="37"/>
      <c r="E66" s="124"/>
      <c r="F66" s="37"/>
      <c r="G66" s="124"/>
      <c r="H66" s="37"/>
      <c r="I66" s="37"/>
      <c r="J66" s="124"/>
      <c r="K66" s="37"/>
      <c r="L66" s="124"/>
      <c r="M66" s="37"/>
      <c r="N66" s="124"/>
    </row>
    <row r="67" spans="1:14" x14ac:dyDescent="0.25">
      <c r="A67" s="37">
        <v>1965</v>
      </c>
      <c r="B67" s="37">
        <v>0.71870095104166698</v>
      </c>
      <c r="C67" s="37"/>
      <c r="D67" s="37"/>
      <c r="E67" s="124"/>
      <c r="F67" s="37"/>
      <c r="G67" s="124"/>
      <c r="H67" s="37"/>
      <c r="I67" s="37"/>
      <c r="J67" s="124"/>
      <c r="K67" s="37"/>
      <c r="L67" s="124"/>
      <c r="M67" s="37"/>
      <c r="N67" s="124"/>
    </row>
    <row r="68" spans="1:14" x14ac:dyDescent="0.25">
      <c r="A68" s="37">
        <v>1966</v>
      </c>
      <c r="B68" s="37">
        <v>0.72975788875000003</v>
      </c>
      <c r="C68" s="37"/>
      <c r="D68" s="37"/>
      <c r="E68" s="124"/>
      <c r="F68" s="37"/>
      <c r="G68" s="124"/>
      <c r="H68" s="37"/>
      <c r="I68" s="37"/>
      <c r="J68" s="124"/>
      <c r="K68" s="37"/>
      <c r="L68" s="124"/>
      <c r="M68" s="37"/>
      <c r="N68" s="124"/>
    </row>
    <row r="69" spans="1:14" x14ac:dyDescent="0.25">
      <c r="A69" s="37">
        <v>1967</v>
      </c>
      <c r="B69" s="37">
        <v>0.74081482645833296</v>
      </c>
      <c r="C69" s="37"/>
      <c r="D69" s="37"/>
      <c r="E69" s="124"/>
      <c r="F69" s="37"/>
      <c r="G69" s="124"/>
      <c r="H69" s="37"/>
      <c r="I69" s="37"/>
      <c r="J69" s="124"/>
      <c r="K69" s="37"/>
      <c r="L69" s="124"/>
      <c r="M69" s="37"/>
      <c r="N69" s="124"/>
    </row>
    <row r="70" spans="1:14" x14ac:dyDescent="0.25">
      <c r="A70" s="37">
        <v>1968</v>
      </c>
      <c r="B70" s="37">
        <v>0.75187176416666701</v>
      </c>
      <c r="C70" s="37"/>
      <c r="D70" s="37"/>
      <c r="E70" s="124"/>
      <c r="F70" s="37"/>
      <c r="G70" s="124"/>
      <c r="H70" s="37"/>
      <c r="I70" s="37"/>
      <c r="J70" s="124"/>
      <c r="K70" s="37"/>
      <c r="L70" s="124"/>
      <c r="M70" s="37"/>
      <c r="N70" s="124"/>
    </row>
    <row r="71" spans="1:14" x14ac:dyDescent="0.25">
      <c r="A71" s="37">
        <v>1969</v>
      </c>
      <c r="B71" s="37">
        <v>0.76292870187499995</v>
      </c>
      <c r="C71" s="37"/>
      <c r="D71" s="37"/>
      <c r="E71" s="124"/>
      <c r="F71" s="37"/>
      <c r="G71" s="124"/>
      <c r="H71" s="37"/>
      <c r="I71" s="37"/>
      <c r="J71" s="124"/>
      <c r="K71" s="37"/>
      <c r="L71" s="124"/>
      <c r="M71" s="37"/>
      <c r="N71" s="124"/>
    </row>
    <row r="72" spans="1:14" x14ac:dyDescent="0.25">
      <c r="A72" s="37">
        <v>1970</v>
      </c>
      <c r="B72" s="37">
        <v>0.773985639583333</v>
      </c>
      <c r="C72" s="37"/>
      <c r="D72" s="37"/>
      <c r="E72" s="124"/>
      <c r="F72" s="37"/>
      <c r="G72" s="124"/>
      <c r="H72" s="37"/>
      <c r="I72" s="37"/>
      <c r="J72" s="124"/>
      <c r="K72" s="37"/>
      <c r="L72" s="124"/>
      <c r="M72" s="37"/>
      <c r="N72" s="124"/>
    </row>
    <row r="73" spans="1:14" x14ac:dyDescent="0.25">
      <c r="A73" s="37">
        <v>1971</v>
      </c>
      <c r="B73" s="37">
        <v>0.78504257729166704</v>
      </c>
      <c r="C73" s="37"/>
      <c r="D73" s="37"/>
      <c r="E73" s="124"/>
      <c r="F73" s="37"/>
      <c r="G73" s="124"/>
      <c r="H73" s="37"/>
      <c r="I73" s="37"/>
      <c r="J73" s="124"/>
      <c r="K73" s="37"/>
      <c r="L73" s="124"/>
      <c r="M73" s="37"/>
      <c r="N73" s="124"/>
    </row>
    <row r="74" spans="1:14" x14ac:dyDescent="0.25">
      <c r="A74" s="37">
        <v>1972</v>
      </c>
      <c r="B74" s="37">
        <v>0.79609951499999998</v>
      </c>
      <c r="C74" s="37"/>
      <c r="D74" s="37"/>
      <c r="E74" s="124"/>
      <c r="F74" s="37"/>
      <c r="G74" s="124"/>
      <c r="H74" s="37"/>
      <c r="I74" s="37"/>
      <c r="J74" s="124"/>
      <c r="K74" s="37"/>
      <c r="L74" s="124"/>
      <c r="M74" s="37"/>
      <c r="N74" s="124"/>
    </row>
    <row r="75" spans="1:14" x14ac:dyDescent="0.25">
      <c r="A75" s="37">
        <v>1973</v>
      </c>
      <c r="B75" s="37">
        <v>0.80715645270833303</v>
      </c>
      <c r="C75" s="37"/>
      <c r="D75" s="37"/>
      <c r="E75" s="124"/>
      <c r="F75" s="37"/>
      <c r="G75" s="124"/>
      <c r="H75" s="37"/>
      <c r="I75" s="37"/>
      <c r="J75" s="124"/>
      <c r="K75" s="37"/>
      <c r="L75" s="124"/>
      <c r="M75" s="37"/>
      <c r="N75" s="124"/>
    </row>
    <row r="76" spans="1:14" x14ac:dyDescent="0.25">
      <c r="A76" s="37">
        <v>1974</v>
      </c>
      <c r="B76" s="37">
        <v>0.81821339041666696</v>
      </c>
      <c r="C76" s="37"/>
      <c r="D76" s="37"/>
      <c r="E76" s="124"/>
      <c r="F76" s="37"/>
      <c r="G76" s="124"/>
      <c r="H76" s="37"/>
      <c r="I76" s="37"/>
      <c r="J76" s="124"/>
      <c r="K76" s="37"/>
      <c r="L76" s="124"/>
      <c r="M76" s="37"/>
      <c r="N76" s="124"/>
    </row>
    <row r="77" spans="1:14" x14ac:dyDescent="0.25">
      <c r="A77" s="37">
        <v>1975</v>
      </c>
      <c r="B77" s="37">
        <v>0.82927032812500001</v>
      </c>
      <c r="C77" s="37"/>
      <c r="D77" s="37"/>
      <c r="E77" s="124"/>
      <c r="F77" s="37"/>
      <c r="G77" s="124"/>
      <c r="H77" s="37"/>
      <c r="I77" s="37"/>
      <c r="J77" s="124"/>
      <c r="K77" s="37"/>
      <c r="L77" s="124"/>
      <c r="M77" s="37"/>
      <c r="N77" s="124"/>
    </row>
    <row r="78" spans="1:14" x14ac:dyDescent="0.25">
      <c r="A78" s="37">
        <v>1976</v>
      </c>
      <c r="B78" s="37">
        <v>0.84032726583333295</v>
      </c>
      <c r="C78" s="37"/>
      <c r="D78" s="37"/>
      <c r="E78" s="124"/>
      <c r="F78" s="37"/>
      <c r="G78" s="124"/>
      <c r="H78" s="37"/>
      <c r="I78" s="37"/>
      <c r="J78" s="124"/>
      <c r="K78" s="37"/>
      <c r="L78" s="124"/>
      <c r="M78" s="37"/>
      <c r="N78" s="124"/>
    </row>
    <row r="79" spans="1:14" x14ac:dyDescent="0.25">
      <c r="A79" s="37">
        <v>1977</v>
      </c>
      <c r="B79" s="37">
        <v>0.851384203541667</v>
      </c>
      <c r="C79" s="37"/>
      <c r="D79" s="37"/>
      <c r="E79" s="124"/>
      <c r="F79" s="37"/>
      <c r="G79" s="124"/>
      <c r="H79" s="37"/>
      <c r="I79" s="37"/>
      <c r="J79" s="124"/>
      <c r="K79" s="37"/>
      <c r="L79" s="124"/>
      <c r="M79" s="37"/>
      <c r="N79" s="124"/>
    </row>
    <row r="80" spans="1:14" x14ac:dyDescent="0.25">
      <c r="A80" s="37">
        <v>1978</v>
      </c>
      <c r="B80" s="37">
        <v>0.86244114125000004</v>
      </c>
      <c r="C80" s="37"/>
      <c r="D80" s="37"/>
      <c r="E80" s="124"/>
      <c r="F80" s="37"/>
      <c r="G80" s="124"/>
      <c r="H80" s="37"/>
      <c r="I80" s="37"/>
      <c r="J80" s="124"/>
      <c r="K80" s="37"/>
      <c r="L80" s="124"/>
      <c r="M80" s="37"/>
      <c r="N80" s="124"/>
    </row>
    <row r="81" spans="1:14" x14ac:dyDescent="0.25">
      <c r="A81" s="37">
        <v>1979</v>
      </c>
      <c r="B81" s="37">
        <v>0.87349807895833298</v>
      </c>
      <c r="C81" s="37"/>
      <c r="D81" s="37"/>
      <c r="E81" s="124"/>
      <c r="F81" s="37"/>
      <c r="G81" s="124"/>
      <c r="H81" s="37"/>
      <c r="I81" s="37"/>
      <c r="J81" s="124"/>
      <c r="K81" s="37"/>
      <c r="L81" s="124"/>
      <c r="M81" s="37"/>
      <c r="N81" s="124"/>
    </row>
    <row r="82" spans="1:14" x14ac:dyDescent="0.25">
      <c r="A82" s="37">
        <v>1980</v>
      </c>
      <c r="B82" s="37">
        <v>0.88455501666666703</v>
      </c>
      <c r="C82" s="37"/>
      <c r="D82" s="37"/>
      <c r="E82" s="124"/>
      <c r="F82" s="37"/>
      <c r="G82" s="124"/>
      <c r="H82" s="37"/>
      <c r="I82" s="37"/>
      <c r="J82" s="124"/>
      <c r="K82" s="37"/>
      <c r="L82" s="124"/>
      <c r="M82" s="37"/>
      <c r="N82" s="124"/>
    </row>
    <row r="83" spans="1:14" x14ac:dyDescent="0.25">
      <c r="A83" s="37">
        <v>1981</v>
      </c>
      <c r="B83" s="37">
        <v>0.89561195437499996</v>
      </c>
      <c r="C83" s="37"/>
      <c r="D83" s="37"/>
      <c r="E83" s="124"/>
      <c r="F83" s="37"/>
      <c r="G83" s="124"/>
      <c r="H83" s="37"/>
      <c r="I83" s="37"/>
      <c r="J83" s="124"/>
      <c r="K83" s="37"/>
      <c r="L83" s="124"/>
      <c r="M83" s="37"/>
      <c r="N83" s="124"/>
    </row>
    <row r="84" spans="1:14" x14ac:dyDescent="0.25">
      <c r="A84" s="37">
        <v>1982</v>
      </c>
      <c r="B84" s="37">
        <v>0.90666889208333301</v>
      </c>
      <c r="C84" s="37"/>
      <c r="D84" s="37"/>
      <c r="E84" s="124"/>
      <c r="F84" s="37"/>
      <c r="G84" s="124"/>
      <c r="H84" s="37"/>
      <c r="I84" s="37"/>
      <c r="J84" s="124"/>
      <c r="K84" s="37"/>
      <c r="L84" s="124"/>
      <c r="M84" s="37"/>
      <c r="N84" s="124"/>
    </row>
    <row r="85" spans="1:14" x14ac:dyDescent="0.25">
      <c r="A85" s="37">
        <v>1983</v>
      </c>
      <c r="B85" s="37">
        <v>0.91772582979166695</v>
      </c>
      <c r="C85" s="37"/>
      <c r="D85" s="37"/>
      <c r="E85" s="124"/>
      <c r="F85" s="37"/>
      <c r="G85" s="124"/>
      <c r="H85" s="37"/>
      <c r="I85" s="37"/>
      <c r="J85" s="124"/>
      <c r="K85" s="37"/>
      <c r="L85" s="124"/>
      <c r="M85" s="37"/>
      <c r="N85" s="124"/>
    </row>
    <row r="86" spans="1:14" x14ac:dyDescent="0.25">
      <c r="A86" s="37">
        <v>1984</v>
      </c>
      <c r="B86" s="37">
        <v>0.92878276749999999</v>
      </c>
      <c r="C86" s="37"/>
      <c r="D86" s="37"/>
      <c r="E86" s="124"/>
      <c r="F86" s="37"/>
      <c r="G86" s="124"/>
      <c r="H86" s="37"/>
      <c r="I86" s="37"/>
      <c r="J86" s="124"/>
      <c r="K86" s="37"/>
      <c r="L86" s="124"/>
      <c r="M86" s="37"/>
      <c r="N86" s="124"/>
    </row>
    <row r="87" spans="1:14" x14ac:dyDescent="0.25">
      <c r="A87" s="37">
        <v>1985</v>
      </c>
      <c r="B87" s="37">
        <v>0.93983970520833304</v>
      </c>
      <c r="C87" s="37"/>
      <c r="D87" s="37"/>
      <c r="E87" s="124"/>
      <c r="F87" s="37"/>
      <c r="G87" s="124"/>
      <c r="H87" s="37"/>
      <c r="I87" s="37"/>
      <c r="J87" s="124"/>
      <c r="K87" s="37"/>
      <c r="L87" s="124"/>
      <c r="M87" s="37"/>
      <c r="N87" s="124"/>
    </row>
    <row r="88" spans="1:14" x14ac:dyDescent="0.25">
      <c r="A88" s="37">
        <v>1986</v>
      </c>
      <c r="B88" s="37">
        <v>0.95089664291666698</v>
      </c>
      <c r="C88" s="37"/>
      <c r="D88" s="37"/>
      <c r="E88" s="124"/>
      <c r="F88" s="37"/>
      <c r="G88" s="124"/>
      <c r="H88" s="37"/>
      <c r="I88" s="37"/>
      <c r="J88" s="124"/>
      <c r="K88" s="37"/>
      <c r="L88" s="124"/>
      <c r="M88" s="37"/>
      <c r="N88" s="124"/>
    </row>
    <row r="89" spans="1:14" x14ac:dyDescent="0.25">
      <c r="A89" s="37">
        <v>1987</v>
      </c>
      <c r="B89" s="37">
        <v>0.96195358062500003</v>
      </c>
      <c r="C89" s="37"/>
      <c r="D89" s="37"/>
      <c r="E89" s="124"/>
      <c r="F89" s="37"/>
      <c r="G89" s="124"/>
      <c r="H89" s="37"/>
      <c r="I89" s="37"/>
      <c r="J89" s="124"/>
      <c r="K89" s="37"/>
      <c r="L89" s="124"/>
      <c r="M89" s="37"/>
      <c r="N89" s="124"/>
    </row>
    <row r="90" spans="1:14" x14ac:dyDescent="0.25">
      <c r="A90" s="37">
        <v>1988</v>
      </c>
      <c r="B90" s="37">
        <v>0.97301051833333296</v>
      </c>
      <c r="C90" s="37"/>
      <c r="D90" s="37"/>
      <c r="E90" s="124"/>
      <c r="F90" s="37"/>
      <c r="G90" s="124"/>
      <c r="H90" s="37"/>
      <c r="I90" s="37"/>
      <c r="J90" s="124"/>
      <c r="K90" s="37"/>
      <c r="L90" s="124"/>
      <c r="M90" s="37"/>
      <c r="N90" s="124"/>
    </row>
    <row r="91" spans="1:14" x14ac:dyDescent="0.25">
      <c r="A91" s="37">
        <v>1989</v>
      </c>
      <c r="B91" s="37">
        <v>0.98406745604166701</v>
      </c>
      <c r="C91" s="37"/>
      <c r="D91" s="37"/>
      <c r="E91" s="124"/>
      <c r="F91" s="37"/>
      <c r="G91" s="124"/>
      <c r="H91" s="37"/>
      <c r="I91" s="37"/>
      <c r="J91" s="124"/>
      <c r="K91" s="37"/>
      <c r="L91" s="124"/>
      <c r="M91" s="37"/>
      <c r="N91" s="124"/>
    </row>
    <row r="92" spans="1:14" x14ac:dyDescent="0.25">
      <c r="A92" s="37">
        <v>1990</v>
      </c>
      <c r="B92" s="37">
        <v>0.99512439374999995</v>
      </c>
      <c r="C92" s="37"/>
      <c r="D92" s="37"/>
      <c r="E92" s="124"/>
      <c r="F92" s="37"/>
      <c r="G92" s="124"/>
      <c r="H92" s="37"/>
      <c r="I92" s="37"/>
      <c r="J92" s="124"/>
      <c r="K92" s="37"/>
      <c r="L92" s="124"/>
      <c r="M92" s="37"/>
      <c r="N92" s="124"/>
    </row>
    <row r="93" spans="1:14" x14ac:dyDescent="0.25">
      <c r="A93" s="37">
        <v>1991</v>
      </c>
      <c r="B93" s="37">
        <v>1.0061813314583301</v>
      </c>
      <c r="C93" s="37"/>
      <c r="D93" s="37"/>
      <c r="E93" s="124"/>
      <c r="F93" s="37"/>
      <c r="G93" s="124"/>
      <c r="H93" s="37"/>
      <c r="I93" s="37"/>
      <c r="J93" s="124"/>
      <c r="K93" s="37"/>
      <c r="L93" s="124"/>
      <c r="M93" s="37"/>
      <c r="N93" s="124"/>
    </row>
    <row r="94" spans="1:14" x14ac:dyDescent="0.25">
      <c r="A94" s="37">
        <v>1992</v>
      </c>
      <c r="B94" s="37">
        <v>1.0172382691666699</v>
      </c>
      <c r="C94" s="37"/>
      <c r="D94" s="37"/>
      <c r="E94" s="124"/>
      <c r="F94" s="37"/>
      <c r="G94" s="124"/>
      <c r="H94" s="37"/>
      <c r="I94" s="37"/>
      <c r="J94" s="124"/>
      <c r="K94" s="37"/>
      <c r="L94" s="124"/>
      <c r="M94" s="37"/>
      <c r="N94" s="124"/>
    </row>
    <row r="95" spans="1:14" x14ac:dyDescent="0.25">
      <c r="A95" s="37">
        <v>1993</v>
      </c>
      <c r="B95" s="37">
        <v>1.028295206875</v>
      </c>
      <c r="C95" s="37"/>
      <c r="D95" s="37"/>
      <c r="E95" s="124"/>
      <c r="F95" s="37"/>
      <c r="G95" s="124"/>
      <c r="H95" s="37"/>
      <c r="I95" s="37"/>
      <c r="J95" s="124"/>
      <c r="K95" s="37"/>
      <c r="L95" s="124"/>
      <c r="M95" s="37"/>
      <c r="N95" s="124"/>
    </row>
    <row r="96" spans="1:14" x14ac:dyDescent="0.25">
      <c r="A96" s="37">
        <v>1994</v>
      </c>
      <c r="B96" s="37">
        <v>1.03935214458333</v>
      </c>
      <c r="C96" s="37"/>
      <c r="D96" s="37"/>
      <c r="E96" s="124"/>
      <c r="F96" s="37"/>
      <c r="G96" s="124"/>
      <c r="H96" s="37"/>
      <c r="I96" s="37"/>
      <c r="J96" s="124"/>
      <c r="K96" s="37"/>
      <c r="L96" s="124"/>
      <c r="M96" s="37"/>
      <c r="N96" s="124"/>
    </row>
    <row r="97" spans="1:14" x14ac:dyDescent="0.25">
      <c r="A97" s="37">
        <v>1995</v>
      </c>
      <c r="B97" s="37">
        <v>1.0504090822916701</v>
      </c>
      <c r="C97" s="37"/>
      <c r="D97" s="37"/>
      <c r="E97" s="124"/>
      <c r="F97" s="37"/>
      <c r="G97" s="124"/>
      <c r="H97" s="37"/>
      <c r="I97" s="37"/>
      <c r="J97" s="124"/>
      <c r="K97" s="37"/>
      <c r="L97" s="124"/>
      <c r="M97" s="37"/>
      <c r="N97" s="124"/>
    </row>
    <row r="98" spans="1:14" x14ac:dyDescent="0.25">
      <c r="A98" s="37">
        <v>1996</v>
      </c>
      <c r="B98" s="37">
        <v>1.0614660199999999</v>
      </c>
      <c r="C98" s="37"/>
      <c r="D98" s="37"/>
      <c r="E98" s="124"/>
      <c r="F98" s="37"/>
      <c r="G98" s="124"/>
      <c r="H98" s="37"/>
      <c r="I98" s="37"/>
      <c r="J98" s="124"/>
      <c r="K98" s="37"/>
      <c r="L98" s="124"/>
      <c r="M98" s="37"/>
      <c r="N98" s="124"/>
    </row>
    <row r="99" spans="1:14" x14ac:dyDescent="0.25">
      <c r="A99" s="37">
        <v>1997</v>
      </c>
      <c r="B99" s="37">
        <v>1.2216256681241735</v>
      </c>
      <c r="C99" s="37"/>
      <c r="D99" s="37"/>
      <c r="E99" s="124"/>
      <c r="F99" s="37"/>
      <c r="G99" s="124"/>
      <c r="H99" s="37"/>
      <c r="I99" s="37"/>
      <c r="J99" s="124"/>
      <c r="K99" s="37"/>
      <c r="L99" s="124"/>
      <c r="M99" s="37"/>
      <c r="N99" s="124"/>
    </row>
    <row r="100" spans="1:14" x14ac:dyDescent="0.25">
      <c r="A100" s="37">
        <v>1998</v>
      </c>
      <c r="B100" s="37">
        <v>1.3785371668060786</v>
      </c>
      <c r="C100" s="37"/>
      <c r="D100" s="37"/>
      <c r="E100" s="124"/>
      <c r="F100" s="37"/>
      <c r="G100" s="124"/>
      <c r="H100" s="37"/>
      <c r="I100" s="37"/>
      <c r="J100" s="124"/>
      <c r="K100" s="37"/>
      <c r="L100" s="124"/>
      <c r="M100" s="37"/>
      <c r="N100" s="124"/>
    </row>
    <row r="101" spans="1:14" x14ac:dyDescent="0.25">
      <c r="A101" s="37">
        <v>1999</v>
      </c>
      <c r="B101" s="37">
        <v>1.5253820298189562</v>
      </c>
      <c r="C101" s="37"/>
      <c r="D101" s="37"/>
      <c r="E101" s="124"/>
      <c r="F101" s="37"/>
      <c r="G101" s="124"/>
      <c r="H101" s="37"/>
      <c r="I101" s="37"/>
      <c r="J101" s="124"/>
      <c r="K101" s="37"/>
      <c r="L101" s="124"/>
      <c r="M101" s="37"/>
      <c r="N101" s="124"/>
    </row>
    <row r="102" spans="1:14" x14ac:dyDescent="0.25">
      <c r="A102" s="37">
        <v>2000</v>
      </c>
      <c r="B102" s="37">
        <v>1.6677460734420888</v>
      </c>
      <c r="C102" s="37"/>
      <c r="D102" s="37"/>
      <c r="E102" s="124"/>
      <c r="F102" s="37"/>
      <c r="G102" s="124"/>
      <c r="H102" s="37"/>
      <c r="I102" s="37"/>
      <c r="J102" s="124"/>
      <c r="K102" s="37"/>
      <c r="L102" s="124"/>
      <c r="M102" s="37"/>
      <c r="N102" s="124"/>
    </row>
    <row r="103" spans="1:14" x14ac:dyDescent="0.25">
      <c r="A103" s="37">
        <v>2001</v>
      </c>
      <c r="B103" s="37">
        <v>1.8247260329872199</v>
      </c>
      <c r="C103" s="37"/>
      <c r="D103" s="37"/>
      <c r="E103" s="124"/>
      <c r="F103" s="37"/>
      <c r="G103" s="124"/>
      <c r="H103" s="37"/>
      <c r="I103" s="37"/>
      <c r="J103" s="124"/>
      <c r="K103" s="37"/>
      <c r="L103" s="124"/>
      <c r="M103" s="37"/>
      <c r="N103" s="124"/>
    </row>
    <row r="104" spans="1:14" x14ac:dyDescent="0.25">
      <c r="A104" s="37">
        <v>2002</v>
      </c>
      <c r="B104" s="37">
        <v>2.0483977130063256</v>
      </c>
      <c r="C104" s="37"/>
      <c r="D104" s="37"/>
      <c r="E104" s="124"/>
      <c r="F104" s="37"/>
      <c r="G104" s="124"/>
      <c r="H104" s="37"/>
      <c r="I104" s="37"/>
      <c r="J104" s="124"/>
      <c r="K104" s="37"/>
      <c r="L104" s="124"/>
      <c r="M104" s="37"/>
      <c r="N104" s="124"/>
    </row>
    <row r="105" spans="1:14" x14ac:dyDescent="0.25">
      <c r="A105" s="37">
        <v>2003</v>
      </c>
      <c r="B105" s="37">
        <v>2.3295832517528781</v>
      </c>
      <c r="C105" s="37"/>
      <c r="D105" s="37"/>
      <c r="E105" s="124"/>
      <c r="F105" s="37"/>
      <c r="G105" s="124"/>
      <c r="H105" s="37"/>
      <c r="I105" s="37"/>
      <c r="J105" s="124"/>
      <c r="K105" s="37"/>
      <c r="L105" s="124"/>
      <c r="M105" s="37"/>
      <c r="N105" s="124"/>
    </row>
    <row r="106" spans="1:14" x14ac:dyDescent="0.25">
      <c r="A106" s="37">
        <v>2004</v>
      </c>
      <c r="B106" s="37">
        <v>2.5954988850908656</v>
      </c>
      <c r="C106" s="37"/>
      <c r="D106" s="37"/>
      <c r="E106" s="124"/>
      <c r="F106" s="37"/>
      <c r="G106" s="124"/>
      <c r="H106" s="37"/>
      <c r="I106" s="37"/>
      <c r="J106" s="124"/>
      <c r="K106" s="37"/>
      <c r="L106" s="124"/>
      <c r="M106" s="37"/>
      <c r="N106" s="124"/>
    </row>
    <row r="107" spans="1:14" x14ac:dyDescent="0.25">
      <c r="A107" s="37">
        <v>2005</v>
      </c>
      <c r="B107" s="37">
        <v>2.7733608488842765</v>
      </c>
      <c r="C107" s="37"/>
      <c r="D107" s="37"/>
      <c r="E107" s="124"/>
      <c r="F107" s="37"/>
      <c r="G107" s="124"/>
      <c r="H107" s="37"/>
      <c r="I107" s="37"/>
      <c r="J107" s="124"/>
      <c r="K107" s="37"/>
      <c r="L107" s="124"/>
      <c r="M107" s="37"/>
      <c r="N107" s="124"/>
    </row>
    <row r="108" spans="1:14" x14ac:dyDescent="0.25">
      <c r="A108" s="37">
        <v>2006</v>
      </c>
      <c r="B108" s="37">
        <v>2.8083768642114681</v>
      </c>
      <c r="C108" s="37"/>
      <c r="D108" s="37"/>
      <c r="E108" s="124"/>
      <c r="F108" s="37"/>
      <c r="G108" s="124"/>
      <c r="H108" s="37"/>
      <c r="I108" s="37"/>
      <c r="J108" s="124"/>
      <c r="K108" s="37"/>
      <c r="L108" s="124"/>
      <c r="M108" s="37"/>
      <c r="N108" s="124"/>
    </row>
    <row r="109" spans="1:14" x14ac:dyDescent="0.25">
      <c r="A109" s="37">
        <v>2007</v>
      </c>
      <c r="B109" s="37">
        <v>2.7623327451317103</v>
      </c>
      <c r="C109" s="37"/>
      <c r="D109" s="37"/>
      <c r="E109" s="124"/>
      <c r="F109" s="37"/>
      <c r="G109" s="124"/>
      <c r="H109" s="37"/>
      <c r="I109" s="37"/>
      <c r="J109" s="124"/>
      <c r="K109" s="37"/>
      <c r="L109" s="124"/>
      <c r="M109" s="37"/>
      <c r="N109" s="124"/>
    </row>
    <row r="110" spans="1:14" x14ac:dyDescent="0.25">
      <c r="A110" s="37">
        <v>2008</v>
      </c>
      <c r="B110" s="37">
        <v>2.737311866980356</v>
      </c>
      <c r="C110" s="37"/>
      <c r="D110" s="37"/>
      <c r="E110" s="124"/>
      <c r="F110" s="37"/>
      <c r="G110" s="124"/>
      <c r="H110" s="37"/>
      <c r="I110" s="37"/>
      <c r="J110" s="124"/>
      <c r="K110" s="37"/>
      <c r="L110" s="124"/>
      <c r="M110" s="37"/>
      <c r="N110" s="124"/>
    </row>
    <row r="111" spans="1:14" x14ac:dyDescent="0.25">
      <c r="A111" s="37">
        <v>2009</v>
      </c>
      <c r="B111" s="37">
        <v>2.8436976792561928</v>
      </c>
      <c r="C111" s="37"/>
      <c r="D111" s="37"/>
      <c r="E111" s="124"/>
      <c r="F111" s="37"/>
      <c r="G111" s="124"/>
      <c r="H111" s="37"/>
      <c r="I111" s="37"/>
      <c r="J111" s="124"/>
      <c r="K111" s="37"/>
      <c r="L111" s="124"/>
      <c r="M111" s="37"/>
      <c r="N111" s="124"/>
    </row>
    <row r="112" spans="1:14" x14ac:dyDescent="0.25">
      <c r="A112" s="37">
        <v>2010</v>
      </c>
      <c r="B112" s="37">
        <v>3.1279093016283284</v>
      </c>
      <c r="C112" s="37"/>
      <c r="D112" s="37"/>
      <c r="E112" s="124"/>
      <c r="F112" s="37"/>
      <c r="G112" s="124"/>
      <c r="H112" s="37"/>
      <c r="I112" s="37"/>
      <c r="J112" s="124"/>
      <c r="K112" s="37"/>
      <c r="L112" s="124"/>
      <c r="M112" s="37"/>
      <c r="N112" s="124"/>
    </row>
    <row r="113" spans="1:14" x14ac:dyDescent="0.25">
      <c r="A113" s="37">
        <v>2011</v>
      </c>
      <c r="B113" s="37">
        <v>3.5960836146876001</v>
      </c>
      <c r="C113" s="37"/>
      <c r="D113" s="37"/>
      <c r="E113" s="124"/>
      <c r="F113" s="37"/>
      <c r="G113" s="124"/>
      <c r="H113" s="37"/>
      <c r="I113" s="37"/>
      <c r="J113" s="124"/>
      <c r="K113" s="37"/>
      <c r="L113" s="124"/>
      <c r="M113" s="37"/>
      <c r="N113" s="124"/>
    </row>
    <row r="114" spans="1:14" x14ac:dyDescent="0.25">
      <c r="A114" s="37">
        <v>2012</v>
      </c>
      <c r="B114" s="37">
        <v>4.9362152046151149</v>
      </c>
      <c r="C114" s="37"/>
      <c r="D114" s="37"/>
      <c r="E114" s="124"/>
      <c r="F114" s="37"/>
      <c r="G114" s="124"/>
      <c r="H114" s="37"/>
      <c r="I114" s="37"/>
      <c r="J114" s="124"/>
      <c r="K114" s="37"/>
      <c r="L114" s="124"/>
      <c r="M114" s="37"/>
      <c r="N114" s="124"/>
    </row>
    <row r="115" spans="1:14" x14ac:dyDescent="0.25">
      <c r="A115" s="37">
        <v>2013</v>
      </c>
      <c r="B115" s="37">
        <v>7.3744100277233056</v>
      </c>
      <c r="C115" s="37"/>
      <c r="D115" s="37"/>
      <c r="E115" s="124"/>
      <c r="F115" s="37"/>
      <c r="G115" s="124"/>
      <c r="H115" s="37"/>
      <c r="I115" s="37"/>
      <c r="J115" s="124"/>
      <c r="K115" s="37"/>
      <c r="L115" s="124"/>
      <c r="M115" s="37"/>
      <c r="N115" s="124"/>
    </row>
    <row r="116" spans="1:14" x14ac:dyDescent="0.25">
      <c r="A116" s="37">
        <v>2014</v>
      </c>
      <c r="B116" s="37">
        <v>10.2239720198</v>
      </c>
      <c r="C116" s="37"/>
      <c r="D116" s="37"/>
      <c r="E116" s="124"/>
      <c r="F116" s="37"/>
      <c r="G116" s="124"/>
      <c r="H116" s="37"/>
      <c r="I116" s="37"/>
      <c r="J116" s="124"/>
      <c r="K116" s="37"/>
      <c r="L116" s="124"/>
      <c r="M116" s="37"/>
      <c r="N116" s="124"/>
    </row>
    <row r="117" spans="1:14" x14ac:dyDescent="0.25">
      <c r="A117" s="37">
        <v>2015</v>
      </c>
      <c r="B117" s="37">
        <v>13.380727049546353</v>
      </c>
      <c r="C117" s="37"/>
      <c r="D117" s="37"/>
      <c r="E117" s="124"/>
      <c r="F117" s="37"/>
      <c r="G117" s="124"/>
      <c r="H117" s="37"/>
      <c r="I117" s="37"/>
      <c r="J117" s="124"/>
      <c r="K117" s="37"/>
      <c r="L117" s="124"/>
      <c r="M117" s="37"/>
      <c r="N117" s="124"/>
    </row>
    <row r="118" spans="1:14" x14ac:dyDescent="0.25">
      <c r="A118" s="37">
        <v>2016</v>
      </c>
      <c r="B118" s="37">
        <v>17.000427344858789</v>
      </c>
      <c r="C118" s="37"/>
      <c r="D118" s="37"/>
      <c r="E118" s="124"/>
      <c r="F118" s="37"/>
      <c r="G118" s="124"/>
      <c r="H118" s="37"/>
      <c r="I118" s="37"/>
      <c r="J118" s="124"/>
      <c r="K118" s="37"/>
      <c r="L118" s="124"/>
      <c r="M118" s="37"/>
      <c r="N118" s="124"/>
    </row>
    <row r="119" spans="1:14" x14ac:dyDescent="0.25">
      <c r="A119" s="37">
        <v>2017</v>
      </c>
      <c r="B119" s="37">
        <v>20.786266380318047</v>
      </c>
      <c r="C119" s="37"/>
      <c r="D119" s="37"/>
      <c r="E119" s="124"/>
      <c r="F119" s="37"/>
      <c r="G119" s="124"/>
      <c r="H119" s="37"/>
      <c r="I119" s="37"/>
      <c r="J119" s="124"/>
      <c r="K119" s="37"/>
      <c r="L119" s="124"/>
      <c r="M119" s="37"/>
      <c r="N119" s="124"/>
    </row>
    <row r="120" spans="1:14" x14ac:dyDescent="0.25">
      <c r="A120" s="37">
        <v>2018</v>
      </c>
      <c r="B120" s="37">
        <v>24.441437630504876</v>
      </c>
      <c r="C120" s="37"/>
      <c r="D120" s="37"/>
      <c r="E120" s="124"/>
      <c r="F120" s="37"/>
      <c r="G120" s="124"/>
      <c r="H120" s="37"/>
      <c r="I120" s="37"/>
      <c r="J120" s="124"/>
      <c r="K120" s="37"/>
      <c r="L120" s="124"/>
      <c r="M120" s="37"/>
      <c r="N120" s="124"/>
    </row>
    <row r="121" spans="1:14" x14ac:dyDescent="0.25">
      <c r="A121" s="37">
        <v>2019</v>
      </c>
      <c r="B121" s="37">
        <v>27.669134570000001</v>
      </c>
      <c r="C121" s="37"/>
      <c r="D121" s="37"/>
      <c r="E121" s="124"/>
      <c r="F121" s="37"/>
      <c r="G121" s="124"/>
      <c r="H121" s="37"/>
      <c r="I121" s="37"/>
      <c r="J121" s="124"/>
      <c r="K121" s="37"/>
      <c r="L121" s="124"/>
      <c r="M121" s="37"/>
      <c r="N121" s="124"/>
    </row>
    <row r="122" spans="1:14" x14ac:dyDescent="0.25">
      <c r="A122" s="37">
        <v>2020</v>
      </c>
      <c r="B122" s="37">
        <v>30.502390532952031</v>
      </c>
      <c r="C122" s="37"/>
      <c r="D122" s="37"/>
      <c r="E122" s="124"/>
      <c r="F122" s="37"/>
      <c r="G122" s="124"/>
      <c r="H122" s="37"/>
      <c r="I122" s="37"/>
      <c r="J122" s="124"/>
      <c r="K122" s="37"/>
      <c r="L122" s="124"/>
      <c r="M122" s="37"/>
      <c r="N122" s="124"/>
    </row>
    <row r="123" spans="1:14" x14ac:dyDescent="0.25">
      <c r="A123" s="37">
        <v>2021</v>
      </c>
      <c r="B123" s="37">
        <v>33.178896782444653</v>
      </c>
      <c r="C123" s="37"/>
      <c r="D123" s="37"/>
      <c r="E123" s="124"/>
      <c r="F123" s="37"/>
      <c r="G123" s="124"/>
      <c r="H123" s="37"/>
      <c r="I123" s="37"/>
      <c r="J123" s="124"/>
      <c r="K123" s="37"/>
      <c r="L123" s="124"/>
      <c r="M123" s="37"/>
      <c r="N123" s="124"/>
    </row>
    <row r="124" spans="1:14" x14ac:dyDescent="0.25">
      <c r="A124" s="37">
        <v>2022</v>
      </c>
      <c r="B124" s="37">
        <v>35.708833686461276</v>
      </c>
      <c r="C124" s="37"/>
      <c r="D124" s="37"/>
      <c r="E124" s="124"/>
      <c r="F124" s="37"/>
      <c r="G124" s="124"/>
      <c r="H124" s="37"/>
      <c r="I124" s="37"/>
      <c r="J124" s="124"/>
      <c r="K124" s="37"/>
      <c r="L124" s="124"/>
      <c r="M124" s="37"/>
      <c r="N124" s="124"/>
    </row>
    <row r="125" spans="1:14" x14ac:dyDescent="0.25">
      <c r="A125" s="37">
        <v>2023</v>
      </c>
      <c r="B125" s="37">
        <v>38.102381612985255</v>
      </c>
      <c r="C125" s="37"/>
      <c r="D125" s="37"/>
      <c r="E125" s="124"/>
      <c r="F125" s="37"/>
      <c r="G125" s="124"/>
      <c r="H125" s="37"/>
      <c r="I125" s="37"/>
      <c r="J125" s="124"/>
      <c r="K125" s="37"/>
      <c r="L125" s="124"/>
      <c r="M125" s="37"/>
      <c r="N125" s="124"/>
    </row>
    <row r="126" spans="1:14" x14ac:dyDescent="0.25">
      <c r="A126" s="37">
        <v>2024</v>
      </c>
      <c r="B126" s="37">
        <v>40.36972093</v>
      </c>
      <c r="C126" s="37"/>
      <c r="D126" s="37"/>
      <c r="E126" s="124"/>
      <c r="F126" s="37"/>
      <c r="G126" s="124"/>
      <c r="H126" s="37"/>
      <c r="I126" s="37"/>
      <c r="J126" s="124"/>
      <c r="K126" s="37"/>
      <c r="L126" s="124"/>
      <c r="M126" s="37"/>
      <c r="N126" s="124"/>
    </row>
    <row r="127" spans="1:14" x14ac:dyDescent="0.25">
      <c r="A127" s="37">
        <v>2025</v>
      </c>
      <c r="B127" s="37">
        <v>42.514850229949595</v>
      </c>
      <c r="C127" s="37"/>
      <c r="D127" s="37"/>
      <c r="E127" s="124"/>
      <c r="F127" s="37"/>
      <c r="G127" s="124"/>
      <c r="H127" s="37"/>
      <c r="I127" s="37"/>
      <c r="J127" s="124"/>
      <c r="K127" s="37"/>
      <c r="L127" s="124"/>
      <c r="M127" s="37"/>
      <c r="N127" s="124"/>
    </row>
    <row r="128" spans="1:14" x14ac:dyDescent="0.25">
      <c r="A128" s="37">
        <v>2026</v>
      </c>
      <c r="B128" s="37">
        <v>44.498605175507237</v>
      </c>
      <c r="C128" s="37"/>
      <c r="D128" s="37"/>
      <c r="E128" s="124"/>
      <c r="F128" s="37"/>
      <c r="G128" s="124"/>
      <c r="H128" s="37"/>
      <c r="I128" s="37"/>
      <c r="J128" s="124"/>
      <c r="K128" s="37"/>
      <c r="L128" s="124"/>
      <c r="M128" s="37"/>
      <c r="N128" s="124"/>
    </row>
    <row r="129" spans="1:14" x14ac:dyDescent="0.25">
      <c r="A129" s="37">
        <v>2027</v>
      </c>
      <c r="B129" s="37">
        <v>46.266421740000006</v>
      </c>
      <c r="C129" s="37"/>
      <c r="D129" s="37"/>
      <c r="E129" s="124"/>
      <c r="F129" s="37"/>
      <c r="G129" s="124"/>
      <c r="H129" s="37"/>
      <c r="I129" s="37"/>
      <c r="J129" s="124"/>
      <c r="K129" s="37"/>
      <c r="L129" s="124"/>
      <c r="M129" s="37"/>
      <c r="N129" s="124"/>
    </row>
    <row r="130" spans="1:14" x14ac:dyDescent="0.25">
      <c r="A130" s="37">
        <v>2028</v>
      </c>
      <c r="B130" s="37">
        <v>46.266421740000006</v>
      </c>
      <c r="C130" s="37"/>
      <c r="D130" s="37"/>
      <c r="E130" s="124"/>
      <c r="F130" s="37"/>
      <c r="G130" s="124"/>
      <c r="H130" s="37"/>
      <c r="I130" s="37"/>
      <c r="J130" s="124"/>
      <c r="K130" s="37"/>
      <c r="L130" s="124"/>
      <c r="M130" s="37"/>
      <c r="N130" s="124"/>
    </row>
    <row r="131" spans="1:14" x14ac:dyDescent="0.25">
      <c r="A131" s="37">
        <v>2029</v>
      </c>
      <c r="B131" s="37">
        <v>46.266421740000006</v>
      </c>
      <c r="C131" s="37"/>
      <c r="D131" s="37"/>
      <c r="E131" s="124"/>
      <c r="F131" s="37"/>
      <c r="G131" s="124"/>
      <c r="H131" s="37"/>
      <c r="I131" s="37"/>
      <c r="J131" s="124"/>
      <c r="K131" s="37"/>
      <c r="L131" s="124"/>
      <c r="M131" s="37"/>
      <c r="N131" s="124"/>
    </row>
    <row r="132" spans="1:14" x14ac:dyDescent="0.25">
      <c r="A132" s="37">
        <v>2030</v>
      </c>
      <c r="B132" s="37">
        <v>46.266421740000006</v>
      </c>
      <c r="C132" s="37"/>
      <c r="D132" s="37"/>
      <c r="E132" s="124"/>
      <c r="F132" s="37"/>
      <c r="G132" s="124"/>
      <c r="H132" s="37"/>
      <c r="I132" s="37"/>
      <c r="J132" s="124"/>
      <c r="K132" s="37"/>
      <c r="L132" s="124"/>
      <c r="M132" s="37"/>
      <c r="N132" s="124"/>
    </row>
    <row r="133" spans="1:14" x14ac:dyDescent="0.25">
      <c r="A133" s="37">
        <v>2031</v>
      </c>
      <c r="B133" s="37">
        <v>46.266421740000006</v>
      </c>
      <c r="C133" s="37"/>
      <c r="D133" s="37"/>
      <c r="E133" s="124"/>
      <c r="F133" s="37"/>
      <c r="G133" s="124"/>
      <c r="H133" s="37"/>
      <c r="I133" s="37"/>
      <c r="J133" s="124"/>
      <c r="K133" s="37"/>
      <c r="L133" s="124"/>
      <c r="M133" s="37"/>
      <c r="N133" s="124"/>
    </row>
    <row r="134" spans="1:14" x14ac:dyDescent="0.25">
      <c r="A134" s="37">
        <v>2032</v>
      </c>
      <c r="B134" s="37">
        <v>46.266421740000006</v>
      </c>
      <c r="C134" s="37"/>
      <c r="D134" s="37"/>
      <c r="E134" s="124"/>
      <c r="F134" s="37"/>
      <c r="G134" s="124"/>
      <c r="H134" s="37"/>
      <c r="I134" s="37"/>
      <c r="J134" s="124"/>
      <c r="K134" s="37"/>
      <c r="L134" s="124"/>
      <c r="M134" s="37"/>
      <c r="N134" s="124"/>
    </row>
    <row r="135" spans="1:14" x14ac:dyDescent="0.25">
      <c r="A135" s="37">
        <v>2033</v>
      </c>
      <c r="B135" s="37">
        <v>46.266421740000006</v>
      </c>
      <c r="C135" s="37"/>
      <c r="D135" s="37"/>
      <c r="E135" s="124"/>
      <c r="F135" s="37"/>
      <c r="G135" s="124"/>
      <c r="H135" s="37"/>
      <c r="I135" s="37"/>
      <c r="J135" s="124"/>
      <c r="K135" s="37"/>
      <c r="L135" s="124"/>
      <c r="M135" s="37"/>
      <c r="N135" s="124"/>
    </row>
    <row r="136" spans="1:14" x14ac:dyDescent="0.25">
      <c r="A136" s="37">
        <v>2034</v>
      </c>
      <c r="B136" s="37">
        <v>46.266421740000006</v>
      </c>
      <c r="C136" s="37"/>
      <c r="D136" s="37"/>
      <c r="E136" s="124"/>
      <c r="F136" s="37"/>
      <c r="G136" s="124"/>
      <c r="H136" s="37"/>
      <c r="I136" s="37"/>
      <c r="J136" s="124"/>
      <c r="K136" s="37"/>
      <c r="L136" s="124"/>
      <c r="M136" s="37"/>
      <c r="N136" s="124"/>
    </row>
    <row r="137" spans="1:14" x14ac:dyDescent="0.25">
      <c r="A137" s="37">
        <v>2035</v>
      </c>
      <c r="B137" s="37">
        <v>46.266421740000006</v>
      </c>
      <c r="C137" s="37"/>
      <c r="D137" s="37"/>
      <c r="E137" s="124"/>
      <c r="F137" s="37"/>
      <c r="G137" s="124"/>
      <c r="H137" s="37"/>
      <c r="I137" s="37"/>
      <c r="J137" s="124"/>
      <c r="K137" s="37"/>
      <c r="L137" s="124"/>
      <c r="M137" s="37"/>
      <c r="N137" s="124"/>
    </row>
    <row r="138" spans="1:14" x14ac:dyDescent="0.25">
      <c r="A138" s="37">
        <v>2036</v>
      </c>
      <c r="B138" s="37">
        <v>46.266421740000006</v>
      </c>
      <c r="C138" s="37"/>
      <c r="D138" s="37"/>
      <c r="E138" s="124"/>
      <c r="F138" s="37"/>
      <c r="G138" s="124"/>
      <c r="H138" s="37"/>
      <c r="I138" s="37"/>
      <c r="J138" s="124"/>
      <c r="K138" s="37"/>
      <c r="L138" s="124"/>
      <c r="M138" s="37"/>
      <c r="N138" s="124"/>
    </row>
    <row r="139" spans="1:14" x14ac:dyDescent="0.25">
      <c r="A139" s="37">
        <v>2037</v>
      </c>
      <c r="B139" s="37">
        <v>46.266421740000006</v>
      </c>
      <c r="C139" s="37"/>
      <c r="D139" s="37"/>
      <c r="E139" s="124"/>
      <c r="F139" s="37"/>
      <c r="G139" s="124"/>
      <c r="H139" s="37"/>
      <c r="I139" s="37"/>
      <c r="J139" s="124"/>
      <c r="K139" s="37"/>
      <c r="L139" s="124"/>
      <c r="M139" s="37"/>
      <c r="N139" s="124"/>
    </row>
    <row r="140" spans="1:14" x14ac:dyDescent="0.25">
      <c r="A140" s="37">
        <v>2038</v>
      </c>
      <c r="B140" s="37">
        <v>46.266421740000006</v>
      </c>
      <c r="C140" s="37"/>
      <c r="D140" s="37"/>
      <c r="E140" s="124"/>
      <c r="F140" s="37"/>
      <c r="G140" s="124"/>
      <c r="H140" s="37"/>
      <c r="I140" s="37"/>
      <c r="J140" s="124"/>
      <c r="K140" s="37"/>
      <c r="L140" s="124"/>
      <c r="M140" s="37"/>
      <c r="N140" s="124"/>
    </row>
    <row r="141" spans="1:14" x14ac:dyDescent="0.25">
      <c r="A141" s="37">
        <v>2039</v>
      </c>
      <c r="B141" s="37">
        <v>46.266421740000006</v>
      </c>
      <c r="C141" s="37"/>
      <c r="D141" s="37"/>
      <c r="E141" s="124"/>
      <c r="F141" s="37"/>
      <c r="G141" s="124"/>
      <c r="H141" s="37"/>
      <c r="I141" s="37"/>
      <c r="J141" s="124"/>
      <c r="K141" s="37"/>
      <c r="L141" s="124"/>
      <c r="M141" s="37"/>
      <c r="N141" s="124"/>
    </row>
    <row r="142" spans="1:14" x14ac:dyDescent="0.25">
      <c r="A142" s="37">
        <v>2040</v>
      </c>
      <c r="B142" s="37">
        <v>46.266421740000006</v>
      </c>
      <c r="C142" s="37"/>
      <c r="D142" s="37"/>
      <c r="E142" s="124"/>
      <c r="F142" s="37"/>
      <c r="G142" s="124"/>
      <c r="H142" s="37"/>
      <c r="I142" s="37"/>
      <c r="J142" s="124"/>
      <c r="K142" s="37"/>
      <c r="L142" s="124"/>
      <c r="M142" s="37"/>
      <c r="N142" s="124"/>
    </row>
    <row r="143" spans="1:14" x14ac:dyDescent="0.25">
      <c r="A143" s="37">
        <v>2041</v>
      </c>
      <c r="B143" s="37">
        <v>46.266421740000006</v>
      </c>
      <c r="C143" s="37"/>
      <c r="D143" s="37"/>
      <c r="E143" s="124"/>
      <c r="F143" s="37"/>
      <c r="G143" s="124"/>
      <c r="H143" s="37"/>
      <c r="I143" s="37"/>
      <c r="J143" s="124"/>
      <c r="K143" s="37"/>
      <c r="L143" s="124"/>
      <c r="M143" s="37"/>
      <c r="N143" s="124"/>
    </row>
    <row r="144" spans="1:14" x14ac:dyDescent="0.25">
      <c r="A144" s="37">
        <v>2042</v>
      </c>
      <c r="B144" s="37">
        <v>46.266421740000006</v>
      </c>
      <c r="C144" s="37"/>
      <c r="D144" s="37"/>
      <c r="E144" s="124"/>
      <c r="F144" s="37"/>
      <c r="G144" s="124"/>
      <c r="H144" s="37"/>
      <c r="I144" s="37"/>
      <c r="J144" s="124"/>
      <c r="K144" s="37"/>
      <c r="L144" s="124"/>
      <c r="M144" s="37"/>
      <c r="N144" s="124"/>
    </row>
    <row r="145" spans="1:14" x14ac:dyDescent="0.25">
      <c r="A145" s="37">
        <v>2043</v>
      </c>
      <c r="B145" s="37">
        <v>46.266421740000006</v>
      </c>
      <c r="C145" s="37"/>
      <c r="D145" s="37"/>
      <c r="E145" s="124"/>
      <c r="F145" s="37"/>
      <c r="G145" s="124"/>
      <c r="H145" s="37"/>
      <c r="I145" s="37"/>
      <c r="J145" s="124"/>
      <c r="K145" s="37"/>
      <c r="L145" s="124"/>
      <c r="M145" s="37"/>
      <c r="N145" s="124"/>
    </row>
    <row r="146" spans="1:14" x14ac:dyDescent="0.25">
      <c r="A146" s="37">
        <v>2044</v>
      </c>
      <c r="B146" s="37">
        <v>46.266421740000006</v>
      </c>
      <c r="C146" s="37"/>
      <c r="D146" s="37"/>
      <c r="E146" s="124"/>
      <c r="F146" s="37"/>
      <c r="G146" s="124"/>
      <c r="H146" s="37"/>
      <c r="I146" s="37"/>
      <c r="J146" s="124"/>
      <c r="K146" s="37"/>
      <c r="L146" s="124"/>
      <c r="M146" s="37"/>
      <c r="N146" s="124"/>
    </row>
    <row r="147" spans="1:14" x14ac:dyDescent="0.25">
      <c r="A147" s="37">
        <v>2045</v>
      </c>
      <c r="B147" s="37">
        <v>46.266421740000006</v>
      </c>
      <c r="C147" s="37"/>
      <c r="D147" s="37"/>
      <c r="E147" s="124"/>
      <c r="F147" s="37"/>
      <c r="G147" s="124"/>
      <c r="H147" s="37"/>
      <c r="I147" s="37"/>
      <c r="J147" s="124"/>
      <c r="K147" s="37"/>
      <c r="L147" s="124"/>
      <c r="M147" s="37"/>
      <c r="N147" s="124"/>
    </row>
    <row r="148" spans="1:14" x14ac:dyDescent="0.25">
      <c r="A148" s="37">
        <v>2046</v>
      </c>
      <c r="B148" s="37">
        <v>46.266421740000006</v>
      </c>
      <c r="C148" s="37"/>
      <c r="D148" s="37"/>
      <c r="E148" s="124"/>
      <c r="F148" s="37"/>
      <c r="G148" s="124"/>
      <c r="H148" s="37"/>
      <c r="I148" s="37"/>
      <c r="J148" s="124"/>
      <c r="K148" s="37"/>
      <c r="L148" s="124"/>
      <c r="M148" s="37"/>
      <c r="N148" s="124"/>
    </row>
    <row r="149" spans="1:14" x14ac:dyDescent="0.25">
      <c r="A149" s="37">
        <v>2047</v>
      </c>
      <c r="B149" s="37">
        <v>46.266421740000006</v>
      </c>
      <c r="C149" s="37"/>
      <c r="D149" s="37"/>
      <c r="E149" s="124"/>
      <c r="F149" s="37"/>
      <c r="G149" s="124"/>
      <c r="H149" s="37"/>
      <c r="I149" s="37"/>
      <c r="J149" s="124"/>
      <c r="K149" s="37"/>
      <c r="L149" s="124"/>
      <c r="M149" s="37"/>
      <c r="N149" s="124"/>
    </row>
    <row r="150" spans="1:14" x14ac:dyDescent="0.25">
      <c r="A150" s="37">
        <v>2048</v>
      </c>
      <c r="B150" s="37">
        <v>46.266421740000006</v>
      </c>
      <c r="C150" s="37"/>
      <c r="D150" s="37"/>
      <c r="E150" s="124"/>
      <c r="F150" s="37"/>
      <c r="G150" s="124"/>
      <c r="H150" s="37"/>
      <c r="I150" s="37"/>
      <c r="J150" s="124"/>
      <c r="K150" s="37"/>
      <c r="L150" s="124"/>
      <c r="M150" s="37"/>
      <c r="N150" s="124"/>
    </row>
    <row r="151" spans="1:14" x14ac:dyDescent="0.25">
      <c r="A151" s="37">
        <v>2049</v>
      </c>
      <c r="B151" s="37">
        <v>46.266421740000006</v>
      </c>
      <c r="C151" s="37"/>
      <c r="D151" s="37"/>
      <c r="E151" s="124"/>
      <c r="F151" s="37"/>
      <c r="G151" s="124"/>
      <c r="H151" s="37"/>
      <c r="I151" s="37"/>
      <c r="J151" s="124"/>
      <c r="K151" s="37"/>
      <c r="L151" s="124"/>
      <c r="M151" s="37"/>
      <c r="N151" s="124"/>
    </row>
    <row r="152" spans="1:14" x14ac:dyDescent="0.25">
      <c r="A152" s="37">
        <v>2050</v>
      </c>
      <c r="B152" s="37">
        <v>46.266421740000006</v>
      </c>
      <c r="C152" s="37"/>
      <c r="D152" s="37"/>
      <c r="E152" s="124"/>
      <c r="F152" s="37"/>
      <c r="G152" s="124"/>
      <c r="H152" s="37"/>
      <c r="I152" s="37"/>
      <c r="J152" s="124"/>
      <c r="K152" s="37"/>
      <c r="L152" s="124"/>
      <c r="M152" s="37"/>
      <c r="N152" s="124"/>
    </row>
    <row r="153" spans="1:14" x14ac:dyDescent="0.25">
      <c r="A153" s="37">
        <v>2051</v>
      </c>
      <c r="B153" s="37">
        <v>46.266421740000006</v>
      </c>
      <c r="C153" s="37"/>
      <c r="D153" s="37"/>
      <c r="E153" s="124"/>
      <c r="F153" s="37"/>
      <c r="G153" s="124"/>
      <c r="H153" s="37"/>
      <c r="I153" s="37"/>
      <c r="J153" s="124"/>
      <c r="K153" s="37"/>
      <c r="L153" s="124"/>
      <c r="M153" s="37"/>
      <c r="N153" s="124"/>
    </row>
    <row r="154" spans="1:14" x14ac:dyDescent="0.25">
      <c r="A154" s="37">
        <v>2052</v>
      </c>
      <c r="B154" s="37">
        <v>46.266421740000006</v>
      </c>
      <c r="C154" s="37"/>
      <c r="D154" s="37"/>
      <c r="E154" s="124"/>
      <c r="F154" s="37"/>
      <c r="G154" s="124"/>
      <c r="H154" s="37"/>
      <c r="I154" s="37"/>
      <c r="J154" s="124"/>
      <c r="K154" s="37"/>
      <c r="L154" s="124"/>
      <c r="M154" s="37"/>
      <c r="N154" s="124"/>
    </row>
    <row r="155" spans="1:14" x14ac:dyDescent="0.25">
      <c r="A155" s="37">
        <v>2053</v>
      </c>
      <c r="B155" s="37">
        <v>46.266421740000006</v>
      </c>
      <c r="C155" s="37"/>
      <c r="D155" s="37"/>
      <c r="E155" s="124"/>
      <c r="F155" s="37"/>
      <c r="G155" s="124"/>
      <c r="H155" s="37"/>
      <c r="I155" s="37"/>
      <c r="J155" s="124"/>
      <c r="K155" s="37"/>
      <c r="L155" s="124"/>
      <c r="M155" s="37"/>
      <c r="N155" s="124"/>
    </row>
    <row r="156" spans="1:14" x14ac:dyDescent="0.25">
      <c r="A156" s="37">
        <v>2054</v>
      </c>
      <c r="B156" s="37">
        <v>46.266421740000006</v>
      </c>
      <c r="C156" s="37"/>
      <c r="D156" s="37"/>
      <c r="E156" s="124"/>
      <c r="F156" s="37"/>
      <c r="G156" s="124"/>
      <c r="H156" s="37"/>
      <c r="I156" s="37"/>
      <c r="J156" s="124"/>
      <c r="K156" s="37"/>
      <c r="L156" s="124"/>
      <c r="M156" s="37"/>
      <c r="N156" s="124"/>
    </row>
    <row r="157" spans="1:14" x14ac:dyDescent="0.25">
      <c r="A157" s="37">
        <v>2055</v>
      </c>
      <c r="B157" s="37">
        <v>46.266421740000006</v>
      </c>
      <c r="C157" s="37"/>
      <c r="D157" s="37"/>
      <c r="E157" s="124"/>
      <c r="F157" s="37"/>
      <c r="G157" s="124"/>
      <c r="H157" s="37"/>
      <c r="I157" s="37"/>
      <c r="J157" s="124"/>
      <c r="K157" s="37"/>
      <c r="L157" s="124"/>
      <c r="M157" s="37"/>
      <c r="N157" s="124"/>
    </row>
    <row r="158" spans="1:14" x14ac:dyDescent="0.25">
      <c r="A158" s="37">
        <v>2056</v>
      </c>
      <c r="B158" s="37">
        <v>46.266421740000006</v>
      </c>
      <c r="C158" s="37"/>
      <c r="D158" s="37"/>
      <c r="E158" s="124"/>
      <c r="F158" s="37"/>
      <c r="G158" s="124"/>
      <c r="H158" s="37"/>
      <c r="I158" s="37"/>
      <c r="J158" s="124"/>
      <c r="K158" s="37"/>
      <c r="L158" s="124"/>
      <c r="M158" s="37"/>
      <c r="N158" s="124"/>
    </row>
    <row r="159" spans="1:14" x14ac:dyDescent="0.25">
      <c r="A159" s="37">
        <v>2057</v>
      </c>
      <c r="B159" s="37">
        <v>46.266421740000006</v>
      </c>
      <c r="C159" s="37"/>
      <c r="D159" s="37"/>
      <c r="E159" s="124"/>
      <c r="F159" s="37"/>
      <c r="G159" s="124"/>
      <c r="H159" s="37"/>
      <c r="I159" s="37"/>
      <c r="J159" s="124"/>
      <c r="K159" s="37"/>
      <c r="L159" s="124"/>
      <c r="M159" s="37"/>
      <c r="N159" s="124"/>
    </row>
    <row r="160" spans="1:14" x14ac:dyDescent="0.25">
      <c r="A160" s="37">
        <v>2058</v>
      </c>
      <c r="B160" s="37">
        <v>46.266421740000006</v>
      </c>
      <c r="C160" s="37"/>
      <c r="D160" s="37"/>
      <c r="E160" s="124"/>
      <c r="F160" s="37"/>
      <c r="G160" s="124"/>
      <c r="H160" s="37"/>
      <c r="I160" s="37"/>
      <c r="J160" s="124"/>
      <c r="K160" s="37"/>
      <c r="L160" s="124"/>
      <c r="M160" s="37"/>
      <c r="N160" s="124"/>
    </row>
    <row r="161" spans="1:14" x14ac:dyDescent="0.25">
      <c r="A161" s="37">
        <v>2059</v>
      </c>
      <c r="B161" s="37">
        <v>46.266421740000006</v>
      </c>
      <c r="C161" s="37"/>
      <c r="D161" s="37"/>
      <c r="E161" s="124"/>
      <c r="F161" s="37"/>
      <c r="G161" s="124"/>
      <c r="H161" s="37"/>
      <c r="I161" s="37"/>
      <c r="J161" s="124"/>
      <c r="K161" s="37"/>
      <c r="L161" s="124"/>
      <c r="M161" s="37"/>
      <c r="N161" s="124"/>
    </row>
    <row r="162" spans="1:14" x14ac:dyDescent="0.25">
      <c r="A162" s="37">
        <v>2060</v>
      </c>
      <c r="B162" s="37">
        <v>46.266421740000006</v>
      </c>
      <c r="C162" s="37"/>
      <c r="D162" s="37"/>
      <c r="E162" s="124"/>
      <c r="F162" s="37"/>
      <c r="G162" s="124"/>
      <c r="H162" s="37"/>
      <c r="I162" s="37"/>
      <c r="J162" s="124"/>
      <c r="K162" s="37"/>
      <c r="L162" s="124"/>
      <c r="M162" s="37"/>
      <c r="N162" s="124"/>
    </row>
    <row r="163" spans="1:14" x14ac:dyDescent="0.25">
      <c r="A163" s="37">
        <v>2061</v>
      </c>
      <c r="B163" s="37">
        <v>46.266421740000006</v>
      </c>
      <c r="C163" s="37"/>
      <c r="D163" s="37"/>
      <c r="E163" s="124"/>
      <c r="F163" s="37"/>
      <c r="G163" s="124"/>
      <c r="H163" s="37"/>
      <c r="I163" s="37"/>
      <c r="J163" s="124"/>
      <c r="K163" s="37"/>
      <c r="L163" s="124"/>
      <c r="M163" s="37"/>
      <c r="N163" s="124"/>
    </row>
    <row r="164" spans="1:14" x14ac:dyDescent="0.25">
      <c r="A164" s="37">
        <v>2062</v>
      </c>
      <c r="B164" s="37">
        <v>46.266421740000006</v>
      </c>
      <c r="C164" s="37"/>
      <c r="D164" s="37"/>
      <c r="E164" s="124"/>
      <c r="F164" s="37"/>
      <c r="G164" s="124"/>
      <c r="H164" s="37"/>
      <c r="I164" s="37"/>
      <c r="J164" s="124"/>
      <c r="K164" s="37"/>
      <c r="L164" s="124"/>
      <c r="M164" s="37"/>
      <c r="N164" s="124"/>
    </row>
    <row r="165" spans="1:14" x14ac:dyDescent="0.25">
      <c r="A165" s="37">
        <v>2063</v>
      </c>
      <c r="B165" s="37">
        <v>46.266421740000006</v>
      </c>
      <c r="C165" s="37"/>
      <c r="D165" s="37"/>
      <c r="E165" s="124"/>
      <c r="F165" s="37"/>
      <c r="G165" s="124"/>
      <c r="H165" s="37"/>
      <c r="I165" s="37"/>
      <c r="J165" s="124"/>
      <c r="K165" s="37"/>
      <c r="L165" s="124"/>
      <c r="M165" s="37"/>
      <c r="N165" s="124"/>
    </row>
    <row r="166" spans="1:14" x14ac:dyDescent="0.25">
      <c r="A166" s="37">
        <v>2064</v>
      </c>
      <c r="B166" s="37">
        <v>46.266421740000006</v>
      </c>
      <c r="C166" s="37"/>
      <c r="D166" s="37"/>
      <c r="E166" s="124"/>
      <c r="F166" s="37"/>
      <c r="G166" s="124"/>
      <c r="H166" s="37"/>
      <c r="I166" s="37"/>
      <c r="J166" s="124"/>
      <c r="K166" s="37"/>
      <c r="L166" s="124"/>
      <c r="M166" s="37"/>
      <c r="N166" s="124"/>
    </row>
    <row r="167" spans="1:14" x14ac:dyDescent="0.25">
      <c r="A167" s="37">
        <v>2065</v>
      </c>
      <c r="B167" s="37">
        <v>46.266421740000006</v>
      </c>
      <c r="C167" s="37"/>
      <c r="D167" s="37"/>
      <c r="E167" s="124"/>
      <c r="F167" s="37"/>
      <c r="G167" s="124"/>
      <c r="H167" s="37"/>
      <c r="I167" s="37"/>
      <c r="J167" s="124"/>
      <c r="K167" s="37"/>
      <c r="L167" s="124"/>
      <c r="M167" s="37"/>
      <c r="N167" s="124"/>
    </row>
    <row r="168" spans="1:14" x14ac:dyDescent="0.25">
      <c r="A168" s="37">
        <v>2066</v>
      </c>
      <c r="B168" s="37">
        <v>46.266421740000006</v>
      </c>
      <c r="C168" s="37"/>
      <c r="D168" s="37"/>
      <c r="E168" s="124"/>
      <c r="F168" s="37"/>
      <c r="G168" s="124"/>
      <c r="H168" s="37"/>
      <c r="I168" s="37"/>
      <c r="J168" s="124"/>
      <c r="K168" s="37"/>
      <c r="L168" s="124"/>
      <c r="M168" s="37"/>
      <c r="N168" s="124"/>
    </row>
    <row r="169" spans="1:14" x14ac:dyDescent="0.25">
      <c r="A169" s="37">
        <v>2067</v>
      </c>
      <c r="B169" s="37">
        <v>46.266421740000006</v>
      </c>
      <c r="C169" s="37"/>
      <c r="D169" s="37"/>
      <c r="E169" s="124"/>
      <c r="F169" s="37"/>
      <c r="G169" s="124"/>
      <c r="H169" s="37"/>
      <c r="I169" s="37"/>
      <c r="J169" s="124"/>
      <c r="K169" s="37"/>
      <c r="L169" s="124"/>
      <c r="M169" s="37"/>
      <c r="N169" s="124"/>
    </row>
    <row r="170" spans="1:14" x14ac:dyDescent="0.25">
      <c r="A170" s="37">
        <v>2068</v>
      </c>
      <c r="B170" s="37">
        <v>46.266421740000006</v>
      </c>
      <c r="C170" s="37"/>
      <c r="D170" s="37"/>
      <c r="E170" s="124"/>
      <c r="F170" s="37"/>
      <c r="G170" s="124"/>
      <c r="H170" s="37"/>
      <c r="I170" s="37"/>
      <c r="J170" s="124"/>
      <c r="K170" s="37"/>
      <c r="L170" s="124"/>
      <c r="M170" s="37"/>
      <c r="N170" s="124"/>
    </row>
    <row r="171" spans="1:14" x14ac:dyDescent="0.25">
      <c r="A171" s="37">
        <v>2069</v>
      </c>
      <c r="B171" s="37">
        <v>46.266421740000006</v>
      </c>
      <c r="C171" s="37"/>
      <c r="D171" s="37"/>
      <c r="E171" s="124"/>
      <c r="F171" s="37"/>
      <c r="G171" s="124"/>
      <c r="H171" s="37"/>
      <c r="I171" s="37"/>
      <c r="J171" s="124"/>
      <c r="K171" s="37"/>
      <c r="L171" s="124"/>
      <c r="M171" s="37"/>
      <c r="N171" s="124"/>
    </row>
    <row r="172" spans="1:14" x14ac:dyDescent="0.25">
      <c r="A172" s="37">
        <v>2070</v>
      </c>
      <c r="B172" s="37">
        <v>46.266421740000006</v>
      </c>
      <c r="C172" s="37"/>
      <c r="D172" s="37"/>
      <c r="E172" s="124"/>
      <c r="F172" s="37"/>
      <c r="G172" s="124"/>
      <c r="H172" s="37"/>
      <c r="I172" s="37"/>
      <c r="J172" s="124"/>
      <c r="K172" s="37"/>
      <c r="L172" s="124"/>
      <c r="M172" s="37"/>
      <c r="N172" s="124"/>
    </row>
    <row r="173" spans="1:14" x14ac:dyDescent="0.25">
      <c r="A173" s="37">
        <v>2071</v>
      </c>
      <c r="B173" s="37">
        <v>46.266421740000006</v>
      </c>
      <c r="C173" s="37"/>
      <c r="D173" s="37"/>
      <c r="E173" s="124"/>
      <c r="F173" s="37"/>
      <c r="G173" s="124"/>
      <c r="H173" s="37"/>
      <c r="I173" s="37"/>
      <c r="J173" s="124"/>
      <c r="K173" s="37"/>
      <c r="L173" s="124"/>
      <c r="M173" s="37"/>
      <c r="N173" s="124"/>
    </row>
    <row r="174" spans="1:14" x14ac:dyDescent="0.25">
      <c r="A174" s="37">
        <v>2072</v>
      </c>
      <c r="B174" s="37">
        <v>46.266421740000006</v>
      </c>
      <c r="C174" s="37"/>
      <c r="D174" s="37"/>
      <c r="E174" s="124"/>
      <c r="F174" s="37"/>
      <c r="G174" s="124"/>
      <c r="H174" s="37"/>
      <c r="I174" s="37"/>
      <c r="J174" s="124"/>
      <c r="K174" s="37"/>
      <c r="L174" s="124"/>
      <c r="M174" s="37"/>
      <c r="N174" s="124"/>
    </row>
    <row r="175" spans="1:14" x14ac:dyDescent="0.25">
      <c r="A175" s="37">
        <v>2073</v>
      </c>
      <c r="B175" s="37">
        <v>46.266421740000006</v>
      </c>
      <c r="C175" s="37"/>
      <c r="D175" s="37"/>
      <c r="E175" s="124"/>
      <c r="F175" s="37"/>
      <c r="G175" s="124"/>
      <c r="H175" s="37"/>
      <c r="I175" s="37"/>
      <c r="J175" s="124"/>
      <c r="K175" s="37"/>
      <c r="L175" s="124"/>
      <c r="M175" s="37"/>
      <c r="N175" s="124"/>
    </row>
    <row r="176" spans="1:14" x14ac:dyDescent="0.25">
      <c r="A176" s="37">
        <v>2074</v>
      </c>
      <c r="B176" s="37">
        <v>46.266421740000006</v>
      </c>
      <c r="C176" s="37"/>
      <c r="D176" s="37"/>
      <c r="E176" s="124"/>
      <c r="F176" s="37"/>
      <c r="G176" s="124"/>
      <c r="H176" s="37"/>
      <c r="I176" s="37"/>
      <c r="J176" s="124"/>
      <c r="K176" s="37"/>
      <c r="L176" s="124"/>
      <c r="M176" s="37"/>
      <c r="N176" s="124"/>
    </row>
    <row r="177" spans="1:14" x14ac:dyDescent="0.25">
      <c r="A177" s="37">
        <v>2075</v>
      </c>
      <c r="B177" s="37">
        <v>46.266421740000006</v>
      </c>
      <c r="C177" s="37"/>
      <c r="D177" s="37"/>
      <c r="E177" s="124"/>
      <c r="F177" s="37"/>
      <c r="G177" s="124"/>
      <c r="H177" s="37"/>
      <c r="I177" s="37"/>
      <c r="J177" s="124"/>
      <c r="K177" s="37"/>
      <c r="L177" s="124"/>
      <c r="M177" s="37"/>
      <c r="N177" s="124"/>
    </row>
    <row r="178" spans="1:14" x14ac:dyDescent="0.25">
      <c r="A178" s="37">
        <v>2076</v>
      </c>
      <c r="B178" s="37">
        <v>46.266421740000006</v>
      </c>
      <c r="C178" s="37"/>
      <c r="D178" s="37"/>
      <c r="E178" s="124"/>
      <c r="F178" s="37"/>
      <c r="G178" s="124"/>
      <c r="H178" s="37"/>
      <c r="I178" s="37"/>
      <c r="J178" s="124"/>
      <c r="K178" s="37"/>
      <c r="L178" s="124"/>
      <c r="M178" s="37"/>
      <c r="N178" s="124"/>
    </row>
    <row r="179" spans="1:14" x14ac:dyDescent="0.25">
      <c r="A179" s="37">
        <v>2077</v>
      </c>
      <c r="B179" s="37">
        <v>46.266421740000006</v>
      </c>
      <c r="C179" s="37"/>
      <c r="D179" s="37"/>
      <c r="E179" s="124"/>
      <c r="F179" s="37"/>
      <c r="G179" s="124"/>
      <c r="H179" s="37"/>
      <c r="I179" s="37"/>
      <c r="J179" s="124"/>
      <c r="K179" s="37"/>
      <c r="L179" s="124"/>
      <c r="M179" s="37"/>
      <c r="N179" s="124"/>
    </row>
    <row r="180" spans="1:14" x14ac:dyDescent="0.25">
      <c r="A180" s="37">
        <v>2078</v>
      </c>
      <c r="B180" s="37">
        <v>46.266421740000006</v>
      </c>
      <c r="C180" s="37"/>
      <c r="D180" s="37"/>
      <c r="E180" s="124"/>
      <c r="F180" s="37"/>
      <c r="G180" s="124"/>
      <c r="H180" s="37"/>
      <c r="I180" s="37"/>
      <c r="J180" s="124"/>
      <c r="K180" s="37"/>
      <c r="L180" s="124"/>
      <c r="M180" s="37"/>
      <c r="N180" s="124"/>
    </row>
    <row r="181" spans="1:14" x14ac:dyDescent="0.25">
      <c r="A181" s="37">
        <v>2079</v>
      </c>
      <c r="B181" s="37">
        <v>46.266421740000006</v>
      </c>
      <c r="C181" s="37"/>
      <c r="D181" s="37"/>
      <c r="E181" s="124"/>
      <c r="F181" s="37"/>
      <c r="G181" s="124"/>
      <c r="H181" s="37"/>
      <c r="I181" s="37"/>
      <c r="J181" s="124"/>
      <c r="K181" s="37"/>
      <c r="L181" s="124"/>
      <c r="M181" s="37"/>
      <c r="N181" s="124"/>
    </row>
    <row r="182" spans="1:14" x14ac:dyDescent="0.25">
      <c r="A182" s="37">
        <v>2080</v>
      </c>
      <c r="B182" s="37">
        <v>46.266421740000006</v>
      </c>
      <c r="C182" s="37"/>
      <c r="D182" s="37"/>
      <c r="E182" s="124"/>
      <c r="F182" s="37"/>
      <c r="G182" s="124"/>
      <c r="H182" s="37"/>
      <c r="I182" s="37"/>
      <c r="J182" s="124"/>
      <c r="K182" s="37"/>
      <c r="L182" s="124"/>
      <c r="M182" s="37"/>
      <c r="N182" s="124"/>
    </row>
    <row r="183" spans="1:14" x14ac:dyDescent="0.25">
      <c r="A183" s="37">
        <v>2081</v>
      </c>
      <c r="B183" s="37">
        <v>46.266421740000006</v>
      </c>
      <c r="C183" s="37"/>
      <c r="D183" s="37"/>
      <c r="E183" s="124"/>
      <c r="F183" s="37"/>
      <c r="G183" s="124"/>
      <c r="H183" s="37"/>
      <c r="I183" s="37"/>
      <c r="J183" s="124"/>
      <c r="K183" s="37"/>
      <c r="L183" s="124"/>
      <c r="M183" s="37"/>
      <c r="N183" s="124"/>
    </row>
    <row r="184" spans="1:14" x14ac:dyDescent="0.25">
      <c r="A184" s="37">
        <v>2082</v>
      </c>
      <c r="B184" s="37">
        <v>46.266421740000006</v>
      </c>
      <c r="C184" s="37"/>
      <c r="D184" s="37"/>
      <c r="E184" s="124"/>
      <c r="F184" s="37"/>
      <c r="G184" s="124"/>
      <c r="H184" s="37"/>
      <c r="I184" s="37"/>
      <c r="J184" s="124"/>
      <c r="K184" s="37"/>
      <c r="L184" s="124"/>
      <c r="M184" s="37"/>
      <c r="N184" s="124"/>
    </row>
    <row r="185" spans="1:14" x14ac:dyDescent="0.25">
      <c r="A185" s="37">
        <v>2083</v>
      </c>
      <c r="B185" s="37">
        <v>46.266421740000006</v>
      </c>
      <c r="C185" s="37"/>
      <c r="D185" s="37"/>
      <c r="E185" s="124"/>
      <c r="F185" s="37"/>
      <c r="G185" s="124"/>
      <c r="H185" s="37"/>
      <c r="I185" s="37"/>
      <c r="J185" s="124"/>
      <c r="K185" s="37"/>
      <c r="L185" s="124"/>
      <c r="M185" s="37"/>
      <c r="N185" s="124"/>
    </row>
    <row r="186" spans="1:14" x14ac:dyDescent="0.25">
      <c r="A186" s="37">
        <v>2084</v>
      </c>
      <c r="B186" s="37">
        <v>46.266421740000006</v>
      </c>
      <c r="C186" s="37"/>
      <c r="D186" s="37"/>
      <c r="E186" s="124"/>
      <c r="F186" s="37"/>
      <c r="G186" s="124"/>
      <c r="H186" s="37"/>
      <c r="I186" s="37"/>
      <c r="J186" s="124"/>
      <c r="K186" s="37"/>
      <c r="L186" s="124"/>
      <c r="M186" s="37"/>
      <c r="N186" s="124"/>
    </row>
    <row r="187" spans="1:14" x14ac:dyDescent="0.25">
      <c r="A187" s="37">
        <v>2085</v>
      </c>
      <c r="B187" s="37">
        <v>46.266421740000006</v>
      </c>
      <c r="C187" s="37"/>
      <c r="D187" s="37"/>
      <c r="E187" s="124"/>
      <c r="F187" s="37"/>
      <c r="G187" s="124"/>
      <c r="H187" s="37"/>
      <c r="I187" s="37"/>
      <c r="J187" s="124"/>
      <c r="K187" s="37"/>
      <c r="L187" s="124"/>
      <c r="M187" s="37"/>
      <c r="N187" s="124"/>
    </row>
    <row r="188" spans="1:14" x14ac:dyDescent="0.25">
      <c r="A188" s="37">
        <v>2086</v>
      </c>
      <c r="B188" s="37">
        <v>46.266421740000006</v>
      </c>
      <c r="C188" s="37"/>
      <c r="D188" s="37"/>
      <c r="E188" s="124"/>
      <c r="F188" s="37"/>
      <c r="G188" s="124"/>
      <c r="H188" s="37"/>
      <c r="I188" s="37"/>
      <c r="J188" s="124"/>
      <c r="K188" s="37"/>
      <c r="L188" s="124"/>
      <c r="M188" s="37"/>
      <c r="N188" s="124"/>
    </row>
    <row r="189" spans="1:14" x14ac:dyDescent="0.25">
      <c r="A189" s="37">
        <v>2087</v>
      </c>
      <c r="B189" s="37">
        <v>46.266421740000006</v>
      </c>
      <c r="C189" s="37"/>
      <c r="D189" s="37"/>
      <c r="E189" s="124"/>
      <c r="F189" s="37"/>
      <c r="G189" s="124"/>
      <c r="H189" s="37"/>
      <c r="I189" s="37"/>
      <c r="J189" s="124"/>
      <c r="K189" s="37"/>
      <c r="L189" s="124"/>
      <c r="M189" s="37"/>
      <c r="N189" s="124"/>
    </row>
    <row r="190" spans="1:14" x14ac:dyDescent="0.25">
      <c r="A190" s="37">
        <v>2088</v>
      </c>
      <c r="B190" s="37">
        <v>46.266421740000006</v>
      </c>
      <c r="C190" s="37"/>
      <c r="D190" s="37"/>
      <c r="E190" s="124"/>
      <c r="F190" s="37"/>
      <c r="G190" s="124"/>
      <c r="H190" s="37"/>
      <c r="I190" s="37"/>
      <c r="J190" s="124"/>
      <c r="K190" s="37"/>
      <c r="L190" s="124"/>
      <c r="M190" s="37"/>
      <c r="N190" s="124"/>
    </row>
    <row r="191" spans="1:14" x14ac:dyDescent="0.25">
      <c r="A191" s="37">
        <v>2089</v>
      </c>
      <c r="B191" s="37">
        <v>46.266421740000006</v>
      </c>
      <c r="C191" s="37"/>
      <c r="D191" s="37"/>
      <c r="E191" s="124"/>
      <c r="F191" s="37"/>
      <c r="G191" s="124"/>
      <c r="H191" s="37"/>
      <c r="I191" s="37"/>
      <c r="J191" s="124"/>
      <c r="K191" s="37"/>
      <c r="L191" s="124"/>
      <c r="M191" s="37"/>
      <c r="N191" s="124"/>
    </row>
    <row r="192" spans="1:14" x14ac:dyDescent="0.25">
      <c r="A192" s="37">
        <v>2090</v>
      </c>
      <c r="B192" s="37">
        <v>46.266421740000006</v>
      </c>
      <c r="C192" s="37"/>
      <c r="D192" s="37"/>
      <c r="E192" s="124"/>
      <c r="F192" s="37"/>
      <c r="G192" s="124"/>
      <c r="H192" s="37"/>
      <c r="I192" s="37"/>
      <c r="J192" s="124"/>
      <c r="K192" s="37"/>
      <c r="L192" s="124"/>
      <c r="M192" s="37"/>
      <c r="N192" s="124"/>
    </row>
    <row r="193" spans="1:14" x14ac:dyDescent="0.25">
      <c r="A193" s="37">
        <v>2091</v>
      </c>
      <c r="B193" s="37">
        <v>46.266421740000006</v>
      </c>
      <c r="C193" s="37"/>
      <c r="D193" s="37"/>
      <c r="E193" s="124"/>
      <c r="F193" s="37"/>
      <c r="G193" s="124"/>
      <c r="H193" s="37"/>
      <c r="I193" s="37"/>
      <c r="J193" s="124"/>
      <c r="K193" s="37"/>
      <c r="L193" s="124"/>
      <c r="M193" s="37"/>
      <c r="N193" s="124"/>
    </row>
    <row r="194" spans="1:14" x14ac:dyDescent="0.25">
      <c r="A194" s="37">
        <v>2092</v>
      </c>
      <c r="B194" s="37">
        <v>46.266421740000006</v>
      </c>
      <c r="C194" s="37"/>
      <c r="D194" s="37"/>
      <c r="E194" s="124"/>
      <c r="F194" s="37"/>
      <c r="G194" s="124"/>
      <c r="H194" s="37"/>
      <c r="I194" s="37"/>
      <c r="J194" s="124"/>
      <c r="K194" s="37"/>
      <c r="L194" s="124"/>
      <c r="M194" s="37"/>
      <c r="N194" s="124"/>
    </row>
    <row r="195" spans="1:14" x14ac:dyDescent="0.25">
      <c r="A195" s="37">
        <v>2093</v>
      </c>
      <c r="B195" s="37">
        <v>46.266421740000006</v>
      </c>
      <c r="C195" s="37"/>
      <c r="D195" s="37"/>
      <c r="E195" s="124"/>
      <c r="F195" s="37"/>
      <c r="G195" s="124"/>
      <c r="H195" s="37"/>
      <c r="I195" s="37"/>
      <c r="J195" s="124"/>
      <c r="K195" s="37"/>
      <c r="L195" s="124"/>
      <c r="M195" s="37"/>
      <c r="N195" s="124"/>
    </row>
    <row r="196" spans="1:14" x14ac:dyDescent="0.25">
      <c r="A196" s="37">
        <v>2094</v>
      </c>
      <c r="B196" s="37">
        <v>46.266421740000006</v>
      </c>
      <c r="C196" s="37"/>
      <c r="D196" s="37"/>
      <c r="E196" s="124"/>
      <c r="F196" s="37"/>
      <c r="G196" s="124"/>
      <c r="H196" s="37"/>
      <c r="I196" s="37"/>
      <c r="J196" s="124"/>
      <c r="K196" s="37"/>
      <c r="L196" s="124"/>
      <c r="M196" s="37"/>
      <c r="N196" s="124"/>
    </row>
    <row r="197" spans="1:14" x14ac:dyDescent="0.25">
      <c r="A197" s="37">
        <v>2095</v>
      </c>
      <c r="B197" s="37">
        <v>46.266421740000006</v>
      </c>
      <c r="C197" s="37"/>
      <c r="D197" s="37"/>
      <c r="E197" s="124"/>
      <c r="F197" s="37"/>
      <c r="G197" s="124"/>
      <c r="H197" s="37"/>
      <c r="I197" s="37"/>
      <c r="J197" s="124"/>
      <c r="K197" s="37"/>
      <c r="L197" s="124"/>
      <c r="M197" s="37"/>
      <c r="N197" s="124"/>
    </row>
    <row r="198" spans="1:14" x14ac:dyDescent="0.25">
      <c r="A198" s="37">
        <v>2096</v>
      </c>
      <c r="B198" s="37">
        <v>46.266421740000006</v>
      </c>
      <c r="C198" s="37"/>
      <c r="D198" s="37"/>
      <c r="E198" s="124"/>
      <c r="F198" s="37"/>
      <c r="G198" s="124"/>
      <c r="H198" s="37"/>
      <c r="I198" s="37"/>
      <c r="J198" s="124"/>
      <c r="K198" s="37"/>
      <c r="L198" s="124"/>
      <c r="M198" s="37"/>
      <c r="N198" s="124"/>
    </row>
    <row r="199" spans="1:14" x14ac:dyDescent="0.25">
      <c r="A199" s="37">
        <v>2097</v>
      </c>
      <c r="B199" s="37">
        <v>46.266421740000006</v>
      </c>
      <c r="C199" s="37"/>
      <c r="D199" s="37"/>
      <c r="E199" s="124"/>
      <c r="F199" s="37"/>
      <c r="G199" s="124"/>
      <c r="H199" s="37"/>
      <c r="I199" s="37"/>
      <c r="J199" s="124"/>
      <c r="K199" s="37"/>
      <c r="L199" s="124"/>
      <c r="M199" s="37"/>
      <c r="N199" s="124"/>
    </row>
    <row r="200" spans="1:14" x14ac:dyDescent="0.25">
      <c r="A200" s="37">
        <v>2098</v>
      </c>
      <c r="B200" s="37">
        <v>46.266421740000006</v>
      </c>
      <c r="C200" s="37"/>
      <c r="D200" s="37"/>
      <c r="E200" s="124"/>
      <c r="F200" s="37"/>
      <c r="G200" s="124"/>
      <c r="H200" s="37"/>
      <c r="I200" s="37"/>
      <c r="J200" s="124"/>
      <c r="K200" s="37"/>
      <c r="L200" s="124"/>
      <c r="M200" s="37"/>
      <c r="N200" s="124"/>
    </row>
    <row r="201" spans="1:14" x14ac:dyDescent="0.25">
      <c r="A201" s="37">
        <v>2099</v>
      </c>
      <c r="B201" s="37">
        <v>46.266421740000006</v>
      </c>
      <c r="C201" s="37"/>
      <c r="D201" s="37"/>
      <c r="E201" s="124"/>
      <c r="F201" s="37"/>
      <c r="G201" s="124"/>
      <c r="H201" s="37"/>
      <c r="I201" s="37"/>
      <c r="J201" s="124"/>
      <c r="K201" s="37"/>
      <c r="L201" s="124"/>
      <c r="M201" s="37"/>
      <c r="N201" s="124"/>
    </row>
    <row r="202" spans="1:14" x14ac:dyDescent="0.25">
      <c r="A202" s="37">
        <v>2100</v>
      </c>
      <c r="B202" s="37">
        <v>46.266421740000006</v>
      </c>
      <c r="C202" s="37"/>
      <c r="D202" s="37"/>
      <c r="E202" s="124"/>
      <c r="F202" s="37"/>
      <c r="G202" s="124"/>
      <c r="H202" s="37"/>
      <c r="I202" s="37"/>
      <c r="J202" s="124"/>
      <c r="K202" s="37"/>
      <c r="L202" s="124"/>
      <c r="M202" s="37"/>
      <c r="N202" s="124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04"/>
  <sheetViews>
    <sheetView topLeftCell="A165" zoomScale="70" zoomScaleNormal="70" zoomScalePageLayoutView="90" workbookViewId="0">
      <selection activeCell="Y295" sqref="Y295"/>
    </sheetView>
  </sheetViews>
  <sheetFormatPr defaultColWidth="11.42578125" defaultRowHeight="15" x14ac:dyDescent="0.25"/>
  <cols>
    <col min="12" max="12" width="11.140625" bestFit="1" customWidth="1"/>
    <col min="16" max="16" width="11.140625" bestFit="1" customWidth="1"/>
    <col min="20" max="20" width="11.140625" bestFit="1" customWidth="1"/>
  </cols>
  <sheetData>
    <row r="1" spans="1:112" x14ac:dyDescent="0.25">
      <c r="A1">
        <v>1900</v>
      </c>
      <c r="B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 s="37">
        <f t="shared" ref="P1:P64" si="0">SUM(J1:O1)</f>
        <v>0</v>
      </c>
    </row>
    <row r="2" spans="1:112" x14ac:dyDescent="0.25">
      <c r="A2">
        <v>1901</v>
      </c>
      <c r="B2">
        <v>-6.2298216193043998E-4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37">
        <f t="shared" si="0"/>
        <v>0</v>
      </c>
      <c r="BW2" s="116"/>
      <c r="BY2" s="116"/>
      <c r="BZ2" s="116"/>
      <c r="CB2" s="116"/>
      <c r="DH2" s="116"/>
    </row>
    <row r="3" spans="1:112" x14ac:dyDescent="0.25">
      <c r="A3" s="37">
        <v>1902</v>
      </c>
      <c r="B3" s="116">
        <v>-4.6989766492797102E-8</v>
      </c>
      <c r="J3">
        <v>1.0862379271363699E-4</v>
      </c>
      <c r="K3" s="116">
        <v>4.0226328378322598E-5</v>
      </c>
      <c r="L3">
        <v>1.2701827729115801E-4</v>
      </c>
      <c r="M3">
        <v>2.20338081422463E-4</v>
      </c>
      <c r="N3">
        <v>5.8537105531321397E-4</v>
      </c>
      <c r="O3">
        <v>2.5236809152771899E-3</v>
      </c>
      <c r="P3" s="37">
        <f t="shared" si="0"/>
        <v>3.6052584503959845E-3</v>
      </c>
      <c r="BW3" s="116"/>
      <c r="BY3" s="116"/>
      <c r="BZ3" s="116"/>
      <c r="CB3" s="116"/>
      <c r="CC3" s="116"/>
      <c r="DH3" s="116"/>
    </row>
    <row r="4" spans="1:112" x14ac:dyDescent="0.25">
      <c r="A4" s="37">
        <v>1903</v>
      </c>
      <c r="B4" s="116">
        <v>-7.6874317554622599E-7</v>
      </c>
      <c r="J4">
        <v>5.7242826428808896E-4</v>
      </c>
      <c r="K4">
        <v>2.1149041946807499E-4</v>
      </c>
      <c r="L4">
        <v>6.6746461234307901E-4</v>
      </c>
      <c r="M4">
        <v>1.1607126570237301E-3</v>
      </c>
      <c r="N4">
        <v>3.0842551142882101E-3</v>
      </c>
      <c r="O4">
        <v>1.3291485823959399E-2</v>
      </c>
      <c r="P4" s="37">
        <f t="shared" si="0"/>
        <v>1.8987836891370583E-2</v>
      </c>
      <c r="BW4" s="116"/>
      <c r="BY4" s="116"/>
      <c r="BZ4" s="116"/>
      <c r="CB4" s="116"/>
      <c r="CC4" s="116"/>
      <c r="DH4" s="116"/>
    </row>
    <row r="5" spans="1:112" x14ac:dyDescent="0.25">
      <c r="A5" s="37">
        <v>1904</v>
      </c>
      <c r="B5">
        <v>0.112127373320163</v>
      </c>
      <c r="J5">
        <v>2.68586663330514E-3</v>
      </c>
      <c r="K5">
        <v>9.9110938341034904E-4</v>
      </c>
      <c r="L5">
        <v>3.1271194103566699E-3</v>
      </c>
      <c r="M5">
        <v>5.4450748115894799E-3</v>
      </c>
      <c r="N5">
        <v>1.44701602583567E-2</v>
      </c>
      <c r="O5">
        <v>6.2345104493042799E-2</v>
      </c>
      <c r="P5" s="37">
        <f t="shared" si="0"/>
        <v>8.9064434990061142E-2</v>
      </c>
      <c r="DH5" s="116"/>
    </row>
    <row r="6" spans="1:112" x14ac:dyDescent="0.25">
      <c r="A6" s="37">
        <v>1905</v>
      </c>
      <c r="B6">
        <v>0.227795268446669</v>
      </c>
      <c r="J6">
        <v>1.12736653620941E-2</v>
      </c>
      <c r="K6">
        <v>4.15649758811881E-3</v>
      </c>
      <c r="L6">
        <v>1.3112020097589799E-2</v>
      </c>
      <c r="M6">
        <v>2.2852057588907501E-2</v>
      </c>
      <c r="N6">
        <v>6.0733132609726598E-2</v>
      </c>
      <c r="O6">
        <v>0.26163053757501897</v>
      </c>
      <c r="P6" s="37">
        <f t="shared" si="0"/>
        <v>0.37375791082145576</v>
      </c>
      <c r="CC6" s="116"/>
      <c r="DH6" s="116"/>
    </row>
    <row r="7" spans="1:112" x14ac:dyDescent="0.25">
      <c r="A7" s="37">
        <v>1906</v>
      </c>
      <c r="B7">
        <v>0.87946724369136897</v>
      </c>
      <c r="J7">
        <v>5.1714666053952203E-2</v>
      </c>
      <c r="K7">
        <v>1.7671026994141002E-2</v>
      </c>
      <c r="L7">
        <v>5.4794892456765498E-2</v>
      </c>
      <c r="M7">
        <v>0.103614682880669</v>
      </c>
      <c r="N7">
        <v>0.277053244646845</v>
      </c>
      <c r="O7">
        <v>1.1779798637422001</v>
      </c>
      <c r="P7" s="37">
        <f t="shared" si="0"/>
        <v>1.6828283767745729</v>
      </c>
      <c r="CC7" s="116"/>
      <c r="DH7" s="116"/>
    </row>
    <row r="8" spans="1:112" x14ac:dyDescent="0.25">
      <c r="A8" s="37">
        <v>1907</v>
      </c>
      <c r="B8">
        <v>1.6552904476943799</v>
      </c>
      <c r="J8">
        <v>0.20462690915184101</v>
      </c>
      <c r="K8">
        <v>6.6084944594883899E-2</v>
      </c>
      <c r="L8">
        <v>0.202101135721278</v>
      </c>
      <c r="M8">
        <v>0.40665425420964701</v>
      </c>
      <c r="N8">
        <v>1.09201696915875</v>
      </c>
      <c r="O8">
        <v>4.6001298299515998</v>
      </c>
      <c r="P8" s="37">
        <f t="shared" si="0"/>
        <v>6.5716140427879992</v>
      </c>
      <c r="CB8" s="116"/>
      <c r="CC8" s="116"/>
      <c r="DH8" s="116"/>
    </row>
    <row r="9" spans="1:112" x14ac:dyDescent="0.25">
      <c r="A9" s="37">
        <v>1908</v>
      </c>
      <c r="B9">
        <v>5.4457980616767303</v>
      </c>
      <c r="J9">
        <v>0.74497404391694899</v>
      </c>
      <c r="K9">
        <v>0.22693059345757799</v>
      </c>
      <c r="L9">
        <v>0.68338580874006905</v>
      </c>
      <c r="M9">
        <v>1.4686159483405601</v>
      </c>
      <c r="N9">
        <v>3.9605498570176998</v>
      </c>
      <c r="O9">
        <v>16.530397920103301</v>
      </c>
      <c r="P9" s="37">
        <f t="shared" si="0"/>
        <v>23.614854171576155</v>
      </c>
      <c r="CB9" s="116"/>
      <c r="CC9" s="116"/>
      <c r="DH9" s="116"/>
    </row>
    <row r="10" spans="1:112" x14ac:dyDescent="0.25">
      <c r="A10" s="37">
        <v>1909</v>
      </c>
      <c r="B10">
        <v>2.23033154743902</v>
      </c>
      <c r="J10">
        <v>2.55523413229225</v>
      </c>
      <c r="K10">
        <v>0.73042537577934596</v>
      </c>
      <c r="L10">
        <v>2.1601385535986499</v>
      </c>
      <c r="M10">
        <v>4.9956539412126499</v>
      </c>
      <c r="N10">
        <v>13.531567370412199</v>
      </c>
      <c r="O10">
        <v>55.937045204355101</v>
      </c>
      <c r="P10" s="37">
        <f t="shared" si="0"/>
        <v>79.910064577650189</v>
      </c>
      <c r="BW10" s="116"/>
      <c r="BZ10" s="116"/>
      <c r="CB10" s="116"/>
      <c r="CC10" s="116"/>
      <c r="DH10" s="116"/>
    </row>
    <row r="11" spans="1:112" x14ac:dyDescent="0.25">
      <c r="A11" s="37">
        <v>1910</v>
      </c>
      <c r="B11" s="116">
        <v>1.48567380620079E-9</v>
      </c>
      <c r="J11">
        <v>8.3246204699849393</v>
      </c>
      <c r="K11">
        <v>2.23033154743732</v>
      </c>
      <c r="L11">
        <v>6.4648674606686702</v>
      </c>
      <c r="M11">
        <v>16.145488940805699</v>
      </c>
      <c r="N11">
        <v>43.9190982348901</v>
      </c>
      <c r="O11">
        <v>179.86361552550201</v>
      </c>
      <c r="P11" s="37">
        <f t="shared" si="0"/>
        <v>256.94802217928873</v>
      </c>
      <c r="BW11" s="116"/>
      <c r="BY11" s="116"/>
      <c r="BZ11" s="116"/>
      <c r="CB11" s="116"/>
      <c r="CC11" s="116"/>
      <c r="DH11" s="116"/>
    </row>
    <row r="12" spans="1:112" x14ac:dyDescent="0.25">
      <c r="A12" s="37">
        <v>1911</v>
      </c>
      <c r="B12" s="116">
        <v>2.6977495792834799E-9</v>
      </c>
      <c r="J12">
        <v>25.735929292155301</v>
      </c>
      <c r="K12">
        <v>6.4938610531146796</v>
      </c>
      <c r="L12">
        <v>18.447355960332398</v>
      </c>
      <c r="M12">
        <v>49.565857123187797</v>
      </c>
      <c r="N12">
        <v>135.33434064729701</v>
      </c>
      <c r="O12">
        <v>549.68046951087001</v>
      </c>
      <c r="P12" s="37">
        <f t="shared" si="0"/>
        <v>785.25781358695713</v>
      </c>
      <c r="BW12" s="116"/>
      <c r="BY12" s="116"/>
      <c r="BZ12" s="116"/>
      <c r="CB12" s="116"/>
      <c r="CC12" s="116"/>
      <c r="DH12" s="116"/>
    </row>
    <row r="13" spans="1:112" x14ac:dyDescent="0.25">
      <c r="A13" s="37">
        <v>1912</v>
      </c>
      <c r="B13" s="116">
        <v>6.0413896108002498E-10</v>
      </c>
      <c r="J13">
        <v>75.031261678728796</v>
      </c>
      <c r="K13">
        <v>18.001735862179299</v>
      </c>
      <c r="L13">
        <v>50.212772805171703</v>
      </c>
      <c r="M13">
        <v>143.697220702664</v>
      </c>
      <c r="N13">
        <v>393.52914485495802</v>
      </c>
      <c r="O13">
        <v>1587.7683171086401</v>
      </c>
      <c r="P13" s="37">
        <f t="shared" si="0"/>
        <v>2268.2404530123422</v>
      </c>
      <c r="BW13" s="116"/>
      <c r="BY13" s="116"/>
      <c r="BZ13" s="116"/>
      <c r="CB13" s="116"/>
      <c r="CC13" s="116"/>
      <c r="DH13" s="116"/>
    </row>
    <row r="14" spans="1:112" x14ac:dyDescent="0.25">
      <c r="A14" s="37">
        <v>1913</v>
      </c>
      <c r="B14" s="116">
        <v>1.03147783647728E-8</v>
      </c>
      <c r="J14">
        <v>204.627803105737</v>
      </c>
      <c r="K14">
        <v>47.2103690509148</v>
      </c>
      <c r="L14">
        <v>129.71437601033</v>
      </c>
      <c r="M14">
        <v>390.25873578390599</v>
      </c>
      <c r="N14">
        <v>1071.1634233526399</v>
      </c>
      <c r="O14">
        <v>4300.2743170415697</v>
      </c>
      <c r="P14" s="37">
        <f t="shared" si="0"/>
        <v>6143.2490243450975</v>
      </c>
      <c r="BW14" s="116"/>
      <c r="BY14" s="116"/>
      <c r="BZ14" s="116"/>
      <c r="CB14" s="116"/>
      <c r="CC14" s="116"/>
      <c r="DH14" s="116"/>
    </row>
    <row r="15" spans="1:112" x14ac:dyDescent="0.25">
      <c r="A15" s="37">
        <v>1914</v>
      </c>
      <c r="B15" s="116">
        <v>2.7716282602341401E-9</v>
      </c>
      <c r="J15">
        <v>518.28354245450601</v>
      </c>
      <c r="K15">
        <v>116.176692254223</v>
      </c>
      <c r="L15">
        <v>315.50925552537399</v>
      </c>
      <c r="M15">
        <v>985.49941922117296</v>
      </c>
      <c r="N15">
        <v>2709.2991082862</v>
      </c>
      <c r="O15">
        <v>10837.7920413968</v>
      </c>
      <c r="P15" s="37">
        <f t="shared" si="0"/>
        <v>15482.560059138275</v>
      </c>
      <c r="BW15" s="116"/>
      <c r="BY15" s="116"/>
      <c r="BZ15" s="116"/>
      <c r="CB15" s="116"/>
      <c r="CC15" s="116"/>
      <c r="DH15" s="116"/>
    </row>
    <row r="16" spans="1:112" x14ac:dyDescent="0.25">
      <c r="A16" s="37">
        <v>1915</v>
      </c>
      <c r="B16" s="116">
        <v>-2.4111841412377498E-9</v>
      </c>
      <c r="J16">
        <v>1213.052736142</v>
      </c>
      <c r="K16">
        <v>266.31328308153002</v>
      </c>
      <c r="L16">
        <v>716.97677742879</v>
      </c>
      <c r="M16">
        <v>2301.7152166204201</v>
      </c>
      <c r="N16">
        <v>6334.9783282709604</v>
      </c>
      <c r="O16">
        <v>25277.084796935302</v>
      </c>
      <c r="P16" s="37">
        <f t="shared" si="0"/>
        <v>36110.121138479</v>
      </c>
      <c r="BW16" s="116"/>
      <c r="BY16" s="116"/>
      <c r="BZ16" s="116"/>
      <c r="CB16" s="116"/>
      <c r="DH16" s="116"/>
    </row>
    <row r="17" spans="1:112" x14ac:dyDescent="0.25">
      <c r="A17" s="37">
        <v>1916</v>
      </c>
      <c r="B17" s="116">
        <v>1.46842467074748E-8</v>
      </c>
      <c r="J17">
        <v>2617.3065736171802</v>
      </c>
      <c r="K17">
        <v>565.88743489063597</v>
      </c>
      <c r="L17">
        <v>1513.53865277314</v>
      </c>
      <c r="M17">
        <v>4958.6549049884898</v>
      </c>
      <c r="N17">
        <v>13658.843305370499</v>
      </c>
      <c r="O17">
        <v>54399.872033826599</v>
      </c>
      <c r="P17" s="37">
        <f t="shared" si="0"/>
        <v>77714.102905466541</v>
      </c>
      <c r="BW17" s="116"/>
      <c r="BY17" s="116"/>
      <c r="BZ17" s="116"/>
      <c r="CB17" s="116"/>
      <c r="CC17" s="116"/>
      <c r="DH17" s="116"/>
    </row>
    <row r="18" spans="1:112" x14ac:dyDescent="0.25">
      <c r="A18" s="37">
        <v>1917</v>
      </c>
      <c r="B18" s="116">
        <v>-1.0010069217969401E-6</v>
      </c>
      <c r="J18">
        <v>5205.9321466416504</v>
      </c>
      <c r="K18">
        <v>1112.3002067121699</v>
      </c>
      <c r="L18">
        <v>2959.5857843649601</v>
      </c>
      <c r="M18">
        <v>9851.4405935873801</v>
      </c>
      <c r="N18">
        <v>27153.3417182802</v>
      </c>
      <c r="O18">
        <v>107992.734382368</v>
      </c>
      <c r="P18" s="37">
        <f t="shared" si="0"/>
        <v>154275.33483195436</v>
      </c>
      <c r="BW18" s="116"/>
      <c r="BY18" s="116"/>
      <c r="BZ18" s="116"/>
      <c r="CB18" s="116"/>
      <c r="CC18" s="116"/>
      <c r="DH18" s="116"/>
    </row>
    <row r="19" spans="1:112" x14ac:dyDescent="0.25">
      <c r="A19" s="37">
        <v>1918</v>
      </c>
      <c r="B19" s="116">
        <v>-1.84833393177541E-5</v>
      </c>
      <c r="J19">
        <v>9566.1155217332507</v>
      </c>
      <c r="K19">
        <v>2023.54306673371</v>
      </c>
      <c r="L19">
        <v>5360.2988112393004</v>
      </c>
      <c r="M19">
        <v>18084.746581506999</v>
      </c>
      <c r="N19">
        <v>49872.8943827806</v>
      </c>
      <c r="O19">
        <v>198117.72951598599</v>
      </c>
      <c r="P19" s="37">
        <f t="shared" si="0"/>
        <v>283025.32787997986</v>
      </c>
      <c r="BW19" s="116"/>
      <c r="BY19" s="116"/>
      <c r="BZ19" s="116"/>
      <c r="CB19" s="116"/>
      <c r="CC19" s="116"/>
      <c r="DH19" s="116"/>
    </row>
    <row r="20" spans="1:112" x14ac:dyDescent="0.25">
      <c r="A20" s="37">
        <v>1919</v>
      </c>
      <c r="B20">
        <v>-5.5599522147531399E-4</v>
      </c>
      <c r="J20">
        <v>16303.494061985401</v>
      </c>
      <c r="K20">
        <v>3417.0406226015498</v>
      </c>
      <c r="L20">
        <v>9014.0547192703707</v>
      </c>
      <c r="M20">
        <v>30794.246179945399</v>
      </c>
      <c r="N20">
        <v>84963.178230923702</v>
      </c>
      <c r="O20">
        <v>337148.03223436198</v>
      </c>
      <c r="P20" s="37">
        <f t="shared" si="0"/>
        <v>481640.04604908841</v>
      </c>
      <c r="BW20" s="116"/>
      <c r="BY20" s="116"/>
      <c r="BZ20" s="116"/>
      <c r="CC20" s="116"/>
      <c r="DH20" s="116"/>
    </row>
    <row r="21" spans="1:112" x14ac:dyDescent="0.25">
      <c r="A21" s="37">
        <v>1920</v>
      </c>
      <c r="B21" s="116">
        <v>3.0367045837920201E-6</v>
      </c>
      <c r="J21">
        <v>25913.7344617364</v>
      </c>
      <c r="K21">
        <v>5381.9206408844902</v>
      </c>
      <c r="L21">
        <v>14138.3013535394</v>
      </c>
      <c r="M21">
        <v>48903.339447131402</v>
      </c>
      <c r="N21">
        <v>134990.97514466499</v>
      </c>
      <c r="O21">
        <v>535099.29911189899</v>
      </c>
      <c r="P21" s="37">
        <f t="shared" si="0"/>
        <v>764427.57015985565</v>
      </c>
      <c r="BW21" s="116"/>
      <c r="BY21" s="116"/>
      <c r="BZ21" s="116"/>
      <c r="CB21" s="116"/>
      <c r="CC21" s="116"/>
      <c r="DH21" s="116"/>
    </row>
    <row r="22" spans="1:112" x14ac:dyDescent="0.25">
      <c r="A22" s="37">
        <v>1921</v>
      </c>
      <c r="B22" s="116">
        <v>-1.67128746397793E-8</v>
      </c>
      <c r="J22">
        <v>38676.777233871297</v>
      </c>
      <c r="K22">
        <v>7957.5739312468504</v>
      </c>
      <c r="L22">
        <v>20813.867104278801</v>
      </c>
      <c r="M22">
        <v>72924.030779389694</v>
      </c>
      <c r="N22">
        <v>201393.844520357</v>
      </c>
      <c r="O22">
        <v>797454.21832800098</v>
      </c>
      <c r="P22" s="37">
        <f t="shared" si="0"/>
        <v>1139220.3118971447</v>
      </c>
      <c r="BW22" s="116"/>
      <c r="BY22" s="116"/>
      <c r="BZ22" s="116"/>
      <c r="CB22" s="116"/>
      <c r="DH22" s="116"/>
    </row>
    <row r="23" spans="1:112" x14ac:dyDescent="0.25">
      <c r="A23" s="37">
        <v>1922</v>
      </c>
      <c r="B23" s="116">
        <v>3.1449362722924E-6</v>
      </c>
      <c r="J23">
        <v>54630.600605358697</v>
      </c>
      <c r="K23">
        <v>11130.681405629601</v>
      </c>
      <c r="L23">
        <v>28980.142253852799</v>
      </c>
      <c r="M23">
        <v>102909.568141845</v>
      </c>
      <c r="N23">
        <v>284346.18910263898</v>
      </c>
      <c r="O23">
        <v>1124660.0901884299</v>
      </c>
      <c r="P23" s="37">
        <f t="shared" si="0"/>
        <v>1606657.271697755</v>
      </c>
      <c r="BW23" s="116"/>
      <c r="BY23" s="116"/>
      <c r="BZ23" s="116"/>
      <c r="CB23" s="116"/>
      <c r="CC23" s="116"/>
      <c r="DH23" s="116"/>
    </row>
    <row r="24" spans="1:112" x14ac:dyDescent="0.25">
      <c r="A24" s="37">
        <v>1923</v>
      </c>
      <c r="B24">
        <v>2.8625329287024199E-4</v>
      </c>
      <c r="J24">
        <v>73640.200766880007</v>
      </c>
      <c r="K24">
        <v>14853.212299274301</v>
      </c>
      <c r="L24">
        <v>38486.796546149802</v>
      </c>
      <c r="M24">
        <v>138587.809764479</v>
      </c>
      <c r="N24">
        <v>383122.64781595499</v>
      </c>
      <c r="O24">
        <v>1513611.5567830601</v>
      </c>
      <c r="P24" s="37">
        <f t="shared" si="0"/>
        <v>2162302.2239757981</v>
      </c>
      <c r="BW24" s="116"/>
      <c r="BZ24" s="116"/>
      <c r="CC24" s="116"/>
      <c r="DH24" s="116"/>
    </row>
    <row r="25" spans="1:112" x14ac:dyDescent="0.25">
      <c r="A25" s="37">
        <v>1924</v>
      </c>
      <c r="B25" s="116">
        <v>-1.7470567399868701E-5</v>
      </c>
      <c r="J25">
        <v>95523.002557858199</v>
      </c>
      <c r="K25">
        <v>19071.7385448204</v>
      </c>
      <c r="L25">
        <v>49174.736605403799</v>
      </c>
      <c r="M25">
        <v>179600.73337263</v>
      </c>
      <c r="N25">
        <v>496755.002445138</v>
      </c>
      <c r="O25">
        <v>1960292.16489365</v>
      </c>
      <c r="P25" s="37">
        <f t="shared" si="0"/>
        <v>2800417.3784195003</v>
      </c>
      <c r="BW25" s="116"/>
      <c r="BY25" s="116"/>
      <c r="BZ25" s="116"/>
      <c r="CB25" s="116"/>
      <c r="CC25" s="116"/>
      <c r="DH25" s="116"/>
    </row>
    <row r="26" spans="1:112" x14ac:dyDescent="0.25">
      <c r="A26" s="37">
        <v>1925</v>
      </c>
      <c r="B26" s="116">
        <v>-6.6174834500998298E-8</v>
      </c>
      <c r="J26">
        <v>120165.733800951</v>
      </c>
      <c r="K26">
        <v>23753.114401634499</v>
      </c>
      <c r="L26">
        <v>60945.265499781803</v>
      </c>
      <c r="M26">
        <v>225726.21849566299</v>
      </c>
      <c r="N26">
        <v>624642.55886337603</v>
      </c>
      <c r="O26">
        <v>2462210.0791432802</v>
      </c>
      <c r="P26" s="37">
        <f t="shared" si="0"/>
        <v>3517442.9702046867</v>
      </c>
      <c r="BW26" s="116"/>
      <c r="BY26" s="116"/>
      <c r="BZ26" s="116"/>
      <c r="CB26" s="116"/>
      <c r="CC26" s="116"/>
      <c r="DH26" s="116"/>
    </row>
    <row r="27" spans="1:112" x14ac:dyDescent="0.25">
      <c r="A27" s="37">
        <v>1926</v>
      </c>
      <c r="B27" s="116">
        <v>2.38505890592933E-8</v>
      </c>
      <c r="J27">
        <v>147587.245892348</v>
      </c>
      <c r="K27">
        <v>28896.648384079701</v>
      </c>
      <c r="L27">
        <v>73791.001232032606</v>
      </c>
      <c r="M27">
        <v>276995.83874306001</v>
      </c>
      <c r="N27">
        <v>766878.42785526195</v>
      </c>
      <c r="O27">
        <v>3019681.37824916</v>
      </c>
      <c r="P27" s="37">
        <f t="shared" si="0"/>
        <v>4313830.5403559422</v>
      </c>
      <c r="BW27" s="116"/>
      <c r="BY27" s="116"/>
      <c r="CB27" s="116"/>
      <c r="CC27" s="116"/>
      <c r="DH27" s="116"/>
    </row>
    <row r="28" spans="1:112" x14ac:dyDescent="0.25">
      <c r="A28" s="37">
        <v>1927</v>
      </c>
      <c r="B28" s="116">
        <v>-7.8238372225314405E-8</v>
      </c>
      <c r="J28">
        <v>177945.49005398399</v>
      </c>
      <c r="K28">
        <v>34533.109547673303</v>
      </c>
      <c r="L28">
        <v>87790.315282221694</v>
      </c>
      <c r="M28">
        <v>333705.90513883799</v>
      </c>
      <c r="N28">
        <v>924283.16685808904</v>
      </c>
      <c r="O28">
        <v>3635935.3027218799</v>
      </c>
      <c r="P28" s="37">
        <f t="shared" si="0"/>
        <v>5194193.2896026857</v>
      </c>
      <c r="BW28" s="116"/>
      <c r="BY28" s="116"/>
      <c r="BZ28" s="116"/>
      <c r="CB28" s="116"/>
      <c r="CC28" s="116"/>
      <c r="DH28" s="116"/>
    </row>
    <row r="29" spans="1:112" x14ac:dyDescent="0.25">
      <c r="A29" s="37">
        <v>1928</v>
      </c>
      <c r="B29" s="116">
        <v>-3.8242433220148102E-7</v>
      </c>
      <c r="J29">
        <v>211518.493605925</v>
      </c>
      <c r="K29">
        <v>40717.955758873803</v>
      </c>
      <c r="L29">
        <v>103086.135408805</v>
      </c>
      <c r="M29">
        <v>396379.11481551302</v>
      </c>
      <c r="N29">
        <v>1098302.5635298199</v>
      </c>
      <c r="O29">
        <v>4316676.6139441896</v>
      </c>
      <c r="P29" s="37">
        <f t="shared" si="0"/>
        <v>6166680.8770631263</v>
      </c>
      <c r="BW29" s="116"/>
      <c r="BY29" s="116"/>
      <c r="BZ29" s="116"/>
      <c r="CB29" s="116"/>
      <c r="CC29" s="116"/>
      <c r="DH29" s="116"/>
    </row>
    <row r="30" spans="1:112" x14ac:dyDescent="0.25">
      <c r="A30" s="37">
        <v>1929</v>
      </c>
      <c r="B30" s="116">
        <v>4.9860973376780799E-6</v>
      </c>
      <c r="J30">
        <v>248690.44402116101</v>
      </c>
      <c r="K30">
        <v>47526.158583449003</v>
      </c>
      <c r="L30">
        <v>119869.59008862</v>
      </c>
      <c r="M30">
        <v>465736.30437844503</v>
      </c>
      <c r="N30">
        <v>1290932.6191118699</v>
      </c>
      <c r="O30">
        <v>5069761.9377616001</v>
      </c>
      <c r="P30" s="37">
        <f t="shared" si="0"/>
        <v>7242517.0539451446</v>
      </c>
      <c r="BW30" s="116"/>
      <c r="BY30" s="116"/>
      <c r="BZ30" s="116"/>
      <c r="CB30" s="116"/>
      <c r="CC30" s="116"/>
      <c r="DH30" s="116"/>
    </row>
    <row r="31" spans="1:112" x14ac:dyDescent="0.25">
      <c r="A31" s="37">
        <v>1930</v>
      </c>
      <c r="B31" s="116">
        <v>-1.2623786460608199E-8</v>
      </c>
      <c r="J31">
        <v>289953.84053831402</v>
      </c>
      <c r="K31">
        <v>55051.253469858297</v>
      </c>
      <c r="L31">
        <v>138375.82597524699</v>
      </c>
      <c r="M31">
        <v>542699.29699658998</v>
      </c>
      <c r="N31">
        <v>1504729.21326013</v>
      </c>
      <c r="O31">
        <v>5905222.0038936604</v>
      </c>
      <c r="P31" s="37">
        <f t="shared" si="0"/>
        <v>8436031.4341337997</v>
      </c>
      <c r="BW31" s="116"/>
      <c r="BY31" s="116"/>
      <c r="BZ31" s="116"/>
      <c r="CB31" s="116"/>
      <c r="CC31" s="116"/>
      <c r="DH31" s="116"/>
    </row>
    <row r="32" spans="1:112" x14ac:dyDescent="0.25">
      <c r="A32" s="37">
        <v>1931</v>
      </c>
      <c r="B32" s="116">
        <v>9.17061697691679E-8</v>
      </c>
      <c r="J32">
        <v>335917.277031106</v>
      </c>
      <c r="K32">
        <v>63406.430437951203</v>
      </c>
      <c r="L32">
        <v>158886.23801505801</v>
      </c>
      <c r="M32">
        <v>628405.13321628398</v>
      </c>
      <c r="N32">
        <v>1742848.0659660101</v>
      </c>
      <c r="O32">
        <v>6835414.00422162</v>
      </c>
      <c r="P32" s="37">
        <f t="shared" si="0"/>
        <v>9764877.1488880292</v>
      </c>
      <c r="BW32" s="116"/>
      <c r="BZ32" s="116"/>
      <c r="CB32" s="116"/>
      <c r="CC32" s="116"/>
      <c r="DH32" s="116"/>
    </row>
    <row r="33" spans="1:112" x14ac:dyDescent="0.25">
      <c r="A33" s="37">
        <v>1932</v>
      </c>
      <c r="B33" s="116">
        <v>-3.3571268431842301E-8</v>
      </c>
      <c r="J33">
        <v>387298.87495349301</v>
      </c>
      <c r="K33">
        <v>72723.442587107202</v>
      </c>
      <c r="L33">
        <v>181725.931187112</v>
      </c>
      <c r="M33">
        <v>724193.91452252096</v>
      </c>
      <c r="N33">
        <v>2009010.82918088</v>
      </c>
      <c r="O33">
        <v>7874890.3156725802</v>
      </c>
      <c r="P33" s="37">
        <f t="shared" si="0"/>
        <v>11249843.308103694</v>
      </c>
      <c r="BW33" s="116"/>
      <c r="BY33" s="116"/>
      <c r="BZ33" s="116"/>
      <c r="CB33" s="116"/>
      <c r="DH33" s="116"/>
    </row>
    <row r="34" spans="1:112" x14ac:dyDescent="0.25">
      <c r="A34" s="37">
        <v>1933</v>
      </c>
      <c r="B34" s="116">
        <v>2.6346533559262799E-6</v>
      </c>
      <c r="J34">
        <v>444889.05074493203</v>
      </c>
      <c r="K34">
        <v>83145.949225896999</v>
      </c>
      <c r="L34">
        <v>207247.532644961</v>
      </c>
      <c r="M34">
        <v>831539.47411384503</v>
      </c>
      <c r="N34">
        <v>2307312.3220029902</v>
      </c>
      <c r="O34">
        <v>9039646.7670428008</v>
      </c>
      <c r="P34" s="37">
        <f t="shared" si="0"/>
        <v>12913781.095775425</v>
      </c>
      <c r="BY34" s="116"/>
      <c r="BZ34" s="116"/>
      <c r="CB34" s="116"/>
      <c r="DH34" s="116"/>
    </row>
    <row r="35" spans="1:112" x14ac:dyDescent="0.25">
      <c r="A35" s="37">
        <v>1934</v>
      </c>
      <c r="B35">
        <v>-1.7146160826087001E-4</v>
      </c>
      <c r="J35">
        <v>509478.31985069602</v>
      </c>
      <c r="K35">
        <v>94816.3947669599</v>
      </c>
      <c r="L35">
        <v>235798.985410186</v>
      </c>
      <c r="M35">
        <v>951914.75874037703</v>
      </c>
      <c r="N35">
        <v>2641846.51399071</v>
      </c>
      <c r="O35">
        <v>10345661.6031042</v>
      </c>
      <c r="P35" s="37">
        <f t="shared" si="0"/>
        <v>14779516.57586313</v>
      </c>
      <c r="BW35" s="116"/>
      <c r="BY35" s="116"/>
      <c r="BZ35" s="116"/>
      <c r="CC35" s="116"/>
      <c r="DH35" s="116"/>
    </row>
    <row r="36" spans="1:112" x14ac:dyDescent="0.25">
      <c r="A36" s="37">
        <v>1935</v>
      </c>
      <c r="B36" s="116">
        <v>4.1628663893789101E-7</v>
      </c>
      <c r="J36">
        <v>581760.60471668199</v>
      </c>
      <c r="K36">
        <v>107858.407810677</v>
      </c>
      <c r="L36">
        <v>267680.30775461701</v>
      </c>
      <c r="M36">
        <v>1086611.5105511199</v>
      </c>
      <c r="N36">
        <v>3016205.5742206601</v>
      </c>
      <c r="O36">
        <v>11806938.2784587</v>
      </c>
      <c r="P36" s="37">
        <f t="shared" si="0"/>
        <v>16867054.683512457</v>
      </c>
      <c r="BW36" s="116"/>
      <c r="BY36" s="116"/>
      <c r="BZ36" s="116"/>
      <c r="CB36" s="116"/>
      <c r="CC36" s="116"/>
      <c r="DH36" s="116"/>
    </row>
    <row r="37" spans="1:112" x14ac:dyDescent="0.25">
      <c r="A37" s="37">
        <v>1936</v>
      </c>
      <c r="B37" s="116">
        <v>-8.4697094280272705E-6</v>
      </c>
      <c r="J37">
        <v>662235.05942365294</v>
      </c>
      <c r="K37">
        <v>122359.03635362801</v>
      </c>
      <c r="L37">
        <v>303100.09629374999</v>
      </c>
      <c r="M37">
        <v>1236557.2748740099</v>
      </c>
      <c r="N37">
        <v>3432971.3525093598</v>
      </c>
      <c r="O37">
        <v>13433519.9120603</v>
      </c>
      <c r="P37" s="37">
        <f t="shared" si="0"/>
        <v>19190742.7315147</v>
      </c>
      <c r="BW37" s="116"/>
      <c r="BY37" s="116"/>
      <c r="BZ37" s="116"/>
      <c r="CB37" s="116"/>
      <c r="CC37" s="116"/>
      <c r="DH37" s="116"/>
    </row>
    <row r="38" spans="1:112" x14ac:dyDescent="0.25">
      <c r="A38" s="37">
        <v>1937</v>
      </c>
      <c r="B38" s="116">
        <v>4.5293127186596402E-6</v>
      </c>
      <c r="J38">
        <v>751135.20134621498</v>
      </c>
      <c r="K38">
        <v>138356.13385957401</v>
      </c>
      <c r="L38">
        <v>342144.93164849799</v>
      </c>
      <c r="M38">
        <v>1402183.48858325</v>
      </c>
      <c r="N38">
        <v>3893348.534486</v>
      </c>
      <c r="O38">
        <v>15230059.3431549</v>
      </c>
      <c r="P38" s="37">
        <f t="shared" si="0"/>
        <v>21757227.633078437</v>
      </c>
      <c r="BW38" s="116"/>
      <c r="BZ38" s="116"/>
      <c r="CB38" s="116"/>
      <c r="DH38" s="116"/>
    </row>
    <row r="39" spans="1:112" x14ac:dyDescent="0.25">
      <c r="A39" s="37">
        <v>1938</v>
      </c>
      <c r="B39" s="116">
        <v>-1.8771970644593199E-8</v>
      </c>
      <c r="J39">
        <v>848410.01722498704</v>
      </c>
      <c r="K39">
        <v>155835.36931248501</v>
      </c>
      <c r="L39">
        <v>384772.652325731</v>
      </c>
      <c r="M39">
        <v>1583390.63570242</v>
      </c>
      <c r="N39">
        <v>4397067.2507181903</v>
      </c>
      <c r="O39">
        <v>17195443.825662199</v>
      </c>
      <c r="P39" s="37">
        <f t="shared" si="0"/>
        <v>24564919.750946015</v>
      </c>
      <c r="BY39" s="116"/>
      <c r="BZ39" s="116"/>
      <c r="CB39" s="116"/>
      <c r="CC39" s="116"/>
      <c r="DH39" s="116"/>
    </row>
    <row r="40" spans="1:112" x14ac:dyDescent="0.25">
      <c r="A40" s="37">
        <v>1939</v>
      </c>
      <c r="B40" s="116">
        <v>-4.5341148506850004E-6</v>
      </c>
      <c r="J40">
        <v>953767.96693097905</v>
      </c>
      <c r="K40">
        <v>174738.75285413701</v>
      </c>
      <c r="L40">
        <v>430834.01057660801</v>
      </c>
      <c r="M40">
        <v>1779630.75668605</v>
      </c>
      <c r="N40">
        <v>4942611.6252925899</v>
      </c>
      <c r="O40">
        <v>19323693.928794201</v>
      </c>
      <c r="P40" s="37">
        <f t="shared" si="0"/>
        <v>27605277.041134566</v>
      </c>
      <c r="BW40" s="116"/>
      <c r="BY40" s="116"/>
      <c r="CB40" s="116"/>
      <c r="CC40" s="116"/>
      <c r="DH40" s="116"/>
    </row>
    <row r="41" spans="1:112" x14ac:dyDescent="0.25">
      <c r="A41" s="37">
        <v>1940</v>
      </c>
      <c r="B41" s="116">
        <v>-5.18298475071788E-6</v>
      </c>
      <c r="J41">
        <v>1066776.0472981001</v>
      </c>
      <c r="K41">
        <v>194983.11703494799</v>
      </c>
      <c r="L41">
        <v>480118.69409312197</v>
      </c>
      <c r="M41">
        <v>1990092.5794313201</v>
      </c>
      <c r="N41">
        <v>5527733.5106691504</v>
      </c>
      <c r="O41">
        <v>21605975.879895501</v>
      </c>
      <c r="P41" s="37">
        <f t="shared" si="0"/>
        <v>30865679.82842214</v>
      </c>
      <c r="BW41" s="116"/>
      <c r="BY41" s="116"/>
      <c r="BZ41" s="116"/>
      <c r="CB41" s="116"/>
      <c r="CC41" s="116"/>
      <c r="DH41" s="116"/>
    </row>
    <row r="42" spans="1:112" x14ac:dyDescent="0.25">
      <c r="A42" s="37">
        <v>1941</v>
      </c>
      <c r="B42" s="116">
        <v>-2.2577441995963502E-5</v>
      </c>
      <c r="J42">
        <v>1186989.6246833999</v>
      </c>
      <c r="K42">
        <v>216484.01606918199</v>
      </c>
      <c r="L42">
        <v>532414.40621166595</v>
      </c>
      <c r="M42">
        <v>2213943.87116093</v>
      </c>
      <c r="N42">
        <v>6150125.4299599398</v>
      </c>
      <c r="O42">
        <v>24033233.812198602</v>
      </c>
      <c r="P42" s="37">
        <f t="shared" si="0"/>
        <v>34333191.160283715</v>
      </c>
      <c r="BY42" s="116"/>
      <c r="BZ42" s="116"/>
      <c r="CB42" s="116"/>
      <c r="CC42" s="116"/>
      <c r="DH42" s="116"/>
    </row>
    <row r="43" spans="1:112" x14ac:dyDescent="0.25">
      <c r="A43" s="37">
        <v>1942</v>
      </c>
      <c r="B43" s="116">
        <v>-4.08617779612541E-8</v>
      </c>
      <c r="J43">
        <v>1314081.10483295</v>
      </c>
      <c r="K43">
        <v>239179.17449242299</v>
      </c>
      <c r="L43">
        <v>587564.50974894699</v>
      </c>
      <c r="M43">
        <v>2450571.4144445499</v>
      </c>
      <c r="N43">
        <v>6808087.2313512499</v>
      </c>
      <c r="O43">
        <v>26598794.681363601</v>
      </c>
      <c r="P43" s="37">
        <f t="shared" si="0"/>
        <v>37998278.116233721</v>
      </c>
      <c r="BW43" s="116"/>
      <c r="BY43" s="116"/>
      <c r="BZ43" s="116"/>
      <c r="CB43" s="116"/>
      <c r="CC43" s="116"/>
    </row>
    <row r="44" spans="1:112" x14ac:dyDescent="0.25">
      <c r="A44" s="37">
        <v>1943</v>
      </c>
      <c r="B44" s="116">
        <v>4.1769817471504201E-7</v>
      </c>
      <c r="J44">
        <v>1447939.04844914</v>
      </c>
      <c r="K44">
        <v>263046.335199842</v>
      </c>
      <c r="L44">
        <v>645511.60726286995</v>
      </c>
      <c r="M44">
        <v>2699765.6764126499</v>
      </c>
      <c r="N44">
        <v>7501039.3808301697</v>
      </c>
      <c r="O44">
        <v>29300371.445694201</v>
      </c>
      <c r="P44" s="37">
        <f t="shared" si="0"/>
        <v>41857673.493848875</v>
      </c>
      <c r="BW44" s="116"/>
      <c r="BZ44" s="116"/>
      <c r="CB44" s="116"/>
      <c r="CC44" s="116"/>
      <c r="DH44" s="116"/>
    </row>
    <row r="45" spans="1:112" x14ac:dyDescent="0.25">
      <c r="A45" s="37">
        <v>1944</v>
      </c>
      <c r="B45">
        <v>-6.8309245398268104E-4</v>
      </c>
      <c r="J45">
        <v>1588721.2846327501</v>
      </c>
      <c r="K45">
        <v>288112.58975473198</v>
      </c>
      <c r="L45">
        <v>706319.99719759403</v>
      </c>
      <c r="M45">
        <v>2961819.5648869202</v>
      </c>
      <c r="N45">
        <v>8229797.7637640499</v>
      </c>
      <c r="O45">
        <v>32141132.8005508</v>
      </c>
      <c r="P45" s="37">
        <f t="shared" si="0"/>
        <v>45915904.000786848</v>
      </c>
      <c r="BW45" s="116"/>
      <c r="BY45" s="116"/>
      <c r="CC45" s="116"/>
      <c r="DH45" s="116"/>
    </row>
    <row r="46" spans="1:112" x14ac:dyDescent="0.25">
      <c r="A46" s="37">
        <v>1945</v>
      </c>
      <c r="B46">
        <v>1.87460915185511E-4</v>
      </c>
      <c r="J46">
        <v>1736859.8817304501</v>
      </c>
      <c r="K46">
        <v>314454.903458043</v>
      </c>
      <c r="L46">
        <v>770176.44034688</v>
      </c>
      <c r="M46">
        <v>3237537.3684447799</v>
      </c>
      <c r="N46">
        <v>8996599.0186441205</v>
      </c>
      <c r="O46">
        <v>35129797.762790002</v>
      </c>
      <c r="P46" s="37">
        <f t="shared" si="0"/>
        <v>50185425.375414275</v>
      </c>
      <c r="BW46" s="116"/>
      <c r="BY46" s="116"/>
      <c r="BZ46" s="116"/>
      <c r="CC46" s="116"/>
      <c r="DH46" s="116"/>
    </row>
    <row r="47" spans="1:112" x14ac:dyDescent="0.25">
      <c r="A47" s="37">
        <v>1946</v>
      </c>
      <c r="B47" s="116">
        <v>1.7049023881554601E-7</v>
      </c>
      <c r="J47">
        <v>1893026.6424883399</v>
      </c>
      <c r="K47">
        <v>342193.50615748402</v>
      </c>
      <c r="L47">
        <v>837373.47042665398</v>
      </c>
      <c r="M47">
        <v>3528170.12415714</v>
      </c>
      <c r="N47">
        <v>9804921.4084224701</v>
      </c>
      <c r="O47">
        <v>38279932.020521499</v>
      </c>
      <c r="P47" s="37">
        <f t="shared" si="0"/>
        <v>54685617.172173589</v>
      </c>
      <c r="BW47" s="116"/>
      <c r="BY47" s="116"/>
      <c r="BZ47" s="116"/>
      <c r="CB47" s="116"/>
      <c r="CC47" s="116"/>
      <c r="DH47" s="116"/>
    </row>
    <row r="48" spans="1:112" x14ac:dyDescent="0.25">
      <c r="A48" s="37">
        <v>1947</v>
      </c>
      <c r="B48" s="116">
        <v>-5.9866579249501197E-7</v>
      </c>
      <c r="J48">
        <v>2058072.24339954</v>
      </c>
      <c r="K48">
        <v>371480.60034090001</v>
      </c>
      <c r="L48">
        <v>908281.35881218303</v>
      </c>
      <c r="M48">
        <v>3835301.9349134499</v>
      </c>
      <c r="N48">
        <v>10659169.272156</v>
      </c>
      <c r="O48">
        <v>41608712.622451603</v>
      </c>
      <c r="P48" s="37">
        <f t="shared" si="0"/>
        <v>59441018.032073677</v>
      </c>
      <c r="BW48" s="116"/>
      <c r="BY48" s="116"/>
      <c r="BZ48" s="116"/>
      <c r="CB48" s="116"/>
      <c r="CC48" s="116"/>
      <c r="DH48" s="116"/>
    </row>
    <row r="49" spans="1:112" x14ac:dyDescent="0.25">
      <c r="A49" s="37">
        <v>1948</v>
      </c>
      <c r="B49" s="116">
        <v>-3.7660356611013402E-7</v>
      </c>
      <c r="J49">
        <v>2232951.0988927502</v>
      </c>
      <c r="K49">
        <v>402486.61365217902</v>
      </c>
      <c r="L49">
        <v>983314.24362565402</v>
      </c>
      <c r="M49">
        <v>4160709.7895887299</v>
      </c>
      <c r="N49">
        <v>11564283.6765387</v>
      </c>
      <c r="O49">
        <v>45135405.985362001</v>
      </c>
      <c r="P49" s="37">
        <f t="shared" si="0"/>
        <v>64479151.407660015</v>
      </c>
      <c r="BW49" s="116"/>
      <c r="BY49" s="116"/>
      <c r="BZ49" s="116"/>
      <c r="CB49" s="116"/>
      <c r="CC49" s="116"/>
      <c r="DH49" s="116"/>
    </row>
    <row r="50" spans="1:112" x14ac:dyDescent="0.25">
      <c r="A50" s="37">
        <v>1949</v>
      </c>
      <c r="B50" s="116">
        <v>-1.14869326353073E-5</v>
      </c>
      <c r="J50">
        <v>2418640.6644396698</v>
      </c>
      <c r="K50">
        <v>435385.58044170501</v>
      </c>
      <c r="L50">
        <v>1062894.3139005599</v>
      </c>
      <c r="M50">
        <v>4506213.1352813197</v>
      </c>
      <c r="N50">
        <v>12525324.412239401</v>
      </c>
      <c r="O50">
        <v>48879735.581372701</v>
      </c>
      <c r="P50" s="37">
        <f t="shared" si="0"/>
        <v>69828193.687675357</v>
      </c>
      <c r="BW50" s="116"/>
      <c r="BY50" s="116"/>
      <c r="BZ50" s="116"/>
      <c r="CB50" s="116"/>
      <c r="CC50" s="116"/>
      <c r="DH50" s="116"/>
    </row>
    <row r="51" spans="1:112" x14ac:dyDescent="0.25">
      <c r="A51" s="37">
        <v>1950</v>
      </c>
      <c r="B51" s="116">
        <v>-2.4738255888223598E-8</v>
      </c>
      <c r="J51">
        <v>2616061.36906956</v>
      </c>
      <c r="K51">
        <v>470340.756284417</v>
      </c>
      <c r="L51">
        <v>1147416.7292820399</v>
      </c>
      <c r="M51">
        <v>4873524.7261692602</v>
      </c>
      <c r="N51">
        <v>13547055.381968999</v>
      </c>
      <c r="O51">
        <v>52860264.246473402</v>
      </c>
      <c r="P51" s="37">
        <f t="shared" si="0"/>
        <v>75514663.209247679</v>
      </c>
      <c r="BW51" s="116"/>
      <c r="BY51" s="116"/>
      <c r="CB51" s="116"/>
      <c r="CC51" s="116"/>
    </row>
    <row r="52" spans="1:112" x14ac:dyDescent="0.25">
      <c r="A52" s="37">
        <v>1951</v>
      </c>
      <c r="B52" s="116">
        <v>-1.8350197933614301E-5</v>
      </c>
      <c r="J52">
        <v>2826003.1398680001</v>
      </c>
      <c r="K52">
        <v>507491.512900186</v>
      </c>
      <c r="L52">
        <v>1237217.7962291299</v>
      </c>
      <c r="M52">
        <v>5264113.8354666298</v>
      </c>
      <c r="N52">
        <v>14633564.229827</v>
      </c>
      <c r="O52">
        <v>57092911.200012103</v>
      </c>
      <c r="P52" s="37">
        <f t="shared" si="0"/>
        <v>81561301.714303046</v>
      </c>
      <c r="BW52" s="116"/>
      <c r="BY52" s="116"/>
      <c r="BZ52" s="116"/>
      <c r="CB52" s="116"/>
      <c r="CC52" s="116"/>
      <c r="DH52" s="116"/>
    </row>
    <row r="53" spans="1:112" x14ac:dyDescent="0.25">
      <c r="A53" s="37">
        <v>1952</v>
      </c>
      <c r="B53" s="116">
        <v>3.0372757464647298E-7</v>
      </c>
      <c r="J53">
        <v>3049065.9120553099</v>
      </c>
      <c r="K53">
        <v>546942.81037623505</v>
      </c>
      <c r="L53">
        <v>1332549.5193559099</v>
      </c>
      <c r="M53">
        <v>5679095.5760492897</v>
      </c>
      <c r="N53">
        <v>15787954.4632461</v>
      </c>
      <c r="O53">
        <v>61589752.655859903</v>
      </c>
      <c r="P53" s="37">
        <f t="shared" si="0"/>
        <v>87985360.936942756</v>
      </c>
      <c r="BW53" s="116"/>
      <c r="BY53" s="116"/>
      <c r="BZ53" s="116"/>
      <c r="CB53" s="116"/>
      <c r="CC53" s="116"/>
      <c r="DH53" s="116"/>
    </row>
    <row r="54" spans="1:112" x14ac:dyDescent="0.25">
      <c r="A54" s="37">
        <v>1953</v>
      </c>
      <c r="B54" s="116">
        <v>9.3737617135047902E-7</v>
      </c>
      <c r="J54">
        <v>3285622.7104921602</v>
      </c>
      <c r="K54">
        <v>588758.75405606895</v>
      </c>
      <c r="L54">
        <v>1433564.15455766</v>
      </c>
      <c r="M54">
        <v>6119162.2930163397</v>
      </c>
      <c r="N54">
        <v>17012154.488538101</v>
      </c>
      <c r="O54">
        <v>66358278.934873998</v>
      </c>
      <c r="P54" s="37">
        <f t="shared" si="0"/>
        <v>94797541.335534334</v>
      </c>
      <c r="BW54" s="116"/>
      <c r="BZ54" s="116"/>
      <c r="CB54" s="116"/>
      <c r="CC54" s="116"/>
      <c r="DH54" s="116"/>
    </row>
    <row r="55" spans="1:112" x14ac:dyDescent="0.25">
      <c r="A55" s="37">
        <v>1954</v>
      </c>
      <c r="B55" s="116">
        <v>4.98839654028416E-7</v>
      </c>
      <c r="J55">
        <v>3535812.9890746698</v>
      </c>
      <c r="K55">
        <v>632961.58064723003</v>
      </c>
      <c r="L55">
        <v>1540311.9918288901</v>
      </c>
      <c r="M55">
        <v>6584571.3149998495</v>
      </c>
      <c r="N55">
        <v>18306883.322418101</v>
      </c>
      <c r="O55">
        <v>71401262.797593698</v>
      </c>
      <c r="P55" s="37">
        <f t="shared" si="0"/>
        <v>102001803.99656244</v>
      </c>
      <c r="BW55" s="116"/>
      <c r="BY55" s="116"/>
      <c r="BZ55" s="116"/>
      <c r="CB55" s="116"/>
      <c r="CC55" s="116"/>
      <c r="DH55" s="116"/>
    </row>
    <row r="56" spans="1:112" x14ac:dyDescent="0.25">
      <c r="A56" s="37">
        <v>1955</v>
      </c>
      <c r="B56" s="116">
        <v>3.7764664739370299E-5</v>
      </c>
      <c r="J56">
        <v>3799570.1469612899</v>
      </c>
      <c r="K56">
        <v>679536.743629809</v>
      </c>
      <c r="L56">
        <v>1652753.9543147399</v>
      </c>
      <c r="M56">
        <v>7075196.3349424703</v>
      </c>
      <c r="N56">
        <v>19671793.2352942</v>
      </c>
      <c r="O56">
        <v>76717317.635332599</v>
      </c>
      <c r="P56" s="37">
        <f t="shared" si="0"/>
        <v>109596168.05047511</v>
      </c>
      <c r="BW56" s="116"/>
      <c r="BY56" s="116"/>
      <c r="BZ56" s="116"/>
      <c r="CB56" s="116"/>
      <c r="CC56" s="116"/>
      <c r="DH56" s="116"/>
    </row>
    <row r="57" spans="1:112" x14ac:dyDescent="0.25">
      <c r="A57" s="37">
        <v>1956</v>
      </c>
      <c r="B57">
        <v>-9.9556427448988004E-4</v>
      </c>
      <c r="J57">
        <v>4076681.1464447901</v>
      </c>
      <c r="K57">
        <v>728443.69884785905</v>
      </c>
      <c r="L57">
        <v>1770788.00361618</v>
      </c>
      <c r="M57">
        <v>7590638.5318213198</v>
      </c>
      <c r="N57">
        <v>21105778.551387101</v>
      </c>
      <c r="O57">
        <v>82302103.174940094</v>
      </c>
      <c r="P57" s="37">
        <f t="shared" si="0"/>
        <v>117574433.10705735</v>
      </c>
      <c r="BW57" s="116"/>
      <c r="BY57" s="116"/>
      <c r="BZ57" s="116"/>
      <c r="CC57" s="116"/>
      <c r="DH57" s="116"/>
    </row>
    <row r="58" spans="1:112" x14ac:dyDescent="0.25">
      <c r="A58" s="37">
        <v>1957</v>
      </c>
      <c r="B58" s="116">
        <v>2.7019996196031602E-7</v>
      </c>
      <c r="J58">
        <v>4366869.6422333401</v>
      </c>
      <c r="K58">
        <v>779630.83386584197</v>
      </c>
      <c r="L58">
        <v>1894285.53767758</v>
      </c>
      <c r="M58">
        <v>8130381.4199480005</v>
      </c>
      <c r="N58">
        <v>22607406.1086169</v>
      </c>
      <c r="O58">
        <v>88150004.932130605</v>
      </c>
      <c r="P58" s="37">
        <f t="shared" si="0"/>
        <v>125928578.47447227</v>
      </c>
      <c r="BW58" s="116"/>
      <c r="BY58" s="116"/>
      <c r="BZ58" s="116"/>
      <c r="CB58" s="116"/>
      <c r="CC58" s="116"/>
      <c r="DH58" s="116"/>
    </row>
    <row r="59" spans="1:112" x14ac:dyDescent="0.25">
      <c r="A59" s="37">
        <v>1958</v>
      </c>
      <c r="B59" s="116">
        <v>-7.6252035796642303E-8</v>
      </c>
      <c r="J59">
        <v>4669888.9976159697</v>
      </c>
      <c r="K59">
        <v>833052.09674985497</v>
      </c>
      <c r="L59">
        <v>2023131.8254509801</v>
      </c>
      <c r="M59">
        <v>8693964.0489089005</v>
      </c>
      <c r="N59">
        <v>24175396.8305512</v>
      </c>
      <c r="O59">
        <v>94256012.1983127</v>
      </c>
      <c r="P59" s="37">
        <f t="shared" si="0"/>
        <v>134651445.99758959</v>
      </c>
      <c r="BY59" s="116"/>
      <c r="CB59" s="116"/>
      <c r="CC59" s="116"/>
      <c r="DH59" s="116"/>
    </row>
    <row r="60" spans="1:112" x14ac:dyDescent="0.25">
      <c r="A60" s="37">
        <v>1959</v>
      </c>
      <c r="B60" s="116">
        <v>4.6717468649148899E-7</v>
      </c>
      <c r="J60">
        <v>4985609.5074371099</v>
      </c>
      <c r="K60">
        <v>888682.52666771295</v>
      </c>
      <c r="L60">
        <v>2157263.6834739898</v>
      </c>
      <c r="M60">
        <v>9281143.3620357905</v>
      </c>
      <c r="N60">
        <v>25809077.236220099</v>
      </c>
      <c r="O60">
        <v>100617478.070281</v>
      </c>
      <c r="P60" s="37">
        <f t="shared" si="0"/>
        <v>143739254.3861157</v>
      </c>
      <c r="BW60" s="116"/>
      <c r="BY60" s="116"/>
      <c r="BZ60" s="116"/>
      <c r="CB60" s="116"/>
      <c r="CC60" s="116"/>
      <c r="DH60" s="116"/>
    </row>
    <row r="61" spans="1:112" x14ac:dyDescent="0.25">
      <c r="A61" s="37">
        <v>1960</v>
      </c>
      <c r="B61" s="116">
        <v>3.7346035242080699E-7</v>
      </c>
      <c r="J61">
        <v>5314085.5562164802</v>
      </c>
      <c r="K61">
        <v>946530.15324689006</v>
      </c>
      <c r="L61">
        <v>2296698.2606748799</v>
      </c>
      <c r="M61">
        <v>9892019.1549014393</v>
      </c>
      <c r="N61">
        <v>27508727.019469399</v>
      </c>
      <c r="O61">
        <v>107235473.67052101</v>
      </c>
      <c r="P61" s="37">
        <f t="shared" si="0"/>
        <v>153193533.8150301</v>
      </c>
      <c r="BW61" s="116"/>
      <c r="BZ61" s="116"/>
      <c r="CB61" s="116"/>
      <c r="CC61" s="116"/>
      <c r="DH61" s="116"/>
    </row>
    <row r="62" spans="1:112" x14ac:dyDescent="0.25">
      <c r="A62" s="37">
        <v>1961</v>
      </c>
      <c r="B62" s="116">
        <v>-8.8009983301162706E-8</v>
      </c>
      <c r="J62">
        <v>5655592.7225543698</v>
      </c>
      <c r="K62">
        <v>1006642.50540602</v>
      </c>
      <c r="L62">
        <v>2441548.6906459299</v>
      </c>
      <c r="M62">
        <v>10527103.057152599</v>
      </c>
      <c r="N62">
        <v>29275771.011828501</v>
      </c>
      <c r="O62">
        <v>114115535.304371</v>
      </c>
      <c r="P62" s="37">
        <f t="shared" si="0"/>
        <v>163022193.29195842</v>
      </c>
      <c r="BZ62" s="116"/>
      <c r="CB62" s="116"/>
      <c r="CC62" s="116"/>
      <c r="DH62" s="116"/>
    </row>
    <row r="63" spans="1:112" x14ac:dyDescent="0.25">
      <c r="A63" s="37">
        <v>1962</v>
      </c>
      <c r="B63" s="116">
        <v>-9.0338289737701403E-8</v>
      </c>
      <c r="J63">
        <v>6010630.6759342104</v>
      </c>
      <c r="K63">
        <v>1069107.0153591</v>
      </c>
      <c r="L63">
        <v>2592024.9142089402</v>
      </c>
      <c r="M63">
        <v>11187323.8275564</v>
      </c>
      <c r="N63">
        <v>31112794.054274902</v>
      </c>
      <c r="O63">
        <v>121267721.13711201</v>
      </c>
      <c r="P63" s="37">
        <f t="shared" si="0"/>
        <v>173239601.62444556</v>
      </c>
      <c r="BY63" s="116"/>
      <c r="BZ63" s="116"/>
      <c r="CB63" s="116"/>
      <c r="DH63" s="116"/>
    </row>
    <row r="64" spans="1:112" x14ac:dyDescent="0.25">
      <c r="A64" s="37">
        <v>1963</v>
      </c>
      <c r="B64" s="116">
        <v>1.8556602299213399E-7</v>
      </c>
      <c r="J64">
        <v>6379893.5922443103</v>
      </c>
      <c r="K64">
        <v>1134045.6505109901</v>
      </c>
      <c r="L64">
        <v>2748420.5151372901</v>
      </c>
      <c r="M64">
        <v>11873972.1976784</v>
      </c>
      <c r="N64">
        <v>33023387.742199998</v>
      </c>
      <c r="O64">
        <v>128706012.628132</v>
      </c>
      <c r="P64" s="37">
        <f t="shared" si="0"/>
        <v>183865732.325903</v>
      </c>
      <c r="BW64" s="116"/>
      <c r="BY64" s="116"/>
      <c r="BZ64" s="116"/>
      <c r="CB64" s="116"/>
      <c r="CC64" s="116"/>
      <c r="DH64" s="116"/>
    </row>
    <row r="65" spans="1:112" x14ac:dyDescent="0.25">
      <c r="A65" s="37">
        <v>1964</v>
      </c>
      <c r="B65">
        <v>1.6549490392208099E-3</v>
      </c>
      <c r="J65">
        <v>6764214.55059384</v>
      </c>
      <c r="K65">
        <v>1201604.9441116501</v>
      </c>
      <c r="L65">
        <v>2911088.4379257099</v>
      </c>
      <c r="M65">
        <v>12588597.311267899</v>
      </c>
      <c r="N65">
        <v>35011862.519387603</v>
      </c>
      <c r="O65">
        <v>136447191.447669</v>
      </c>
      <c r="P65" s="37">
        <f t="shared" ref="P65:P128" si="1">SUM(J65:O65)</f>
        <v>194924559.21095571</v>
      </c>
      <c r="BZ65" s="116"/>
      <c r="CC65" s="116"/>
      <c r="DH65" s="116"/>
    </row>
    <row r="66" spans="1:112" x14ac:dyDescent="0.25">
      <c r="A66" s="37">
        <v>1965</v>
      </c>
      <c r="B66" s="116">
        <v>6.7637301981449095E-7</v>
      </c>
      <c r="J66">
        <v>7164493.3632845003</v>
      </c>
      <c r="K66">
        <v>1271943.11935291</v>
      </c>
      <c r="L66">
        <v>3080409.7153548901</v>
      </c>
      <c r="M66">
        <v>13332872.3634043</v>
      </c>
      <c r="N66">
        <v>37082874.061526097</v>
      </c>
      <c r="O66">
        <v>144509382.78681901</v>
      </c>
      <c r="P66" s="37">
        <f t="shared" si="1"/>
        <v>206441975.4097417</v>
      </c>
      <c r="BW66" s="116"/>
      <c r="BY66" s="116"/>
      <c r="CB66" s="116"/>
      <c r="CC66" s="116"/>
      <c r="DH66" s="116"/>
    </row>
    <row r="67" spans="1:112" x14ac:dyDescent="0.25">
      <c r="A67" s="37">
        <v>1966</v>
      </c>
      <c r="B67" s="116">
        <v>-5.1716342568397497E-6</v>
      </c>
      <c r="J67">
        <v>7581618.49864366</v>
      </c>
      <c r="K67">
        <v>1345216.2071295001</v>
      </c>
      <c r="L67">
        <v>3256759.8187998999</v>
      </c>
      <c r="M67">
        <v>14108449.283484399</v>
      </c>
      <c r="N67">
        <v>39241019.1316588</v>
      </c>
      <c r="O67">
        <v>152910480.192671</v>
      </c>
      <c r="P67" s="37">
        <f t="shared" si="1"/>
        <v>218443543.13238725</v>
      </c>
      <c r="BW67" s="116"/>
      <c r="BZ67" s="116"/>
      <c r="CC67" s="116"/>
    </row>
    <row r="68" spans="1:112" x14ac:dyDescent="0.25">
      <c r="A68" s="37">
        <v>1967</v>
      </c>
      <c r="B68" s="116">
        <v>5.5879354476928703E-9</v>
      </c>
      <c r="J68">
        <v>8016393.4972721599</v>
      </c>
      <c r="K68">
        <v>1421565.00280824</v>
      </c>
      <c r="L68">
        <v>3440477.09879241</v>
      </c>
      <c r="M68">
        <v>14916821.8161537</v>
      </c>
      <c r="N68">
        <v>41490454.738816798</v>
      </c>
      <c r="O68">
        <v>161666661.69230101</v>
      </c>
      <c r="P68" s="37">
        <f t="shared" si="1"/>
        <v>230952373.84614432</v>
      </c>
      <c r="BW68" s="116"/>
      <c r="BY68" s="116"/>
      <c r="BZ68" s="116"/>
      <c r="CB68" s="116"/>
    </row>
    <row r="69" spans="1:112" x14ac:dyDescent="0.25">
      <c r="A69" s="37">
        <v>1968</v>
      </c>
      <c r="B69" s="116">
        <v>3.3578835427761099E-6</v>
      </c>
      <c r="J69">
        <v>8469476.9527080897</v>
      </c>
      <c r="K69">
        <v>1501104.4639598599</v>
      </c>
      <c r="L69">
        <v>3631837.1835170998</v>
      </c>
      <c r="M69">
        <v>15759213.873648901</v>
      </c>
      <c r="N69">
        <v>43834587.541302301</v>
      </c>
      <c r="O69">
        <v>170791180.03531799</v>
      </c>
      <c r="P69" s="37">
        <f t="shared" si="1"/>
        <v>243987400.05045423</v>
      </c>
      <c r="BW69" s="116"/>
      <c r="BY69" s="116"/>
      <c r="BZ69" s="116"/>
      <c r="CB69" s="116"/>
      <c r="CC69" s="116"/>
      <c r="DH69" s="116"/>
    </row>
    <row r="70" spans="1:112" x14ac:dyDescent="0.25">
      <c r="A70" s="37">
        <v>1969</v>
      </c>
      <c r="B70" s="116">
        <v>-1.08506064862013E-5</v>
      </c>
      <c r="J70">
        <v>8941343.0299548805</v>
      </c>
      <c r="K70">
        <v>1583916.77366599</v>
      </c>
      <c r="L70">
        <v>3831036.28206828</v>
      </c>
      <c r="M70">
        <v>16636506.125244601</v>
      </c>
      <c r="N70">
        <v>46275869.573837899</v>
      </c>
      <c r="O70">
        <v>180293567.49779999</v>
      </c>
      <c r="P70" s="37">
        <f t="shared" si="1"/>
        <v>257562239.28257164</v>
      </c>
      <c r="BY70" s="116"/>
      <c r="BZ70" s="116"/>
      <c r="CB70" s="116"/>
      <c r="CC70" s="116"/>
      <c r="DH70" s="116"/>
    </row>
    <row r="71" spans="1:112" x14ac:dyDescent="0.25">
      <c r="A71" s="37">
        <v>1970</v>
      </c>
      <c r="B71" s="116">
        <v>-4.6179629862308502E-6</v>
      </c>
      <c r="J71">
        <v>9432266.8098478504</v>
      </c>
      <c r="K71">
        <v>1670048.8150557999</v>
      </c>
      <c r="L71">
        <v>4038185.17624446</v>
      </c>
      <c r="M71">
        <v>17549208.7900136</v>
      </c>
      <c r="N71">
        <v>48815722.475564301</v>
      </c>
      <c r="O71">
        <v>190179341.48902699</v>
      </c>
      <c r="P71" s="37">
        <f t="shared" si="1"/>
        <v>271684773.55575299</v>
      </c>
      <c r="BY71" s="116"/>
      <c r="BZ71" s="116"/>
      <c r="CB71" s="116"/>
      <c r="CC71" s="116"/>
    </row>
    <row r="72" spans="1:112" x14ac:dyDescent="0.25">
      <c r="A72" s="37">
        <v>1971</v>
      </c>
      <c r="B72" s="116">
        <v>6.2771141529083305E-7</v>
      </c>
      <c r="J72">
        <v>9942335.6193278302</v>
      </c>
      <c r="K72">
        <v>1759514.24798554</v>
      </c>
      <c r="L72">
        <v>4253314.3419827903</v>
      </c>
      <c r="M72">
        <v>18497482.778684702</v>
      </c>
      <c r="N72">
        <v>51454596.206692196</v>
      </c>
      <c r="O72">
        <v>200450234.120904</v>
      </c>
      <c r="P72" s="37">
        <f t="shared" si="1"/>
        <v>286357477.31557703</v>
      </c>
      <c r="BW72" s="116"/>
      <c r="BY72" s="116"/>
      <c r="BZ72" s="116"/>
      <c r="CB72" s="116"/>
      <c r="CC72" s="116"/>
      <c r="DH72" s="116"/>
    </row>
    <row r="73" spans="1:112" x14ac:dyDescent="0.25">
      <c r="A73" s="37">
        <v>1972</v>
      </c>
      <c r="B73" s="116">
        <v>-1.5028752386570001E-5</v>
      </c>
      <c r="J73">
        <v>10471484.165464999</v>
      </c>
      <c r="K73">
        <v>1852299.78845944</v>
      </c>
      <c r="L73">
        <v>4476389.2162058502</v>
      </c>
      <c r="M73">
        <v>19481205.113260299</v>
      </c>
      <c r="N73">
        <v>54192150.945877403</v>
      </c>
      <c r="O73">
        <v>211104901.53495899</v>
      </c>
      <c r="P73" s="37">
        <f t="shared" si="1"/>
        <v>301578430.76422697</v>
      </c>
      <c r="BW73" s="116"/>
      <c r="BY73" s="116"/>
      <c r="BZ73" s="116"/>
      <c r="CB73" s="116"/>
      <c r="CC73" s="116"/>
      <c r="DH73" s="116"/>
    </row>
    <row r="74" spans="1:112" x14ac:dyDescent="0.25">
      <c r="A74" s="37">
        <v>1973</v>
      </c>
      <c r="B74" s="116">
        <v>-1.23865902423859E-6</v>
      </c>
      <c r="J74">
        <v>11019548.106433401</v>
      </c>
      <c r="K74">
        <v>1948374.73095497</v>
      </c>
      <c r="L74">
        <v>4707333.2745754896</v>
      </c>
      <c r="M74">
        <v>20500068.630845599</v>
      </c>
      <c r="N74">
        <v>57027534.382385701</v>
      </c>
      <c r="O74">
        <v>222140004.62545499</v>
      </c>
      <c r="P74" s="37">
        <f t="shared" si="1"/>
        <v>317342863.75065017</v>
      </c>
      <c r="BW74" s="116"/>
      <c r="BY74" s="116"/>
      <c r="BZ74" s="116"/>
      <c r="CB74" s="116"/>
      <c r="CC74" s="116"/>
      <c r="DH74" s="116"/>
    </row>
    <row r="75" spans="1:112" x14ac:dyDescent="0.25">
      <c r="A75" s="37">
        <v>1974</v>
      </c>
      <c r="B75" s="116">
        <v>-1.4929100871086099E-6</v>
      </c>
      <c r="J75">
        <v>11586328.144626001</v>
      </c>
      <c r="K75">
        <v>2047702.3074570899</v>
      </c>
      <c r="L75">
        <v>4946055.51313267</v>
      </c>
      <c r="M75">
        <v>21553701.241594501</v>
      </c>
      <c r="N75">
        <v>59959713.435431898</v>
      </c>
      <c r="O75">
        <v>233551501.49856499</v>
      </c>
      <c r="P75" s="37">
        <f t="shared" si="1"/>
        <v>333645002.14080715</v>
      </c>
      <c r="BY75" s="116"/>
      <c r="BZ75" s="116"/>
      <c r="CB75" s="116"/>
      <c r="CC75" s="116"/>
      <c r="DH75" s="116"/>
    </row>
    <row r="76" spans="1:112" x14ac:dyDescent="0.25">
      <c r="A76" s="37">
        <v>1975</v>
      </c>
      <c r="B76" s="116">
        <v>-2.7939677238464398E-8</v>
      </c>
      <c r="J76">
        <v>12171655.282684701</v>
      </c>
      <c r="K76">
        <v>2150251.2265772498</v>
      </c>
      <c r="L76">
        <v>5192478.3287965804</v>
      </c>
      <c r="M76">
        <v>22641787.327891398</v>
      </c>
      <c r="N76">
        <v>62987811.963539802</v>
      </c>
      <c r="O76">
        <v>245335962.96880901</v>
      </c>
      <c r="P76" s="37">
        <f t="shared" si="1"/>
        <v>350479947.09829873</v>
      </c>
      <c r="BW76" s="116"/>
      <c r="BZ76" s="116"/>
      <c r="CB76" s="116"/>
      <c r="CC76" s="116"/>
      <c r="DH76" s="116"/>
    </row>
    <row r="77" spans="1:112" x14ac:dyDescent="0.25">
      <c r="A77" s="37">
        <v>1976</v>
      </c>
      <c r="B77" s="116">
        <v>-1.1087395250797299E-6</v>
      </c>
      <c r="J77">
        <v>12775447.8514829</v>
      </c>
      <c r="K77">
        <v>2256005.7354263701</v>
      </c>
      <c r="L77">
        <v>5446561.7989489399</v>
      </c>
      <c r="M77">
        <v>23764173.817098901</v>
      </c>
      <c r="N77">
        <v>66111405.8679296</v>
      </c>
      <c r="O77">
        <v>257491721.83206901</v>
      </c>
      <c r="P77" s="37">
        <f t="shared" si="1"/>
        <v>367845316.90295571</v>
      </c>
      <c r="BY77" s="116"/>
      <c r="BZ77" s="116"/>
      <c r="CB77" s="116"/>
      <c r="CC77" s="116"/>
      <c r="DH77" s="116"/>
    </row>
    <row r="78" spans="1:112" x14ac:dyDescent="0.25">
      <c r="A78" s="37">
        <v>1977</v>
      </c>
      <c r="B78" s="116">
        <v>2.30642035603523E-6</v>
      </c>
      <c r="J78">
        <v>13397752.3435276</v>
      </c>
      <c r="K78">
        <v>2364972.8027597</v>
      </c>
      <c r="L78">
        <v>5708320.9841370704</v>
      </c>
      <c r="M78">
        <v>24920946.113600198</v>
      </c>
      <c r="N78">
        <v>69330734.369971097</v>
      </c>
      <c r="O78">
        <v>270019695.432657</v>
      </c>
      <c r="P78" s="37">
        <f t="shared" si="1"/>
        <v>385742422.04665267</v>
      </c>
      <c r="BW78" s="116"/>
      <c r="BY78" s="116"/>
      <c r="BZ78" s="116"/>
      <c r="CB78" s="116"/>
      <c r="CC78" s="116"/>
      <c r="DH78" s="116"/>
    </row>
    <row r="79" spans="1:112" x14ac:dyDescent="0.25">
      <c r="A79" s="37">
        <v>1978</v>
      </c>
      <c r="B79" s="116">
        <v>-1.1015217751264599E-5</v>
      </c>
      <c r="J79">
        <v>14038762.7172295</v>
      </c>
      <c r="K79">
        <v>2477185.4896793501</v>
      </c>
      <c r="L79">
        <v>5977834.01148305</v>
      </c>
      <c r="M79">
        <v>26112463.974317301</v>
      </c>
      <c r="N79">
        <v>72646799.866220504</v>
      </c>
      <c r="O79">
        <v>282923774.13750303</v>
      </c>
      <c r="P79" s="37">
        <f t="shared" si="1"/>
        <v>404176820.19643271</v>
      </c>
      <c r="BW79" s="116"/>
      <c r="BY79" s="116"/>
      <c r="BZ79" s="116"/>
      <c r="CB79" s="116"/>
      <c r="CC79" s="116"/>
      <c r="DH79" s="116"/>
    </row>
    <row r="80" spans="1:112" x14ac:dyDescent="0.25">
      <c r="A80" s="37">
        <v>1979</v>
      </c>
      <c r="B80" s="116">
        <v>-3.02493572235107E-6</v>
      </c>
      <c r="J80">
        <v>14698816.196934801</v>
      </c>
      <c r="K80">
        <v>2592702.1686325902</v>
      </c>
      <c r="L80">
        <v>6255240.1332632098</v>
      </c>
      <c r="M80">
        <v>27339353.661995601</v>
      </c>
      <c r="N80">
        <v>76061346.150625095</v>
      </c>
      <c r="O80">
        <v>296210736.06005299</v>
      </c>
      <c r="P80" s="37">
        <f t="shared" si="1"/>
        <v>423158194.37150431</v>
      </c>
      <c r="BW80" s="116"/>
      <c r="BY80" s="116"/>
      <c r="CB80" s="116"/>
      <c r="CC80" s="116"/>
      <c r="DH80" s="116"/>
    </row>
    <row r="81" spans="1:112" x14ac:dyDescent="0.25">
      <c r="A81" s="37">
        <v>1980</v>
      </c>
      <c r="B81" s="116">
        <v>8.0633908510208096E-6</v>
      </c>
      <c r="J81">
        <v>15378367.0892439</v>
      </c>
      <c r="K81">
        <v>2711601.8680791501</v>
      </c>
      <c r="L81">
        <v>6540728.4429023601</v>
      </c>
      <c r="M81">
        <v>28602459.212350201</v>
      </c>
      <c r="N81">
        <v>79576722.8822245</v>
      </c>
      <c r="O81">
        <v>309889718.82120001</v>
      </c>
      <c r="P81" s="37">
        <f t="shared" si="1"/>
        <v>442699598.3160001</v>
      </c>
      <c r="BW81" s="116"/>
      <c r="BY81" s="116"/>
      <c r="BZ81" s="116"/>
      <c r="CB81" s="116"/>
      <c r="CC81" s="116"/>
      <c r="DH81" s="116"/>
    </row>
    <row r="82" spans="1:112" x14ac:dyDescent="0.25">
      <c r="A82" s="37">
        <v>1981</v>
      </c>
      <c r="B82" s="116">
        <v>-7.8096054494381002E-6</v>
      </c>
      <c r="J82">
        <v>16077943.200592401</v>
      </c>
      <c r="K82">
        <v>2833976.5591056501</v>
      </c>
      <c r="L82">
        <v>6834519.2284897799</v>
      </c>
      <c r="M82">
        <v>29902761.349542402</v>
      </c>
      <c r="N82">
        <v>83195660.032363802</v>
      </c>
      <c r="O82">
        <v>323971340.86355299</v>
      </c>
      <c r="P82" s="37">
        <f t="shared" si="1"/>
        <v>462816201.23364699</v>
      </c>
      <c r="BW82" s="116"/>
      <c r="BY82" s="116"/>
      <c r="BZ82" s="116"/>
      <c r="CB82" s="116"/>
      <c r="CC82" s="116"/>
      <c r="DH82" s="116"/>
    </row>
    <row r="83" spans="1:112" x14ac:dyDescent="0.25">
      <c r="A83" s="37">
        <v>1982</v>
      </c>
      <c r="B83" s="116">
        <v>-2.1852552890777601E-5</v>
      </c>
      <c r="J83">
        <v>16798091.6393</v>
      </c>
      <c r="K83">
        <v>2959921.58516675</v>
      </c>
      <c r="L83">
        <v>7136840.8685085997</v>
      </c>
      <c r="M83">
        <v>31241276.670627501</v>
      </c>
      <c r="N83">
        <v>86920987.417385101</v>
      </c>
      <c r="O83">
        <v>338466609.08897197</v>
      </c>
      <c r="P83" s="37">
        <f t="shared" si="1"/>
        <v>483523727.26995993</v>
      </c>
      <c r="BW83" s="116"/>
      <c r="BY83" s="116"/>
      <c r="BZ83" s="116"/>
      <c r="CB83" s="116"/>
      <c r="CC83" s="116"/>
      <c r="DH83" s="116"/>
    </row>
    <row r="84" spans="1:112" x14ac:dyDescent="0.25">
      <c r="A84" s="37">
        <v>1983</v>
      </c>
      <c r="B84" s="116">
        <v>-3.6871060729026799E-6</v>
      </c>
      <c r="J84">
        <v>17539321.8724709</v>
      </c>
      <c r="K84">
        <v>3089525.624481</v>
      </c>
      <c r="L84">
        <v>7447905.6240272196</v>
      </c>
      <c r="M84">
        <v>32618951.738760501</v>
      </c>
      <c r="N84">
        <v>90755340.044748902</v>
      </c>
      <c r="O84">
        <v>353385771.44380701</v>
      </c>
      <c r="P84" s="37">
        <f t="shared" si="1"/>
        <v>504836816.34829551</v>
      </c>
      <c r="BW84" s="116"/>
      <c r="BY84" s="116"/>
      <c r="BZ84" s="116"/>
      <c r="CB84" s="116"/>
      <c r="DH84" s="116"/>
    </row>
    <row r="85" spans="1:112" x14ac:dyDescent="0.25">
      <c r="A85" s="37">
        <v>1984</v>
      </c>
      <c r="B85" s="116">
        <v>-4.51225787401199E-6</v>
      </c>
      <c r="J85">
        <v>18302053.835359499</v>
      </c>
      <c r="K85">
        <v>3222861.5584483799</v>
      </c>
      <c r="L85">
        <v>7767887.6378773004</v>
      </c>
      <c r="M85">
        <v>34036566.586714998</v>
      </c>
      <c r="N85">
        <v>94700889.6203219</v>
      </c>
      <c r="O85">
        <v>368737271.55701798</v>
      </c>
      <c r="P85" s="37">
        <f t="shared" si="1"/>
        <v>526767530.79574007</v>
      </c>
      <c r="BW85" s="116"/>
      <c r="BY85" s="116"/>
      <c r="BZ85" s="116"/>
      <c r="CB85" s="116"/>
      <c r="CC85" s="116"/>
      <c r="DH85" s="116"/>
    </row>
    <row r="86" spans="1:112" x14ac:dyDescent="0.25">
      <c r="A86" s="37">
        <v>1985</v>
      </c>
      <c r="B86" s="116">
        <v>1.4202669262886E-7</v>
      </c>
      <c r="J86">
        <v>19086577.773648601</v>
      </c>
      <c r="K86">
        <v>3359979.4197362298</v>
      </c>
      <c r="L86">
        <v>8096905.9657028997</v>
      </c>
      <c r="M86">
        <v>35494660.052053802</v>
      </c>
      <c r="N86">
        <v>98759136.780653402</v>
      </c>
      <c r="O86">
        <v>384526939.98085499</v>
      </c>
      <c r="P86" s="37">
        <f t="shared" si="1"/>
        <v>549324199.97264993</v>
      </c>
      <c r="BW86" s="116"/>
      <c r="BY86" s="116"/>
      <c r="BZ86" s="116"/>
      <c r="CB86" s="116"/>
      <c r="CC86" s="116"/>
      <c r="DH86" s="116"/>
    </row>
    <row r="87" spans="1:112" x14ac:dyDescent="0.25">
      <c r="A87" s="37">
        <v>1986</v>
      </c>
      <c r="B87" s="116">
        <v>-4.6566128730773901E-9</v>
      </c>
      <c r="J87">
        <v>19893030.5697935</v>
      </c>
      <c r="K87">
        <v>3500902.2517709099</v>
      </c>
      <c r="L87">
        <v>8435014.6365787797</v>
      </c>
      <c r="M87">
        <v>36993485.775468998</v>
      </c>
      <c r="N87">
        <v>102930788.628859</v>
      </c>
      <c r="O87">
        <v>400757517.67909998</v>
      </c>
      <c r="P87" s="37">
        <f t="shared" si="1"/>
        <v>572510739.54157114</v>
      </c>
      <c r="BW87" s="116"/>
      <c r="BY87" s="116"/>
      <c r="BZ87" s="116"/>
      <c r="CC87" s="116"/>
    </row>
    <row r="88" spans="1:112" x14ac:dyDescent="0.25">
      <c r="A88" s="37">
        <v>1987</v>
      </c>
      <c r="B88" s="116">
        <v>-1.6479752957820901E-6</v>
      </c>
      <c r="J88">
        <v>20721390.8654719</v>
      </c>
      <c r="K88">
        <v>3645625.2807785501</v>
      </c>
      <c r="L88">
        <v>8782200.7015157901</v>
      </c>
      <c r="M88">
        <v>38533003.156819902</v>
      </c>
      <c r="N88">
        <v>107215733.530757</v>
      </c>
      <c r="O88">
        <v>417428558.24913502</v>
      </c>
      <c r="P88" s="37">
        <f t="shared" si="1"/>
        <v>596326511.78447819</v>
      </c>
      <c r="BW88" s="116"/>
      <c r="BY88" s="116"/>
      <c r="BZ88" s="116"/>
      <c r="CB88" s="116"/>
      <c r="CC88" s="116"/>
      <c r="DH88" s="116"/>
    </row>
    <row r="89" spans="1:112" x14ac:dyDescent="0.25">
      <c r="A89" s="37">
        <v>1988</v>
      </c>
      <c r="B89" s="116">
        <v>9.8813325166702292E-7</v>
      </c>
      <c r="J89">
        <v>21571492.6773993</v>
      </c>
      <c r="K89">
        <v>3794118.34114862</v>
      </c>
      <c r="L89">
        <v>9138390.1186737698</v>
      </c>
      <c r="M89">
        <v>40112902.700719498</v>
      </c>
      <c r="N89">
        <v>111613111.59823599</v>
      </c>
      <c r="O89">
        <v>434536702.68441302</v>
      </c>
      <c r="P89" s="37">
        <f t="shared" si="1"/>
        <v>620766718.12059021</v>
      </c>
      <c r="BW89" s="116"/>
      <c r="BY89" s="116"/>
      <c r="BZ89" s="116"/>
      <c r="CB89" s="116"/>
      <c r="CC89" s="116"/>
      <c r="DH89" s="116"/>
    </row>
    <row r="90" spans="1:112" x14ac:dyDescent="0.25">
      <c r="A90" s="37">
        <v>1989</v>
      </c>
      <c r="B90" s="116">
        <v>-4.2980536818504302E-7</v>
      </c>
      <c r="J90">
        <v>22443054.748208702</v>
      </c>
      <c r="K90">
        <v>3946331.0635975101</v>
      </c>
      <c r="L90">
        <v>9503460.2861545403</v>
      </c>
      <c r="M90">
        <v>41732660.617843099</v>
      </c>
      <c r="N90">
        <v>116121466.582175</v>
      </c>
      <c r="O90">
        <v>452076271.02861702</v>
      </c>
      <c r="P90" s="37">
        <f t="shared" si="1"/>
        <v>645823244.3265959</v>
      </c>
      <c r="BY90" s="116"/>
      <c r="BZ90" s="116"/>
      <c r="CB90" s="116"/>
      <c r="CC90" s="116"/>
    </row>
    <row r="91" spans="1:112" x14ac:dyDescent="0.25">
      <c r="A91" s="37">
        <v>1990</v>
      </c>
      <c r="B91" s="116">
        <v>-2.9709190130233802E-7</v>
      </c>
      <c r="J91">
        <v>23335720.883541699</v>
      </c>
      <c r="K91">
        <v>4102199.98695993</v>
      </c>
      <c r="L91">
        <v>9877257.1955847293</v>
      </c>
      <c r="M91">
        <v>43391613.847912297</v>
      </c>
      <c r="N91">
        <v>120738954.599555</v>
      </c>
      <c r="O91">
        <v>470040075.198291</v>
      </c>
      <c r="P91" s="37">
        <f t="shared" si="1"/>
        <v>671485821.71184468</v>
      </c>
      <c r="BW91" s="116"/>
      <c r="BY91" s="116"/>
      <c r="BZ91" s="116"/>
      <c r="CB91" s="116"/>
      <c r="CC91" s="116"/>
      <c r="DH91" s="116"/>
    </row>
    <row r="92" spans="1:112" x14ac:dyDescent="0.25">
      <c r="A92" s="37">
        <v>1991</v>
      </c>
      <c r="B92" s="116">
        <v>-4.7711655497550998E-6</v>
      </c>
      <c r="J92">
        <v>24249105.245759599</v>
      </c>
      <c r="K92">
        <v>4261656.53116618</v>
      </c>
      <c r="L92">
        <v>10259614.644783</v>
      </c>
      <c r="M92">
        <v>45089044.290456899</v>
      </c>
      <c r="N92">
        <v>125463578.494891</v>
      </c>
      <c r="O92">
        <v>488420331.48313302</v>
      </c>
      <c r="P92" s="37">
        <f t="shared" si="1"/>
        <v>697743330.69018972</v>
      </c>
      <c r="BY92" s="116"/>
      <c r="CB92" s="116"/>
      <c r="CC92" s="116"/>
      <c r="DH92" s="116"/>
    </row>
    <row r="93" spans="1:112" x14ac:dyDescent="0.25">
      <c r="A93" s="37">
        <v>1992</v>
      </c>
      <c r="B93" s="116">
        <v>-3.1711533665657001E-6</v>
      </c>
      <c r="J93">
        <v>25182836.155866899</v>
      </c>
      <c r="K93">
        <v>4424634.6974499999</v>
      </c>
      <c r="L93">
        <v>10650372.778628601</v>
      </c>
      <c r="M93">
        <v>46824260.252525397</v>
      </c>
      <c r="N93">
        <v>130293414.47153001</v>
      </c>
      <c r="O93">
        <v>507209542.83066899</v>
      </c>
      <c r="P93" s="37">
        <f t="shared" si="1"/>
        <v>724585061.18666983</v>
      </c>
      <c r="BY93" s="116"/>
      <c r="BZ93" s="116"/>
      <c r="CB93" s="116"/>
      <c r="CC93" s="116"/>
      <c r="DH93" s="116"/>
    </row>
    <row r="94" spans="1:112" x14ac:dyDescent="0.25">
      <c r="A94" s="37">
        <v>1993</v>
      </c>
      <c r="B94" s="116">
        <v>-7.01285898685455E-7</v>
      </c>
      <c r="J94">
        <v>26136592.433587901</v>
      </c>
      <c r="K94">
        <v>4591077.4478944801</v>
      </c>
      <c r="L94">
        <v>11049393.4372871</v>
      </c>
      <c r="M94">
        <v>48596664.013697803</v>
      </c>
      <c r="N94">
        <v>135226800.10549399</v>
      </c>
      <c r="O94">
        <v>526401230.68857503</v>
      </c>
      <c r="P94" s="37">
        <f t="shared" si="1"/>
        <v>752001758.12653637</v>
      </c>
      <c r="BW94" s="116"/>
      <c r="BY94" s="116"/>
      <c r="BZ94" s="116"/>
      <c r="CB94" s="116"/>
      <c r="CC94" s="116"/>
      <c r="DH94" s="116"/>
    </row>
    <row r="95" spans="1:112" x14ac:dyDescent="0.25">
      <c r="A95" s="37">
        <v>1994</v>
      </c>
      <c r="B95" s="116">
        <v>-9.5367431640625E-7</v>
      </c>
      <c r="J95">
        <v>27110127.590322599</v>
      </c>
      <c r="K95">
        <v>4760940.9437909601</v>
      </c>
      <c r="L95">
        <v>11456570.340563999</v>
      </c>
      <c r="M95">
        <v>50405796.799057297</v>
      </c>
      <c r="N95">
        <v>140262459.503703</v>
      </c>
      <c r="O95">
        <v>545990422.08068705</v>
      </c>
      <c r="P95" s="37">
        <f t="shared" si="1"/>
        <v>779986317.25812483</v>
      </c>
      <c r="BW95" s="116"/>
      <c r="BY95" s="116"/>
      <c r="BZ95" s="116"/>
      <c r="CB95" s="116"/>
      <c r="CC95" s="116"/>
      <c r="DH95" s="116"/>
    </row>
    <row r="96" spans="1:112" x14ac:dyDescent="0.25">
      <c r="A96" s="37">
        <v>1995</v>
      </c>
      <c r="B96" s="116">
        <v>-1.27963721752167E-6</v>
      </c>
      <c r="J96">
        <v>28103279.0752648</v>
      </c>
      <c r="K96">
        <v>4934196.1545797996</v>
      </c>
      <c r="L96">
        <v>11871832.9384393</v>
      </c>
      <c r="M96">
        <v>52251355.957606897</v>
      </c>
      <c r="N96">
        <v>145399551.1252</v>
      </c>
      <c r="O96">
        <v>565973835.58587801</v>
      </c>
      <c r="P96" s="37">
        <f t="shared" si="1"/>
        <v>808534050.83696878</v>
      </c>
      <c r="BW96" s="116"/>
      <c r="BY96" s="116"/>
      <c r="BZ96" s="116"/>
      <c r="CB96" s="116"/>
      <c r="DH96" s="116"/>
    </row>
    <row r="97" spans="1:112" x14ac:dyDescent="0.25">
      <c r="A97" s="37">
        <v>1996</v>
      </c>
      <c r="B97">
        <v>2.9631610959768301E-4</v>
      </c>
      <c r="J97">
        <v>29115961.9719087</v>
      </c>
      <c r="K97">
        <v>5110827.7353982301</v>
      </c>
      <c r="L97">
        <v>12295143.6879404</v>
      </c>
      <c r="M97">
        <v>54133183.228762202</v>
      </c>
      <c r="N97">
        <v>150637635.15102401</v>
      </c>
      <c r="O97">
        <v>586349754.14174604</v>
      </c>
      <c r="P97" s="37">
        <f t="shared" si="1"/>
        <v>837642505.91677952</v>
      </c>
      <c r="BW97" s="116"/>
      <c r="BY97" s="116"/>
      <c r="BZ97" s="116"/>
      <c r="CC97" s="116"/>
      <c r="DH97" s="116"/>
    </row>
    <row r="98" spans="1:112" x14ac:dyDescent="0.25">
      <c r="A98" s="37">
        <v>1997</v>
      </c>
      <c r="B98">
        <v>1.5245564281940501E-4</v>
      </c>
      <c r="J98">
        <v>30148148.723866299</v>
      </c>
      <c r="K98">
        <v>5290830.4552983399</v>
      </c>
      <c r="L98">
        <v>12726489.439621599</v>
      </c>
      <c r="M98">
        <v>56051227.035760403</v>
      </c>
      <c r="N98">
        <v>155976568.57645801</v>
      </c>
      <c r="O98">
        <v>607117616.539011</v>
      </c>
      <c r="P98" s="37">
        <f t="shared" si="1"/>
        <v>867310880.77001572</v>
      </c>
      <c r="BW98" s="116"/>
      <c r="BY98" s="116"/>
      <c r="BZ98" s="116"/>
      <c r="CC98" s="116"/>
      <c r="DH98" s="116"/>
    </row>
    <row r="99" spans="1:112" x14ac:dyDescent="0.25">
      <c r="A99" s="37">
        <v>1998</v>
      </c>
      <c r="B99" s="116">
        <v>5.71273267269135E-5</v>
      </c>
      <c r="J99">
        <v>31199838.4570264</v>
      </c>
      <c r="K99">
        <v>5474203.9149832902</v>
      </c>
      <c r="L99">
        <v>13165868.7012506</v>
      </c>
      <c r="M99">
        <v>58005486.9175836</v>
      </c>
      <c r="N99">
        <v>161416346.96465001</v>
      </c>
      <c r="O99">
        <v>628277404.89615202</v>
      </c>
      <c r="P99" s="37">
        <f t="shared" si="1"/>
        <v>897539149.85164595</v>
      </c>
      <c r="BW99" s="116"/>
      <c r="BZ99" s="116"/>
      <c r="CB99" s="116"/>
      <c r="CC99" s="116"/>
      <c r="DH99" s="116"/>
    </row>
    <row r="100" spans="1:112" x14ac:dyDescent="0.25">
      <c r="A100" s="37">
        <v>1999</v>
      </c>
      <c r="B100" s="116">
        <v>-1.35712325572968E-5</v>
      </c>
      <c r="J100">
        <v>32271020.6129715</v>
      </c>
      <c r="K100">
        <v>5660946.39781819</v>
      </c>
      <c r="L100">
        <v>13613276.814412</v>
      </c>
      <c r="M100">
        <v>59995949.193549402</v>
      </c>
      <c r="N100">
        <v>166956917.674052</v>
      </c>
      <c r="O100">
        <v>649828924.94987404</v>
      </c>
      <c r="P100" s="37">
        <f t="shared" si="1"/>
        <v>928327035.64267707</v>
      </c>
      <c r="BW100" s="116"/>
      <c r="BY100" s="116"/>
      <c r="BZ100" s="116"/>
      <c r="CB100" s="116"/>
      <c r="CC100" s="116"/>
      <c r="DH100" s="116"/>
    </row>
    <row r="101" spans="1:112" x14ac:dyDescent="0.25">
      <c r="A101" s="37">
        <v>2000</v>
      </c>
      <c r="B101" s="116">
        <v>-2.2072345018386801E-7</v>
      </c>
      <c r="J101">
        <v>33361639.2070233</v>
      </c>
      <c r="K101">
        <v>5851049.8597945198</v>
      </c>
      <c r="L101">
        <v>14068693.763876701</v>
      </c>
      <c r="M101">
        <v>62022537.7923683</v>
      </c>
      <c r="N101">
        <v>172598001.521577</v>
      </c>
      <c r="O101">
        <v>671771151.67082596</v>
      </c>
      <c r="P101" s="37">
        <f t="shared" si="1"/>
        <v>959673073.81546581</v>
      </c>
      <c r="BY101" s="116"/>
      <c r="BZ101" s="116"/>
      <c r="CB101" s="116"/>
      <c r="CC101" s="116"/>
    </row>
    <row r="102" spans="1:112" x14ac:dyDescent="0.25">
      <c r="A102" s="37">
        <v>2001</v>
      </c>
      <c r="B102">
        <v>1.6586668789386801E-4</v>
      </c>
      <c r="J102">
        <v>34471565.428293802</v>
      </c>
      <c r="K102">
        <v>6044499.7143091904</v>
      </c>
      <c r="L102">
        <v>14532083.1816551</v>
      </c>
      <c r="M102">
        <v>64085127.561455697</v>
      </c>
      <c r="N102">
        <v>178338976.341575</v>
      </c>
      <c r="O102">
        <v>694101921.86367297</v>
      </c>
      <c r="P102" s="37">
        <f t="shared" si="1"/>
        <v>991574174.09096169</v>
      </c>
      <c r="BW102" s="116"/>
      <c r="BY102" s="116"/>
      <c r="BZ102" s="116"/>
      <c r="CC102" s="116"/>
      <c r="DH102" s="116"/>
    </row>
    <row r="103" spans="1:112" x14ac:dyDescent="0.25">
      <c r="A103" s="37">
        <v>2002</v>
      </c>
      <c r="B103" s="116">
        <v>-1.95112079381943E-6</v>
      </c>
      <c r="J103">
        <v>35600590.707871102</v>
      </c>
      <c r="K103">
        <v>6241288.5482592098</v>
      </c>
      <c r="L103">
        <v>15003423.901255701</v>
      </c>
      <c r="M103">
        <v>66183744.048732698</v>
      </c>
      <c r="N103">
        <v>184178927.47176999</v>
      </c>
      <c r="O103">
        <v>716818607.58173895</v>
      </c>
      <c r="P103" s="37">
        <f t="shared" si="1"/>
        <v>1024026582.2596276</v>
      </c>
      <c r="BY103" s="116"/>
      <c r="BZ103" s="116"/>
      <c r="CB103" s="116"/>
      <c r="CC103" s="116"/>
      <c r="DH103" s="116"/>
    </row>
    <row r="104" spans="1:112" x14ac:dyDescent="0.25">
      <c r="A104" s="37">
        <v>2003</v>
      </c>
      <c r="B104" s="116">
        <v>4.1546300053596497E-6</v>
      </c>
      <c r="J104">
        <v>36748462.127730697</v>
      </c>
      <c r="K104">
        <v>6441464.5277136499</v>
      </c>
      <c r="L104">
        <v>15482822.803184999</v>
      </c>
      <c r="M104">
        <v>68319245.373183697</v>
      </c>
      <c r="N104">
        <v>190117090.04880199</v>
      </c>
      <c r="O104">
        <v>739921198.05476904</v>
      </c>
      <c r="P104" s="37">
        <f t="shared" si="1"/>
        <v>1057030282.935384</v>
      </c>
      <c r="BW104" s="116"/>
      <c r="BY104" s="116"/>
      <c r="BZ104" s="116"/>
      <c r="CB104" s="116"/>
      <c r="CC104" s="116"/>
      <c r="DH104" s="116"/>
    </row>
    <row r="105" spans="1:112" x14ac:dyDescent="0.25">
      <c r="A105" s="37">
        <v>2004</v>
      </c>
      <c r="B105">
        <v>6.5883155912160895E-4</v>
      </c>
      <c r="J105">
        <v>37914998.4357595</v>
      </c>
      <c r="K105">
        <v>6645254.5555891199</v>
      </c>
      <c r="L105">
        <v>15970803.9867651</v>
      </c>
      <c r="M105">
        <v>70495088.717586398</v>
      </c>
      <c r="N105">
        <v>196154131.36309001</v>
      </c>
      <c r="O105">
        <v>763420646.47051001</v>
      </c>
      <c r="P105" s="37">
        <f t="shared" si="1"/>
        <v>1090600923.5293002</v>
      </c>
      <c r="BW105" s="116"/>
      <c r="BY105" s="116"/>
      <c r="BZ105" s="116"/>
      <c r="CC105" s="116"/>
      <c r="DH105" s="116"/>
    </row>
    <row r="106" spans="1:112" x14ac:dyDescent="0.25">
      <c r="A106" s="37">
        <v>2005</v>
      </c>
      <c r="B106" s="116">
        <v>1.9073486328125E-6</v>
      </c>
      <c r="J106">
        <v>39100339.196124598</v>
      </c>
      <c r="K106">
        <v>6853320.6556398198</v>
      </c>
      <c r="L106">
        <v>16468915.8958652</v>
      </c>
      <c r="M106">
        <v>72721148.647801504</v>
      </c>
      <c r="N106">
        <v>202295004.417586</v>
      </c>
      <c r="O106">
        <v>787357033.89704096</v>
      </c>
      <c r="P106" s="37">
        <f t="shared" si="1"/>
        <v>1124795762.7100582</v>
      </c>
      <c r="BW106" s="116"/>
      <c r="BZ106" s="116"/>
      <c r="CB106" s="116"/>
      <c r="CC106" s="116"/>
      <c r="DH106" s="116"/>
    </row>
    <row r="107" spans="1:112" x14ac:dyDescent="0.25">
      <c r="A107" s="37">
        <v>2006</v>
      </c>
      <c r="B107" s="116">
        <v>2.2264197468757599E-5</v>
      </c>
      <c r="J107">
        <v>40305362.936995097</v>
      </c>
      <c r="K107">
        <v>7067196.2932331497</v>
      </c>
      <c r="L107">
        <v>16980778.887628</v>
      </c>
      <c r="M107">
        <v>75020623.486254305</v>
      </c>
      <c r="N107">
        <v>208554211.05643299</v>
      </c>
      <c r="O107">
        <v>811832402.87460196</v>
      </c>
      <c r="P107" s="37">
        <f t="shared" si="1"/>
        <v>1159760575.5351455</v>
      </c>
      <c r="BW107" s="116"/>
      <c r="BY107" s="116"/>
      <c r="BZ107" s="116"/>
      <c r="CB107" s="116"/>
      <c r="CC107" s="116"/>
      <c r="DH107" s="116"/>
    </row>
    <row r="108" spans="1:112" x14ac:dyDescent="0.25">
      <c r="A108" s="37">
        <v>2007</v>
      </c>
      <c r="B108" s="116">
        <v>-7.4505805969238298E-9</v>
      </c>
      <c r="J108">
        <v>41532215.551179603</v>
      </c>
      <c r="K108">
        <v>7289858.97413754</v>
      </c>
      <c r="L108">
        <v>17513498.6420279</v>
      </c>
      <c r="M108">
        <v>77440157.260624394</v>
      </c>
      <c r="N108">
        <v>214963764.311979</v>
      </c>
      <c r="O108">
        <v>837058821.05987799</v>
      </c>
      <c r="P108" s="37">
        <f t="shared" si="1"/>
        <v>1195798315.7998264</v>
      </c>
      <c r="BW108" s="116"/>
      <c r="CB108" s="116"/>
      <c r="CC108" s="116"/>
    </row>
    <row r="109" spans="1:112" x14ac:dyDescent="0.25">
      <c r="A109" s="37">
        <v>2008</v>
      </c>
      <c r="B109" s="116">
        <v>-3.76254320144653E-7</v>
      </c>
      <c r="J109">
        <v>42784692.242996998</v>
      </c>
      <c r="K109">
        <v>7526199.4719216703</v>
      </c>
      <c r="L109">
        <v>18078928.385757901</v>
      </c>
      <c r="M109">
        <v>80060818.024501398</v>
      </c>
      <c r="N109">
        <v>221582485.89515901</v>
      </c>
      <c r="O109">
        <v>863410622.71411896</v>
      </c>
      <c r="P109" s="37">
        <f t="shared" si="1"/>
        <v>1233443746.7344561</v>
      </c>
      <c r="BW109" s="116"/>
      <c r="BZ109" s="116"/>
      <c r="CB109" s="116"/>
      <c r="CC109" s="116"/>
    </row>
    <row r="110" spans="1:112" x14ac:dyDescent="0.25">
      <c r="A110" s="37">
        <v>2009</v>
      </c>
      <c r="B110" s="116">
        <v>-1.2628734111785899E-6</v>
      </c>
      <c r="J110">
        <v>44067989.276445404</v>
      </c>
      <c r="K110">
        <v>7782920.9007765399</v>
      </c>
      <c r="L110">
        <v>18693736.3438843</v>
      </c>
      <c r="M110">
        <v>83003990.758793101</v>
      </c>
      <c r="N110">
        <v>228502800.026683</v>
      </c>
      <c r="O110">
        <v>891453353.71535802</v>
      </c>
      <c r="P110" s="37">
        <f t="shared" si="1"/>
        <v>1273504791.0219402</v>
      </c>
      <c r="BW110" s="116"/>
      <c r="BZ110" s="116"/>
      <c r="CB110" s="116"/>
      <c r="CC110" s="116"/>
      <c r="DH110" s="116"/>
    </row>
    <row r="111" spans="1:112" x14ac:dyDescent="0.25">
      <c r="A111" s="37">
        <v>2010</v>
      </c>
      <c r="B111" s="116">
        <v>4.56348061561585E-8</v>
      </c>
      <c r="J111">
        <v>45387303.519221202</v>
      </c>
      <c r="K111">
        <v>8067366.4673529398</v>
      </c>
      <c r="L111">
        <v>19377130.879273701</v>
      </c>
      <c r="M111">
        <v>86423989.573118299</v>
      </c>
      <c r="N111">
        <v>235849545.07716599</v>
      </c>
      <c r="O111">
        <v>921912449.53763998</v>
      </c>
      <c r="P111" s="37">
        <f t="shared" si="1"/>
        <v>1317017785.053772</v>
      </c>
      <c r="BW111" s="116"/>
      <c r="BY111" s="116"/>
      <c r="BZ111" s="116"/>
      <c r="CB111" s="116"/>
      <c r="CC111" s="116"/>
      <c r="DH111" s="116"/>
    </row>
    <row r="112" spans="1:112" x14ac:dyDescent="0.25">
      <c r="A112" s="37">
        <v>2011</v>
      </c>
      <c r="B112">
        <v>3.9090961217880301E-3</v>
      </c>
      <c r="J112">
        <v>46745159.021936998</v>
      </c>
      <c r="K112">
        <v>8385191.3435846204</v>
      </c>
      <c r="L112">
        <v>20146013.435233001</v>
      </c>
      <c r="M112">
        <v>90481807.702085301</v>
      </c>
      <c r="N112">
        <v>243766987.66233999</v>
      </c>
      <c r="O112">
        <v>955558704.71875203</v>
      </c>
      <c r="P112" s="37">
        <f t="shared" si="1"/>
        <v>1365083863.8839319</v>
      </c>
      <c r="BW112" s="116"/>
      <c r="BZ112" s="116"/>
      <c r="CC112" s="116"/>
      <c r="DH112" s="116"/>
    </row>
    <row r="113" spans="1:112" x14ac:dyDescent="0.25">
      <c r="A113" s="37">
        <v>2012</v>
      </c>
      <c r="B113" s="116">
        <v>6.6682696342468304E-7</v>
      </c>
      <c r="J113">
        <v>48138177.414836504</v>
      </c>
      <c r="K113">
        <v>8737649.9344429001</v>
      </c>
      <c r="L113">
        <v>21009264.175716098</v>
      </c>
      <c r="M113">
        <v>95303352.917137995</v>
      </c>
      <c r="N113">
        <v>252396136.55662301</v>
      </c>
      <c r="O113">
        <v>993030688.9971</v>
      </c>
      <c r="P113" s="37">
        <f t="shared" si="1"/>
        <v>1418615269.9958565</v>
      </c>
      <c r="BW113" s="116"/>
      <c r="BY113" s="116"/>
      <c r="BZ113" s="116"/>
      <c r="CB113" s="116"/>
      <c r="CC113" s="116"/>
      <c r="DH113" s="116"/>
    </row>
    <row r="114" spans="1:112" x14ac:dyDescent="0.25">
      <c r="A114" s="37">
        <v>2013</v>
      </c>
      <c r="B114" s="116">
        <v>8.9844688773155199E-5</v>
      </c>
      <c r="J114">
        <v>49554808.894984998</v>
      </c>
      <c r="K114">
        <v>9120043.8636729605</v>
      </c>
      <c r="L114">
        <v>21964638.3693063</v>
      </c>
      <c r="M114">
        <v>100936840.856984</v>
      </c>
      <c r="N114">
        <v>261851594.323459</v>
      </c>
      <c r="O114">
        <v>1034665161.3862799</v>
      </c>
      <c r="P114" s="37">
        <f t="shared" si="1"/>
        <v>1478093087.6946874</v>
      </c>
      <c r="BW114" s="116"/>
      <c r="BY114" s="116"/>
      <c r="BZ114" s="116"/>
      <c r="CB114" s="116"/>
      <c r="CC114" s="116"/>
      <c r="DH114" s="116"/>
    </row>
    <row r="115" spans="1:112" x14ac:dyDescent="0.25">
      <c r="A115" s="37">
        <v>2014</v>
      </c>
      <c r="B115" s="116">
        <v>-2.3104250431060801E-5</v>
      </c>
      <c r="J115">
        <v>50975568.664488599</v>
      </c>
      <c r="K115">
        <v>9522763.6946871597</v>
      </c>
      <c r="L115">
        <v>23001491.595829599</v>
      </c>
      <c r="M115">
        <v>107329409.577328</v>
      </c>
      <c r="N115">
        <v>272209333.68064398</v>
      </c>
      <c r="O115">
        <v>1080423323.4969499</v>
      </c>
      <c r="P115" s="37">
        <f t="shared" si="1"/>
        <v>1543461890.7099271</v>
      </c>
      <c r="BW115" s="116"/>
      <c r="BZ115" s="116"/>
      <c r="CB115" s="116"/>
      <c r="CC115" s="116"/>
      <c r="DH115" s="116"/>
    </row>
    <row r="116" spans="1:112" x14ac:dyDescent="0.25">
      <c r="A116" s="37">
        <v>2015</v>
      </c>
      <c r="B116">
        <v>-3.3926405012607602E-4</v>
      </c>
      <c r="J116">
        <v>52376238.127707899</v>
      </c>
      <c r="K116">
        <v>9935005.6906889603</v>
      </c>
      <c r="L116">
        <v>24109385.506069399</v>
      </c>
      <c r="M116">
        <v>114336215.981473</v>
      </c>
      <c r="N116">
        <v>283509773.52005303</v>
      </c>
      <c r="O116">
        <v>1129955443.92732</v>
      </c>
      <c r="P116" s="37">
        <f t="shared" si="1"/>
        <v>1614222062.7533123</v>
      </c>
      <c r="BW116" s="116"/>
      <c r="BY116" s="116"/>
      <c r="BZ116" s="116"/>
      <c r="CC116" s="116"/>
      <c r="DH116" s="116"/>
    </row>
    <row r="117" spans="1:112" x14ac:dyDescent="0.25">
      <c r="A117" s="37">
        <v>2016</v>
      </c>
      <c r="B117">
        <v>-1.2711659073829701E-3</v>
      </c>
      <c r="J117">
        <v>53732855.157840297</v>
      </c>
      <c r="K117">
        <v>10349376.182740999</v>
      </c>
      <c r="L117">
        <v>25288184.5033454</v>
      </c>
      <c r="M117">
        <v>121758809.036171</v>
      </c>
      <c r="N117">
        <v>295767840.84979898</v>
      </c>
      <c r="O117">
        <v>1182759820.0364201</v>
      </c>
      <c r="P117" s="37">
        <f t="shared" si="1"/>
        <v>1689656885.7663169</v>
      </c>
      <c r="BW117" s="116"/>
      <c r="CC117" s="116"/>
      <c r="DH117" s="116"/>
    </row>
    <row r="118" spans="1:112" x14ac:dyDescent="0.25">
      <c r="A118" s="37">
        <v>2017</v>
      </c>
      <c r="B118">
        <v>-2.3227714002132398E-2</v>
      </c>
      <c r="J118">
        <v>55026319.045152903</v>
      </c>
      <c r="K118">
        <v>10764693.935368801</v>
      </c>
      <c r="L118">
        <v>26553054.839103099</v>
      </c>
      <c r="M118">
        <v>129394225.913197</v>
      </c>
      <c r="N118">
        <v>308973751.88398099</v>
      </c>
      <c r="O118">
        <v>1238328106.4392099</v>
      </c>
      <c r="P118" s="37">
        <f t="shared" si="1"/>
        <v>1769040152.0560126</v>
      </c>
      <c r="BW118" s="116"/>
      <c r="CC118" s="116"/>
      <c r="DH118" s="116"/>
    </row>
    <row r="119" spans="1:112" x14ac:dyDescent="0.25">
      <c r="A119" s="37">
        <v>2018</v>
      </c>
      <c r="B119">
        <v>1.8745474517345399E-4</v>
      </c>
      <c r="J119">
        <v>56244893.6493714</v>
      </c>
      <c r="K119">
        <v>11185391.7583685</v>
      </c>
      <c r="L119">
        <v>27930390.298835799</v>
      </c>
      <c r="M119">
        <v>137072507.94592899</v>
      </c>
      <c r="N119">
        <v>323073851.76558602</v>
      </c>
      <c r="O119">
        <v>1296183082.64221</v>
      </c>
      <c r="P119" s="37">
        <f t="shared" si="1"/>
        <v>1851690118.0603008</v>
      </c>
      <c r="BW119" s="116"/>
      <c r="BY119" s="116"/>
      <c r="BZ119" s="116"/>
      <c r="CC119" s="116"/>
      <c r="DH119" s="116"/>
    </row>
    <row r="120" spans="1:112" x14ac:dyDescent="0.25">
      <c r="A120" s="37">
        <v>2019</v>
      </c>
      <c r="B120" s="116">
        <v>-2.8312206268310499E-7</v>
      </c>
      <c r="J120">
        <v>57384480.668936498</v>
      </c>
      <c r="K120">
        <v>11618523.555435801</v>
      </c>
      <c r="L120">
        <v>29447100.7829386</v>
      </c>
      <c r="M120">
        <v>144669801.789341</v>
      </c>
      <c r="N120">
        <v>337938129.46602899</v>
      </c>
      <c r="O120">
        <v>1355802084.61292</v>
      </c>
      <c r="P120" s="37">
        <f t="shared" si="1"/>
        <v>1936860120.8756008</v>
      </c>
      <c r="BW120" s="116"/>
      <c r="BY120" s="116"/>
      <c r="BZ120" s="116"/>
      <c r="CB120" s="116"/>
      <c r="CC120" s="116"/>
      <c r="DH120" s="116"/>
    </row>
    <row r="121" spans="1:112" x14ac:dyDescent="0.25">
      <c r="A121" s="37">
        <v>2020</v>
      </c>
      <c r="B121" s="116">
        <v>-1.52550637722015E-6</v>
      </c>
      <c r="J121">
        <v>58447976.971166901</v>
      </c>
      <c r="K121">
        <v>12071728.478186</v>
      </c>
      <c r="L121">
        <v>31121618.115031399</v>
      </c>
      <c r="M121">
        <v>152099184.88521001</v>
      </c>
      <c r="N121">
        <v>353337072.62805903</v>
      </c>
      <c r="O121">
        <v>1416514355.8478601</v>
      </c>
      <c r="P121" s="37">
        <f t="shared" si="1"/>
        <v>2023591936.9255135</v>
      </c>
      <c r="BW121" s="116"/>
      <c r="BY121" s="116"/>
      <c r="BZ121" s="116"/>
      <c r="CB121" s="116"/>
      <c r="CC121" s="116"/>
      <c r="DH121" s="116"/>
    </row>
    <row r="122" spans="1:112" x14ac:dyDescent="0.25">
      <c r="A122" s="37">
        <v>2021</v>
      </c>
      <c r="B122" s="116">
        <v>2.1811574697494498E-6</v>
      </c>
      <c r="J122">
        <v>59445118.396281898</v>
      </c>
      <c r="K122">
        <v>12555890.2933855</v>
      </c>
      <c r="L122">
        <v>32966107.668361899</v>
      </c>
      <c r="M122">
        <v>159291929.733271</v>
      </c>
      <c r="N122">
        <v>368951612.76733202</v>
      </c>
      <c r="O122">
        <v>1477491537.3368101</v>
      </c>
      <c r="P122" s="37">
        <f t="shared" si="1"/>
        <v>2110702196.1954424</v>
      </c>
      <c r="BW122" s="116"/>
      <c r="BY122" s="116"/>
      <c r="CB122" s="116"/>
      <c r="CC122" s="116"/>
      <c r="DH122" s="116"/>
    </row>
    <row r="123" spans="1:112" x14ac:dyDescent="0.25">
      <c r="A123" s="37">
        <v>2022</v>
      </c>
      <c r="B123" s="116">
        <v>-1.72648578882217E-5</v>
      </c>
      <c r="J123">
        <v>60392808.012118503</v>
      </c>
      <c r="K123">
        <v>13094286.6120423</v>
      </c>
      <c r="L123">
        <v>35004748.796080403</v>
      </c>
      <c r="M123">
        <v>166183271.52315599</v>
      </c>
      <c r="N123">
        <v>384423376.90667403</v>
      </c>
      <c r="O123">
        <v>1537896480.9835</v>
      </c>
      <c r="P123" s="37">
        <f t="shared" si="1"/>
        <v>2196994972.8335714</v>
      </c>
      <c r="BW123" s="116"/>
      <c r="BY123" s="116"/>
      <c r="BZ123" s="116"/>
      <c r="CB123" s="116"/>
      <c r="CC123" s="116"/>
      <c r="DH123" s="116"/>
    </row>
    <row r="124" spans="1:112" x14ac:dyDescent="0.25">
      <c r="A124" s="37">
        <v>2023</v>
      </c>
      <c r="B124" s="116">
        <v>-5.1982700824737603E-5</v>
      </c>
      <c r="J124">
        <v>61314201.8587448</v>
      </c>
      <c r="K124">
        <v>13736753.5924688</v>
      </c>
      <c r="L124">
        <v>37305247.877027303</v>
      </c>
      <c r="M124">
        <v>172710672.93728599</v>
      </c>
      <c r="N124">
        <v>399429381.46543199</v>
      </c>
      <c r="O124">
        <v>1597157934.70557</v>
      </c>
      <c r="P124" s="37">
        <f t="shared" si="1"/>
        <v>2281654192.4365292</v>
      </c>
      <c r="BW124" s="116"/>
      <c r="CB124" s="116"/>
      <c r="CC124" s="116"/>
      <c r="DH124" s="116"/>
    </row>
    <row r="125" spans="1:112" x14ac:dyDescent="0.25">
      <c r="A125" s="37">
        <v>2024</v>
      </c>
      <c r="B125" s="116">
        <v>1.03041529655457E-5</v>
      </c>
      <c r="J125">
        <v>62234520.181564599</v>
      </c>
      <c r="K125">
        <v>14574225.043553101</v>
      </c>
      <c r="L125">
        <v>40013769.745834</v>
      </c>
      <c r="M125">
        <v>178824080.12207001</v>
      </c>
      <c r="N125">
        <v>413751347.85629702</v>
      </c>
      <c r="O125">
        <v>1655261866.8817401</v>
      </c>
      <c r="P125" s="37">
        <f t="shared" si="1"/>
        <v>2364659809.831059</v>
      </c>
      <c r="BW125" s="116"/>
      <c r="CB125" s="116"/>
      <c r="CC125" s="116"/>
      <c r="DH125" s="116"/>
    </row>
    <row r="126" spans="1:112" x14ac:dyDescent="0.25">
      <c r="A126" s="37">
        <v>2025</v>
      </c>
      <c r="B126" s="116">
        <v>1.64397060871124E-5</v>
      </c>
      <c r="J126">
        <v>63173557.314266503</v>
      </c>
      <c r="K126">
        <v>15746983.6531789</v>
      </c>
      <c r="L126">
        <v>43379541.014714599</v>
      </c>
      <c r="M126">
        <v>184500998.809387</v>
      </c>
      <c r="N126">
        <v>427312777.89929098</v>
      </c>
      <c r="O126">
        <v>1712932336.9452901</v>
      </c>
      <c r="P126" s="37">
        <f t="shared" si="1"/>
        <v>2447046195.6361279</v>
      </c>
      <c r="BW126" s="116"/>
      <c r="BY126" s="116"/>
      <c r="BZ126" s="116"/>
      <c r="CB126" s="116"/>
      <c r="CC126" s="116"/>
      <c r="DH126" s="116"/>
    </row>
    <row r="127" spans="1:112" x14ac:dyDescent="0.25">
      <c r="A127" s="37">
        <v>2026</v>
      </c>
      <c r="B127" s="116">
        <v>5.2154064178466797E-8</v>
      </c>
      <c r="J127">
        <v>64138070.073134899</v>
      </c>
      <c r="K127">
        <v>17439834.2234331</v>
      </c>
      <c r="L127">
        <v>47755223.659280099</v>
      </c>
      <c r="M127">
        <v>189756603.044772</v>
      </c>
      <c r="N127">
        <v>440172228.73385698</v>
      </c>
      <c r="O127">
        <v>1771611239.38045</v>
      </c>
      <c r="P127" s="37">
        <f t="shared" si="1"/>
        <v>2530873199.1149273</v>
      </c>
      <c r="BW127" s="116"/>
      <c r="BZ127" s="116"/>
      <c r="CB127" s="116"/>
      <c r="CC127" s="116"/>
      <c r="DH127" s="116"/>
    </row>
    <row r="128" spans="1:112" x14ac:dyDescent="0.25">
      <c r="A128" s="37">
        <v>2027</v>
      </c>
      <c r="B128" s="116">
        <v>1.23307108879089E-6</v>
      </c>
      <c r="J128">
        <v>65118901.990731999</v>
      </c>
      <c r="K128">
        <v>19860045.132142998</v>
      </c>
      <c r="L128">
        <v>53563487.618162803</v>
      </c>
      <c r="M128">
        <v>194641273.18618599</v>
      </c>
      <c r="N128">
        <v>452478343.45923102</v>
      </c>
      <c r="O128">
        <v>1833211453.23506</v>
      </c>
      <c r="P128" s="37">
        <f t="shared" si="1"/>
        <v>2618873504.6215148</v>
      </c>
      <c r="BY128" s="116"/>
      <c r="BZ128" s="116"/>
      <c r="CB128" s="116"/>
      <c r="CC128" s="116"/>
      <c r="DH128" s="116"/>
    </row>
    <row r="129" spans="1:112" x14ac:dyDescent="0.25">
      <c r="A129" s="37">
        <v>2028</v>
      </c>
      <c r="B129">
        <v>8.5341930389404297E-4</v>
      </c>
      <c r="J129">
        <v>66095701.770498902</v>
      </c>
      <c r="K129">
        <v>23199785.212077301</v>
      </c>
      <c r="L129">
        <v>61229903.620746203</v>
      </c>
      <c r="M129">
        <v>199224370.114342</v>
      </c>
      <c r="N129">
        <v>464403894.412907</v>
      </c>
      <c r="O129">
        <v>1899691861.9713299</v>
      </c>
      <c r="P129" s="37">
        <f t="shared" ref="P129:P192" si="2">SUM(J129:O129)</f>
        <v>2713845517.1019011</v>
      </c>
      <c r="BW129" s="116"/>
      <c r="DH129" s="116"/>
    </row>
    <row r="130" spans="1:112" x14ac:dyDescent="0.25">
      <c r="A130" s="37">
        <v>2029</v>
      </c>
      <c r="B130">
        <v>7212818.41518916</v>
      </c>
      <c r="J130">
        <v>67047198.8388905</v>
      </c>
      <c r="K130">
        <v>27592449.473887201</v>
      </c>
      <c r="L130">
        <v>71095934.039884493</v>
      </c>
      <c r="M130">
        <v>203570945.63989899</v>
      </c>
      <c r="N130">
        <v>476081074.61556</v>
      </c>
      <c r="O130">
        <v>1972571072.75228</v>
      </c>
      <c r="P130" s="37">
        <f t="shared" si="2"/>
        <v>2817958675.3604012</v>
      </c>
      <c r="BW130" s="116"/>
      <c r="BY130" s="116"/>
      <c r="BZ130" s="116"/>
      <c r="CC130" s="116"/>
    </row>
    <row r="131" spans="1:112" x14ac:dyDescent="0.25">
      <c r="A131" s="37">
        <v>2030</v>
      </c>
      <c r="B131">
        <v>66187719.541324899</v>
      </c>
      <c r="J131">
        <v>67960854.483531907</v>
      </c>
      <c r="K131">
        <v>33077654.983873598</v>
      </c>
      <c r="L131">
        <v>83337627.412946805</v>
      </c>
      <c r="M131">
        <v>207722821.93195999</v>
      </c>
      <c r="N131">
        <v>487559009.48817903</v>
      </c>
      <c r="O131">
        <v>2052535259.36781</v>
      </c>
      <c r="P131" s="37">
        <f t="shared" si="2"/>
        <v>2932193227.6683016</v>
      </c>
      <c r="BW131" s="116"/>
      <c r="BY131" s="116"/>
      <c r="BZ131" s="116"/>
      <c r="CB131" s="116"/>
      <c r="CC131" s="116"/>
    </row>
    <row r="132" spans="1:112" x14ac:dyDescent="0.25">
      <c r="A132" s="37">
        <v>2031</v>
      </c>
      <c r="B132">
        <v>127244706.686845</v>
      </c>
      <c r="J132">
        <v>68835841.098321199</v>
      </c>
      <c r="K132">
        <v>39588421.965256199</v>
      </c>
      <c r="L132">
        <v>97917858.489432901</v>
      </c>
      <c r="M132">
        <v>211693414.24820301</v>
      </c>
      <c r="N132">
        <v>498796316.122082</v>
      </c>
      <c r="O132">
        <v>2139274321.15435</v>
      </c>
      <c r="P132" s="37">
        <f t="shared" si="2"/>
        <v>3056106173.0776453</v>
      </c>
      <c r="BY132" s="116"/>
      <c r="BZ132" s="116"/>
      <c r="CB132" s="116"/>
    </row>
    <row r="133" spans="1:112" x14ac:dyDescent="0.25">
      <c r="A133" s="37">
        <v>2032</v>
      </c>
      <c r="B133">
        <v>199248784.82588699</v>
      </c>
      <c r="J133">
        <v>69677866.584319204</v>
      </c>
      <c r="K133">
        <v>46965498.830889501</v>
      </c>
      <c r="L133">
        <v>114589135.44604599</v>
      </c>
      <c r="M133">
        <v>215477662.85375199</v>
      </c>
      <c r="N133">
        <v>509687546.10391903</v>
      </c>
      <c r="O133">
        <v>2231594656.2441602</v>
      </c>
      <c r="P133" s="37">
        <f t="shared" si="2"/>
        <v>3187992366.063086</v>
      </c>
      <c r="BW133" s="116"/>
      <c r="BY133" s="116"/>
      <c r="BZ133" s="116"/>
      <c r="CC133" s="116"/>
    </row>
    <row r="134" spans="1:112" x14ac:dyDescent="0.25">
      <c r="A134" s="37">
        <v>2033</v>
      </c>
      <c r="B134">
        <v>288322597.19696802</v>
      </c>
      <c r="J134">
        <v>70489890.061808005</v>
      </c>
      <c r="K134">
        <v>54992782.660863496</v>
      </c>
      <c r="L134">
        <v>132945253.92086799</v>
      </c>
      <c r="M134">
        <v>219069853.475344</v>
      </c>
      <c r="N134">
        <v>520108591.84072101</v>
      </c>
      <c r="O134">
        <v>2327748201.23908</v>
      </c>
      <c r="P134" s="37">
        <f t="shared" si="2"/>
        <v>3325354573.1986847</v>
      </c>
      <c r="BY134" s="116"/>
      <c r="BZ134" s="116"/>
      <c r="CC134" s="116"/>
    </row>
    <row r="135" spans="1:112" x14ac:dyDescent="0.25">
      <c r="A135" s="37">
        <v>2034</v>
      </c>
      <c r="B135">
        <v>377442054.574404</v>
      </c>
      <c r="J135">
        <v>71265210.905440807</v>
      </c>
      <c r="K135">
        <v>63441026.230102398</v>
      </c>
      <c r="L135">
        <v>152503627.80300999</v>
      </c>
      <c r="M135">
        <v>222478642.15957201</v>
      </c>
      <c r="N135">
        <v>529960657.42332399</v>
      </c>
      <c r="O135">
        <v>2425848050.5500498</v>
      </c>
      <c r="P135" s="37">
        <f t="shared" si="2"/>
        <v>3465497215.0714989</v>
      </c>
      <c r="BZ135" s="116"/>
      <c r="CC135" s="116"/>
    </row>
    <row r="136" spans="1:112" x14ac:dyDescent="0.25">
      <c r="A136" s="37">
        <v>2035</v>
      </c>
      <c r="B136">
        <v>465669729.358316</v>
      </c>
      <c r="J136">
        <v>71987389.413485393</v>
      </c>
      <c r="K136">
        <v>72107451.160903499</v>
      </c>
      <c r="L136">
        <v>172793362.21957499</v>
      </c>
      <c r="M136">
        <v>225731767.322954</v>
      </c>
      <c r="N136">
        <v>539197876.14218497</v>
      </c>
      <c r="O136">
        <v>2524241641.2712402</v>
      </c>
      <c r="P136" s="37">
        <f t="shared" si="2"/>
        <v>3606059487.5303431</v>
      </c>
      <c r="BW136" s="116"/>
      <c r="BY136" s="116"/>
      <c r="BZ136" s="116"/>
      <c r="CC136" s="116"/>
    </row>
    <row r="137" spans="1:112" x14ac:dyDescent="0.25">
      <c r="A137" s="37">
        <v>2036</v>
      </c>
      <c r="B137">
        <v>552734416.86888301</v>
      </c>
      <c r="J137">
        <v>72636911.027055904</v>
      </c>
      <c r="K137">
        <v>80843582.252139494</v>
      </c>
      <c r="L137">
        <v>193426622.48314801</v>
      </c>
      <c r="M137">
        <v>228869524.41313899</v>
      </c>
      <c r="N137">
        <v>547834610.40081501</v>
      </c>
      <c r="O137">
        <v>2621759584.67803</v>
      </c>
      <c r="P137" s="37">
        <f t="shared" si="2"/>
        <v>3745370835.2543273</v>
      </c>
      <c r="BW137" s="116"/>
      <c r="BY137" s="116"/>
      <c r="BZ137" s="116"/>
      <c r="CC137" s="116"/>
    </row>
    <row r="138" spans="1:112" x14ac:dyDescent="0.25">
      <c r="A138" s="37">
        <v>2037</v>
      </c>
      <c r="B138">
        <v>638948216.54130805</v>
      </c>
      <c r="J138">
        <v>73200641.617618293</v>
      </c>
      <c r="K138">
        <v>89567449.528324604</v>
      </c>
      <c r="L138">
        <v>214137084.74939999</v>
      </c>
      <c r="M138">
        <v>231931572.093988</v>
      </c>
      <c r="N138">
        <v>555936659.99094498</v>
      </c>
      <c r="O138">
        <v>2717804618.6206398</v>
      </c>
      <c r="P138" s="37">
        <f t="shared" si="2"/>
        <v>3882578026.6009159</v>
      </c>
      <c r="BY138" s="116"/>
      <c r="BZ138" s="116"/>
      <c r="CB138" s="116"/>
      <c r="CC138" s="116"/>
    </row>
    <row r="139" spans="1:112" x14ac:dyDescent="0.25">
      <c r="A139" s="37">
        <v>2038</v>
      </c>
      <c r="B139">
        <v>724927925.93614101</v>
      </c>
      <c r="J139">
        <v>73679012.015696898</v>
      </c>
      <c r="K139">
        <v>98257201.780922905</v>
      </c>
      <c r="L139">
        <v>234775276.93045801</v>
      </c>
      <c r="M139">
        <v>234943611.09956801</v>
      </c>
      <c r="N139">
        <v>563602418.88803899</v>
      </c>
      <c r="O139">
        <v>2812267548.33426</v>
      </c>
      <c r="P139" s="37">
        <f t="shared" si="2"/>
        <v>4017525069.048945</v>
      </c>
      <c r="BW139" s="116"/>
      <c r="BY139" s="116"/>
      <c r="CB139" s="116"/>
      <c r="CC139" s="116"/>
    </row>
    <row r="140" spans="1:112" x14ac:dyDescent="0.25">
      <c r="A140" s="37">
        <v>2039</v>
      </c>
      <c r="B140">
        <v>811143084.94976199</v>
      </c>
      <c r="J140">
        <v>74087546.968377501</v>
      </c>
      <c r="K140">
        <v>106923831.711899</v>
      </c>
      <c r="L140">
        <v>255257810.48801601</v>
      </c>
      <c r="M140">
        <v>237909228.78518</v>
      </c>
      <c r="N140">
        <v>570938138.44777</v>
      </c>
      <c r="O140">
        <v>2905271964.9362302</v>
      </c>
      <c r="P140" s="37">
        <f t="shared" si="2"/>
        <v>4150388521.3374729</v>
      </c>
      <c r="BZ140" s="116"/>
      <c r="CB140" s="116"/>
      <c r="CC140" s="116"/>
    </row>
    <row r="141" spans="1:112" x14ac:dyDescent="0.25">
      <c r="A141" s="37">
        <v>2040</v>
      </c>
      <c r="B141">
        <v>897396102.54563606</v>
      </c>
      <c r="J141">
        <v>74452415.971970797</v>
      </c>
      <c r="K141">
        <v>115565536.165194</v>
      </c>
      <c r="L141">
        <v>275480221.64583898</v>
      </c>
      <c r="M141">
        <v>240809302.710711</v>
      </c>
      <c r="N141">
        <v>578030564.20407701</v>
      </c>
      <c r="O141">
        <v>2996788761.62818</v>
      </c>
      <c r="P141" s="37">
        <f t="shared" si="2"/>
        <v>4281126802.3259716</v>
      </c>
      <c r="BY141" s="116"/>
      <c r="CB141" s="116"/>
      <c r="CC141" s="116"/>
    </row>
    <row r="142" spans="1:112" x14ac:dyDescent="0.25">
      <c r="A142" s="37">
        <v>2041</v>
      </c>
      <c r="B142">
        <v>982447443.06513298</v>
      </c>
      <c r="J142">
        <v>74802413.061075896</v>
      </c>
      <c r="K142">
        <v>124116347.62276</v>
      </c>
      <c r="L142">
        <v>295222057.39746201</v>
      </c>
      <c r="M142">
        <v>243608307.880925</v>
      </c>
      <c r="N142">
        <v>584922235.24994004</v>
      </c>
      <c r="O142">
        <v>3086233176.1617098</v>
      </c>
      <c r="P142" s="37">
        <f t="shared" si="2"/>
        <v>4408904537.3738728</v>
      </c>
      <c r="BW142" s="116"/>
    </row>
    <row r="143" spans="1:112" x14ac:dyDescent="0.25">
      <c r="A143" s="37">
        <v>2042</v>
      </c>
      <c r="B143">
        <v>1064015923.82934</v>
      </c>
      <c r="J143">
        <v>75160978.584088802</v>
      </c>
      <c r="K143">
        <v>132411831.446308</v>
      </c>
      <c r="L143">
        <v>314089217.42743599</v>
      </c>
      <c r="M143">
        <v>246264711.1566</v>
      </c>
      <c r="N143">
        <v>591597545.67667496</v>
      </c>
      <c r="O143">
        <v>3172223330.0125799</v>
      </c>
      <c r="P143" s="37">
        <f t="shared" si="2"/>
        <v>4531747614.303688</v>
      </c>
      <c r="BY143" s="116"/>
      <c r="BZ143" s="116"/>
      <c r="CB143" s="116"/>
      <c r="CC143" s="116"/>
    </row>
    <row r="144" spans="1:112" x14ac:dyDescent="0.25">
      <c r="A144" s="37">
        <v>2043</v>
      </c>
      <c r="B144">
        <v>1139259921.2669001</v>
      </c>
      <c r="J144">
        <v>75541274.557451904</v>
      </c>
      <c r="K144">
        <v>140195222.323612</v>
      </c>
      <c r="L144">
        <v>331536268.50382</v>
      </c>
      <c r="M144">
        <v>248741873.68879199</v>
      </c>
      <c r="N144">
        <v>597987214.56013203</v>
      </c>
      <c r="O144">
        <v>3252670991.8122201</v>
      </c>
      <c r="P144" s="37">
        <f t="shared" si="2"/>
        <v>4646672845.4460278</v>
      </c>
      <c r="BW144" s="116"/>
      <c r="CC144" s="116"/>
    </row>
    <row r="145" spans="1:81" x14ac:dyDescent="0.25">
      <c r="A145" s="37">
        <v>2044</v>
      </c>
      <c r="B145">
        <v>1205591959.4077899</v>
      </c>
      <c r="J145">
        <v>75945504.704121903</v>
      </c>
      <c r="K145">
        <v>147171993.30020499</v>
      </c>
      <c r="L145">
        <v>346979948.895289</v>
      </c>
      <c r="M145">
        <v>251016411.81577799</v>
      </c>
      <c r="N145">
        <v>603992703.308676</v>
      </c>
      <c r="O145">
        <v>3325248644.7228298</v>
      </c>
      <c r="P145" s="37">
        <f t="shared" si="2"/>
        <v>4750355206.7468996</v>
      </c>
      <c r="CB145" s="116"/>
    </row>
    <row r="146" spans="1:81" x14ac:dyDescent="0.25">
      <c r="A146" s="37">
        <v>2045</v>
      </c>
      <c r="B146">
        <v>1261468039.0495901</v>
      </c>
      <c r="J146">
        <v>76367697.705517501</v>
      </c>
      <c r="K146">
        <v>153094712.26882899</v>
      </c>
      <c r="L146">
        <v>359964995.03632498</v>
      </c>
      <c r="M146">
        <v>253082224.21185499</v>
      </c>
      <c r="N146">
        <v>609522454.79212296</v>
      </c>
      <c r="O146">
        <v>3388074862.70085</v>
      </c>
      <c r="P146" s="37">
        <f t="shared" si="2"/>
        <v>4840106946.7154999</v>
      </c>
      <c r="BW146" s="116"/>
      <c r="BY146" s="116"/>
      <c r="BZ146" s="116"/>
      <c r="CB146" s="116"/>
      <c r="CC146" s="116"/>
    </row>
    <row r="147" spans="1:81" x14ac:dyDescent="0.25">
      <c r="A147" s="37">
        <v>2046</v>
      </c>
      <c r="B147">
        <v>1306787028.4475999</v>
      </c>
      <c r="J147">
        <v>76798000.767811596</v>
      </c>
      <c r="K147">
        <v>157839879.16792899</v>
      </c>
      <c r="L147">
        <v>370306706.74326497</v>
      </c>
      <c r="M147">
        <v>254949811.608071</v>
      </c>
      <c r="N147">
        <v>614524757.425946</v>
      </c>
      <c r="O147">
        <v>3440311363.33039</v>
      </c>
      <c r="P147" s="37">
        <f t="shared" si="2"/>
        <v>4914730519.0434132</v>
      </c>
      <c r="BY147" s="116"/>
      <c r="CC147" s="116"/>
    </row>
    <row r="148" spans="1:81" x14ac:dyDescent="0.25">
      <c r="A148" s="37">
        <v>2047</v>
      </c>
      <c r="B148">
        <v>1342753087.49404</v>
      </c>
      <c r="J148">
        <v>77226521.9821174</v>
      </c>
      <c r="K148">
        <v>161440310.27513701</v>
      </c>
      <c r="L148">
        <v>378141326.77525097</v>
      </c>
      <c r="M148">
        <v>256641796.038156</v>
      </c>
      <c r="N148">
        <v>619003234.87566996</v>
      </c>
      <c r="O148">
        <v>3482390776.54144</v>
      </c>
      <c r="P148" s="37">
        <f t="shared" si="2"/>
        <v>4974843966.487772</v>
      </c>
      <c r="BY148" s="116"/>
      <c r="BZ148" s="116"/>
      <c r="CB148" s="116"/>
      <c r="CC148" s="116"/>
    </row>
    <row r="149" spans="1:81" x14ac:dyDescent="0.25">
      <c r="A149" s="37">
        <v>2048</v>
      </c>
      <c r="B149">
        <v>1371342721.9660001</v>
      </c>
      <c r="J149">
        <v>77645601.480586395</v>
      </c>
      <c r="K149">
        <v>164061069.15820599</v>
      </c>
      <c r="L149">
        <v>383864952.41032797</v>
      </c>
      <c r="M149">
        <v>258186493.41475701</v>
      </c>
      <c r="N149">
        <v>623010384.06257498</v>
      </c>
      <c r="O149">
        <v>3515793167.8950601</v>
      </c>
      <c r="P149" s="37">
        <f t="shared" si="2"/>
        <v>5022561668.4215126</v>
      </c>
      <c r="CB149" s="116"/>
      <c r="CC149" s="116"/>
    </row>
    <row r="150" spans="1:81" x14ac:dyDescent="0.25">
      <c r="A150" s="37">
        <v>2049</v>
      </c>
      <c r="B150">
        <v>1394677197.97541</v>
      </c>
      <c r="J150">
        <v>78050420.681116104</v>
      </c>
      <c r="K150">
        <v>165936906.32884201</v>
      </c>
      <c r="L150">
        <v>388000197.93128401</v>
      </c>
      <c r="M150">
        <v>259611721.03214499</v>
      </c>
      <c r="N150">
        <v>626625872.38459504</v>
      </c>
      <c r="O150">
        <v>3542525276.1686301</v>
      </c>
      <c r="P150" s="37">
        <f t="shared" si="2"/>
        <v>5060750394.5266123</v>
      </c>
      <c r="CB150" s="116"/>
      <c r="CC150" s="116"/>
    </row>
    <row r="151" spans="1:81" x14ac:dyDescent="0.25">
      <c r="A151" s="37">
        <v>2050</v>
      </c>
      <c r="B151">
        <v>1053035192.6637599</v>
      </c>
      <c r="J151">
        <v>78438524.764837697</v>
      </c>
      <c r="K151">
        <v>167304419.190997</v>
      </c>
      <c r="L151">
        <v>391057836.94951397</v>
      </c>
      <c r="M151">
        <v>260940538.24340701</v>
      </c>
      <c r="N151">
        <v>629932043.37637901</v>
      </c>
      <c r="O151">
        <v>3564571179.2253199</v>
      </c>
      <c r="P151" s="37">
        <f t="shared" si="2"/>
        <v>5092244541.7504539</v>
      </c>
      <c r="BW151" s="116"/>
      <c r="BY151" s="116"/>
      <c r="BZ151" s="116"/>
      <c r="CC151" s="116"/>
    </row>
    <row r="152" spans="1:81" x14ac:dyDescent="0.25">
      <c r="A152" s="37">
        <v>2051</v>
      </c>
      <c r="B152">
        <v>1556857475.9059601</v>
      </c>
      <c r="J152">
        <v>78808967.7181523</v>
      </c>
      <c r="K152">
        <v>168355836.05269101</v>
      </c>
      <c r="L152">
        <v>393445928.97106302</v>
      </c>
      <c r="M152">
        <v>262189545.517764</v>
      </c>
      <c r="N152">
        <v>632996808.522241</v>
      </c>
      <c r="O152">
        <v>3583526535.82446</v>
      </c>
      <c r="P152" s="37">
        <f t="shared" si="2"/>
        <v>5119323622.6063709</v>
      </c>
      <c r="CB152" s="116"/>
      <c r="CC152" s="116"/>
    </row>
    <row r="153" spans="1:81" x14ac:dyDescent="0.25">
      <c r="A153" s="37">
        <v>2052</v>
      </c>
      <c r="B153">
        <v>1563993327.2096901</v>
      </c>
      <c r="J153">
        <v>79161565.447495893</v>
      </c>
      <c r="K153">
        <v>169222916.66175199</v>
      </c>
      <c r="L153">
        <v>395441236.669743</v>
      </c>
      <c r="M153">
        <v>263369301.223703</v>
      </c>
      <c r="N153">
        <v>635867344.10972703</v>
      </c>
      <c r="O153">
        <v>3600478849.5956502</v>
      </c>
      <c r="P153" s="37">
        <f t="shared" si="2"/>
        <v>5143541213.7080708</v>
      </c>
      <c r="BY153" s="116"/>
      <c r="CB153" s="116"/>
    </row>
    <row r="154" spans="1:81" x14ac:dyDescent="0.25">
      <c r="A154" s="37">
        <v>2053</v>
      </c>
      <c r="B154">
        <v>1570449881.4511499</v>
      </c>
      <c r="J154">
        <v>79496426.835972607</v>
      </c>
      <c r="K154">
        <v>169983536.498907</v>
      </c>
      <c r="L154">
        <v>397206184.430511</v>
      </c>
      <c r="M154">
        <v>264485837.08150899</v>
      </c>
      <c r="N154">
        <v>638572048.27164495</v>
      </c>
      <c r="O154">
        <v>3616069410.60993</v>
      </c>
      <c r="P154" s="37">
        <f t="shared" si="2"/>
        <v>5165813443.7284746</v>
      </c>
      <c r="BW154" s="116"/>
      <c r="CB154" s="116"/>
    </row>
    <row r="155" spans="1:81" x14ac:dyDescent="0.25">
      <c r="A155" s="37">
        <v>2054</v>
      </c>
      <c r="B155">
        <v>1576430779.8659201</v>
      </c>
      <c r="J155">
        <v>79813753.605233893</v>
      </c>
      <c r="K155">
        <v>170677953.39168</v>
      </c>
      <c r="L155">
        <v>398824348.948304</v>
      </c>
      <c r="M155">
        <v>265542408.43984801</v>
      </c>
      <c r="N155">
        <v>641126277.27568603</v>
      </c>
      <c r="O155">
        <v>3630631063.8750901</v>
      </c>
      <c r="P155" s="37">
        <f t="shared" si="2"/>
        <v>5186615805.5358419</v>
      </c>
      <c r="BW155" s="116"/>
      <c r="BZ155" s="116"/>
      <c r="CB155" s="116"/>
      <c r="CC155" s="116"/>
    </row>
    <row r="156" spans="1:81" x14ac:dyDescent="0.25">
      <c r="A156" s="37">
        <v>2055</v>
      </c>
      <c r="B156">
        <v>1582029872.70504</v>
      </c>
      <c r="J156">
        <v>80113816.342052802</v>
      </c>
      <c r="K156">
        <v>171324702.95199099</v>
      </c>
      <c r="L156">
        <v>400334153.30496299</v>
      </c>
      <c r="M156">
        <v>266540973.53202999</v>
      </c>
      <c r="N156">
        <v>643538272.12425101</v>
      </c>
      <c r="O156">
        <v>3644321142.5956702</v>
      </c>
      <c r="P156" s="37">
        <f t="shared" si="2"/>
        <v>5206173060.8509579</v>
      </c>
      <c r="BY156" s="116"/>
      <c r="CB156" s="116"/>
      <c r="CC156" s="116"/>
    </row>
    <row r="157" spans="1:81" x14ac:dyDescent="0.25">
      <c r="A157" s="37">
        <v>2056</v>
      </c>
      <c r="B157">
        <v>1587299817.30334</v>
      </c>
      <c r="J157">
        <v>80397089.2525758</v>
      </c>
      <c r="K157">
        <v>171931948.08021101</v>
      </c>
      <c r="L157">
        <v>401752677.01798099</v>
      </c>
      <c r="M157">
        <v>267483498.97112301</v>
      </c>
      <c r="N157">
        <v>645814219.74300504</v>
      </c>
      <c r="O157">
        <v>3657218677.1514201</v>
      </c>
      <c r="P157" s="37">
        <f t="shared" si="2"/>
        <v>5224598110.2163162</v>
      </c>
      <c r="BW157" s="116"/>
    </row>
    <row r="158" spans="1:81" x14ac:dyDescent="0.25">
      <c r="A158" s="37">
        <v>2057</v>
      </c>
      <c r="B158">
        <v>1592296248.0548699</v>
      </c>
      <c r="J158">
        <v>80664599.191503093</v>
      </c>
      <c r="K158">
        <v>172504405.486561</v>
      </c>
      <c r="L158">
        <v>403090224.81727099</v>
      </c>
      <c r="M158">
        <v>268373529.44559601</v>
      </c>
      <c r="N158">
        <v>647963196.74954402</v>
      </c>
      <c r="O158">
        <v>3669390563.2777801</v>
      </c>
      <c r="P158" s="37">
        <f t="shared" si="2"/>
        <v>5241986518.968255</v>
      </c>
      <c r="BW158" s="116"/>
      <c r="BY158" s="116"/>
      <c r="CC158" s="116"/>
    </row>
    <row r="159" spans="1:81" x14ac:dyDescent="0.25">
      <c r="A159" s="37">
        <v>2058</v>
      </c>
      <c r="B159">
        <v>1597109863.6507399</v>
      </c>
      <c r="J159">
        <v>80918591.856255099</v>
      </c>
      <c r="K159">
        <v>173047666.72564301</v>
      </c>
      <c r="L159">
        <v>404359634.71911103</v>
      </c>
      <c r="M159">
        <v>269218574.43596101</v>
      </c>
      <c r="N159">
        <v>650003499.048388</v>
      </c>
      <c r="O159">
        <v>3680945255.8325</v>
      </c>
      <c r="P159" s="37">
        <f t="shared" si="2"/>
        <v>5258493222.6178579</v>
      </c>
      <c r="BW159" s="116"/>
      <c r="BY159" s="116"/>
      <c r="CC159" s="116"/>
    </row>
    <row r="160" spans="1:81" x14ac:dyDescent="0.25">
      <c r="A160" s="37">
        <v>2059</v>
      </c>
      <c r="B160">
        <v>1601884751.0153501</v>
      </c>
      <c r="J160">
        <v>81163473.512784496</v>
      </c>
      <c r="K160">
        <v>173571374.396918</v>
      </c>
      <c r="L160">
        <v>405583374.38313103</v>
      </c>
      <c r="M160">
        <v>270033303.80145299</v>
      </c>
      <c r="N160">
        <v>651970592.18737805</v>
      </c>
      <c r="O160">
        <v>3692084942.6572199</v>
      </c>
      <c r="P160" s="37">
        <f t="shared" si="2"/>
        <v>5274407060.9388847</v>
      </c>
      <c r="BY160" s="116"/>
      <c r="CB160" s="116"/>
      <c r="CC160" s="116"/>
    </row>
    <row r="161" spans="1:81" x14ac:dyDescent="0.25">
      <c r="A161" s="37">
        <v>2060</v>
      </c>
      <c r="B161">
        <v>1606800891.7311299</v>
      </c>
      <c r="J161">
        <v>81406480.048805296</v>
      </c>
      <c r="K161">
        <v>174091057.16591999</v>
      </c>
      <c r="L161">
        <v>406797713.51008999</v>
      </c>
      <c r="M161">
        <v>270841793.95576298</v>
      </c>
      <c r="N161">
        <v>653922618.10594106</v>
      </c>
      <c r="O161">
        <v>3703139213.16855</v>
      </c>
      <c r="P161" s="37">
        <f t="shared" si="2"/>
        <v>5290198875.9550695</v>
      </c>
      <c r="BW161" s="116"/>
      <c r="BY161" s="116"/>
      <c r="BZ161" s="116"/>
      <c r="CB161" s="116"/>
    </row>
    <row r="162" spans="1:81" x14ac:dyDescent="0.25">
      <c r="A162" s="37">
        <v>2061</v>
      </c>
      <c r="B162">
        <v>1611987341.9337201</v>
      </c>
      <c r="J162">
        <v>81656702.980132505</v>
      </c>
      <c r="K162">
        <v>174626169.62862799</v>
      </c>
      <c r="L162">
        <v>408048107.98344702</v>
      </c>
      <c r="M162">
        <v>271674293.15558302</v>
      </c>
      <c r="N162">
        <v>655932611.035429</v>
      </c>
      <c r="O162">
        <v>3714521731.16084</v>
      </c>
      <c r="P162" s="37">
        <f t="shared" si="2"/>
        <v>5306459615.9440594</v>
      </c>
      <c r="BY162" s="116"/>
      <c r="BZ162" s="116"/>
      <c r="CB162" s="116"/>
      <c r="CC162" s="116"/>
    </row>
    <row r="163" spans="1:81" x14ac:dyDescent="0.25">
      <c r="A163" s="37">
        <v>2062</v>
      </c>
      <c r="B163">
        <v>1617356171.4135599</v>
      </c>
      <c r="J163">
        <v>81920656.296327397</v>
      </c>
      <c r="K163">
        <v>175190644.58385</v>
      </c>
      <c r="L163">
        <v>409367113.796341</v>
      </c>
      <c r="M163">
        <v>272552473.736812</v>
      </c>
      <c r="N163">
        <v>658052897.35395396</v>
      </c>
      <c r="O163">
        <v>3726528833.4569998</v>
      </c>
      <c r="P163" s="37">
        <f t="shared" si="2"/>
        <v>5323612619.2242842</v>
      </c>
      <c r="BW163" s="116"/>
      <c r="BY163" s="116"/>
      <c r="BZ163" s="116"/>
      <c r="CC163" s="116"/>
    </row>
    <row r="164" spans="1:81" x14ac:dyDescent="0.25">
      <c r="A164" s="37">
        <v>2063</v>
      </c>
      <c r="B164">
        <v>1622420080.2058001</v>
      </c>
      <c r="J164">
        <v>82193835.307637602</v>
      </c>
      <c r="K164">
        <v>175774848.98627001</v>
      </c>
      <c r="L164">
        <v>410732221.33399898</v>
      </c>
      <c r="M164">
        <v>273461348.47865802</v>
      </c>
      <c r="N164">
        <v>660247291.88548505</v>
      </c>
      <c r="O164">
        <v>3738955607.3147802</v>
      </c>
      <c r="P164" s="37">
        <f t="shared" si="2"/>
        <v>5341365153.3068295</v>
      </c>
      <c r="BY164" s="116"/>
      <c r="BZ164" s="116"/>
      <c r="CC164" s="116"/>
    </row>
    <row r="165" spans="1:81" x14ac:dyDescent="0.25">
      <c r="A165" s="37">
        <v>2064</v>
      </c>
      <c r="B165">
        <v>1626241011.36762</v>
      </c>
      <c r="J165">
        <v>82451449.226013005</v>
      </c>
      <c r="K165">
        <v>176325766.795973</v>
      </c>
      <c r="L165">
        <v>412019548.258066</v>
      </c>
      <c r="M165">
        <v>274318437.69035703</v>
      </c>
      <c r="N165">
        <v>662316655.01180899</v>
      </c>
      <c r="O165">
        <v>3750674332.9585099</v>
      </c>
      <c r="P165" s="37">
        <f t="shared" si="2"/>
        <v>5358106189.9407272</v>
      </c>
      <c r="CC165" s="116"/>
    </row>
    <row r="166" spans="1:81" x14ac:dyDescent="0.25">
      <c r="A166" s="37">
        <v>2065</v>
      </c>
      <c r="B166">
        <v>1627658790.6089399</v>
      </c>
      <c r="J166">
        <v>82645810.097750604</v>
      </c>
      <c r="K166">
        <v>176741415.39983699</v>
      </c>
      <c r="L166">
        <v>412990792.297445</v>
      </c>
      <c r="M166">
        <v>274965082.12394899</v>
      </c>
      <c r="N166">
        <v>663877918.56323099</v>
      </c>
      <c r="O166">
        <v>3759515709.7918301</v>
      </c>
      <c r="P166" s="37">
        <f t="shared" si="2"/>
        <v>5370736728.2740421</v>
      </c>
      <c r="BW166" s="116"/>
      <c r="BY166" s="116"/>
      <c r="CC166" s="116"/>
    </row>
    <row r="167" spans="1:81" x14ac:dyDescent="0.25">
      <c r="A167" s="37">
        <v>2066</v>
      </c>
      <c r="B167">
        <v>1625797130.9758</v>
      </c>
      <c r="J167">
        <v>82717952.022134796</v>
      </c>
      <c r="K167">
        <v>176895693.82982099</v>
      </c>
      <c r="L167">
        <v>413351293.94267899</v>
      </c>
      <c r="M167">
        <v>275205100.46413499</v>
      </c>
      <c r="N167">
        <v>664457420.78536499</v>
      </c>
      <c r="O167">
        <v>3762797409.1029801</v>
      </c>
      <c r="P167" s="37">
        <f t="shared" si="2"/>
        <v>5375424870.1471148</v>
      </c>
      <c r="BW167" s="116"/>
      <c r="CC167" s="116"/>
    </row>
    <row r="168" spans="1:81" x14ac:dyDescent="0.25">
      <c r="A168" s="37">
        <v>2067</v>
      </c>
      <c r="B168">
        <v>1620606885.9625399</v>
      </c>
      <c r="J168">
        <v>82623346.244412303</v>
      </c>
      <c r="K168">
        <v>176693375.53879401</v>
      </c>
      <c r="L168">
        <v>412878537.79144698</v>
      </c>
      <c r="M168">
        <v>274890344.21200198</v>
      </c>
      <c r="N168">
        <v>663697470.74404895</v>
      </c>
      <c r="O168">
        <v>3758493840.57164</v>
      </c>
      <c r="P168" s="37">
        <f t="shared" si="2"/>
        <v>5369276915.1023445</v>
      </c>
      <c r="BW168" s="116"/>
      <c r="BY168" s="116"/>
      <c r="BZ168" s="116"/>
      <c r="CB168" s="116"/>
      <c r="CC168" s="116"/>
    </row>
    <row r="169" spans="1:81" x14ac:dyDescent="0.25">
      <c r="A169" s="37">
        <v>2068</v>
      </c>
      <c r="B169">
        <v>1613088121.1612699</v>
      </c>
      <c r="J169">
        <v>82359509.073588893</v>
      </c>
      <c r="K169">
        <v>176129149.05288601</v>
      </c>
      <c r="L169">
        <v>411560112.548994</v>
      </c>
      <c r="M169">
        <v>274012550.05332702</v>
      </c>
      <c r="N169">
        <v>661578117.42657697</v>
      </c>
      <c r="O169">
        <v>3746492022.3625398</v>
      </c>
      <c r="P169" s="37">
        <f t="shared" si="2"/>
        <v>5352131460.5179129</v>
      </c>
      <c r="BW169" s="116"/>
      <c r="BY169" s="116"/>
      <c r="BZ169" s="116"/>
      <c r="CB169" s="116"/>
      <c r="CC169" s="116"/>
    </row>
    <row r="170" spans="1:81" x14ac:dyDescent="0.25">
      <c r="A170" s="37">
        <v>2069</v>
      </c>
      <c r="B170">
        <v>1604990479.3100901</v>
      </c>
      <c r="J170">
        <v>81977285.795816705</v>
      </c>
      <c r="K170">
        <v>175311749.07783201</v>
      </c>
      <c r="L170">
        <v>409650098.06507701</v>
      </c>
      <c r="M170">
        <v>272740881.77591503</v>
      </c>
      <c r="N170">
        <v>658507791.25065005</v>
      </c>
      <c r="O170">
        <v>3729104880.58568</v>
      </c>
      <c r="P170" s="37">
        <f t="shared" si="2"/>
        <v>5327292686.550971</v>
      </c>
      <c r="BW170" s="116"/>
      <c r="BY170" s="116"/>
      <c r="BZ170" s="116"/>
      <c r="CC170" s="116"/>
    </row>
    <row r="171" spans="1:81" x14ac:dyDescent="0.25">
      <c r="A171" s="37">
        <v>2070</v>
      </c>
      <c r="B171">
        <v>1598138245.1589301</v>
      </c>
      <c r="J171">
        <v>81565618.968118206</v>
      </c>
      <c r="K171">
        <v>174431382.87760299</v>
      </c>
      <c r="L171">
        <v>407592950.713835</v>
      </c>
      <c r="M171">
        <v>271371253.92724401</v>
      </c>
      <c r="N171">
        <v>655200950.69344795</v>
      </c>
      <c r="O171">
        <v>3710378366.7539101</v>
      </c>
      <c r="P171" s="37">
        <f t="shared" si="2"/>
        <v>5300540523.9341583</v>
      </c>
      <c r="BY171" s="116"/>
      <c r="BZ171" s="116"/>
      <c r="CC171" s="116"/>
    </row>
    <row r="172" spans="1:81" x14ac:dyDescent="0.25">
      <c r="A172" s="37">
        <v>2071</v>
      </c>
      <c r="B172">
        <v>1593776707.2123201</v>
      </c>
      <c r="J172">
        <v>81217242.413691506</v>
      </c>
      <c r="K172">
        <v>173686365.49258801</v>
      </c>
      <c r="L172">
        <v>405852072.27050602</v>
      </c>
      <c r="M172">
        <v>270212194.71075499</v>
      </c>
      <c r="N172">
        <v>652402508.74514496</v>
      </c>
      <c r="O172">
        <v>3694530895.14293</v>
      </c>
      <c r="P172" s="37">
        <f t="shared" si="2"/>
        <v>5277901278.7756157</v>
      </c>
      <c r="BW172" s="116"/>
      <c r="BY172" s="116"/>
      <c r="BZ172" s="116"/>
      <c r="CB172" s="116"/>
      <c r="CC172" s="116"/>
    </row>
    <row r="173" spans="1:81" x14ac:dyDescent="0.25">
      <c r="A173" s="37">
        <v>2072</v>
      </c>
      <c r="B173">
        <v>1592283175.72912</v>
      </c>
      <c r="J173">
        <v>80995458.4250471</v>
      </c>
      <c r="K173">
        <v>173212071.44162899</v>
      </c>
      <c r="L173">
        <v>404743791.704548</v>
      </c>
      <c r="M173">
        <v>269474312.74699599</v>
      </c>
      <c r="N173">
        <v>650620960.56287503</v>
      </c>
      <c r="O173">
        <v>3684442054.7225499</v>
      </c>
      <c r="P173" s="37">
        <f t="shared" si="2"/>
        <v>5263488649.6036453</v>
      </c>
      <c r="BW173" s="116"/>
      <c r="CB173" s="116"/>
      <c r="CC173" s="116"/>
    </row>
    <row r="174" spans="1:81" x14ac:dyDescent="0.25">
      <c r="A174" s="37">
        <v>2073</v>
      </c>
      <c r="B174">
        <v>1593302968.0470099</v>
      </c>
      <c r="J174">
        <v>80919449.802523494</v>
      </c>
      <c r="K174">
        <v>173049523.92093101</v>
      </c>
      <c r="L174">
        <v>404363967.71588701</v>
      </c>
      <c r="M174">
        <v>269221429.78644902</v>
      </c>
      <c r="N174">
        <v>650010397.89727604</v>
      </c>
      <c r="O174">
        <v>3680984461.2871599</v>
      </c>
      <c r="P174" s="37">
        <f t="shared" si="2"/>
        <v>5258549230.4102268</v>
      </c>
      <c r="BZ174" s="116"/>
    </row>
    <row r="175" spans="1:81" x14ac:dyDescent="0.25">
      <c r="A175" s="37">
        <v>2074</v>
      </c>
      <c r="B175">
        <v>1596112808.5138199</v>
      </c>
      <c r="J175">
        <v>80971191.996994197</v>
      </c>
      <c r="K175">
        <v>173160176.701464</v>
      </c>
      <c r="L175">
        <v>404622529.52155399</v>
      </c>
      <c r="M175">
        <v>269393577.615058</v>
      </c>
      <c r="N175">
        <v>650426033.00722897</v>
      </c>
      <c r="O175">
        <v>3683338187.2986999</v>
      </c>
      <c r="P175" s="37">
        <f t="shared" si="2"/>
        <v>5261911696.1409988</v>
      </c>
      <c r="BW175" s="116"/>
      <c r="BZ175" s="116"/>
      <c r="CB175" s="116"/>
      <c r="CC175" s="116"/>
    </row>
    <row r="176" spans="1:81" x14ac:dyDescent="0.25">
      <c r="A176" s="37">
        <v>2075</v>
      </c>
      <c r="B176">
        <v>1599957568.8354101</v>
      </c>
      <c r="J176">
        <v>81113924.261915997</v>
      </c>
      <c r="K176">
        <v>173465415.43644199</v>
      </c>
      <c r="L176">
        <v>405335779.36575902</v>
      </c>
      <c r="M176">
        <v>269868452.12956202</v>
      </c>
      <c r="N176">
        <v>651572573.87646496</v>
      </c>
      <c r="O176">
        <v>3689831005.1636701</v>
      </c>
      <c r="P176" s="37">
        <f t="shared" si="2"/>
        <v>5271187150.2338142</v>
      </c>
      <c r="CC176" s="116"/>
    </row>
    <row r="177" spans="1:81" x14ac:dyDescent="0.25">
      <c r="A177" s="37">
        <v>2076</v>
      </c>
      <c r="B177">
        <v>1604221920.2988501</v>
      </c>
      <c r="J177">
        <v>81309265.891488105</v>
      </c>
      <c r="K177">
        <v>173883161.43053699</v>
      </c>
      <c r="L177">
        <v>406311924.36658001</v>
      </c>
      <c r="M177">
        <v>270518359.57379901</v>
      </c>
      <c r="N177">
        <v>653141715.66714501</v>
      </c>
      <c r="O177">
        <v>3698716996.1689501</v>
      </c>
      <c r="P177" s="37">
        <f t="shared" si="2"/>
        <v>5283881423.0984993</v>
      </c>
      <c r="CB177" s="116"/>
      <c r="CC177" s="116"/>
    </row>
    <row r="178" spans="1:81" x14ac:dyDescent="0.25">
      <c r="A178" s="37">
        <v>2077</v>
      </c>
      <c r="B178">
        <v>1608444718.2049899</v>
      </c>
      <c r="J178">
        <v>81525941.501168594</v>
      </c>
      <c r="K178">
        <v>174346531.00598499</v>
      </c>
      <c r="L178">
        <v>407394677.76457602</v>
      </c>
      <c r="M178">
        <v>271239245.80795401</v>
      </c>
      <c r="N178">
        <v>654882229.22237599</v>
      </c>
      <c r="O178">
        <v>3708573459.0381398</v>
      </c>
      <c r="P178" s="37">
        <f t="shared" si="2"/>
        <v>5297962084.3401995</v>
      </c>
      <c r="BW178" s="116"/>
      <c r="CC178" s="116"/>
    </row>
    <row r="179" spans="1:81" x14ac:dyDescent="0.25">
      <c r="A179" s="37">
        <v>2078</v>
      </c>
      <c r="B179">
        <v>1612259114.0934</v>
      </c>
      <c r="J179">
        <v>81740512.6845247</v>
      </c>
      <c r="K179">
        <v>174805400.180424</v>
      </c>
      <c r="L179">
        <v>408466915.09776402</v>
      </c>
      <c r="M179">
        <v>271953130.55278403</v>
      </c>
      <c r="N179">
        <v>656605838.32514298</v>
      </c>
      <c r="O179">
        <v>3718334192.62816</v>
      </c>
      <c r="P179" s="37">
        <f t="shared" si="2"/>
        <v>5311905989.4687996</v>
      </c>
      <c r="BY179" s="116"/>
      <c r="BZ179" s="116"/>
      <c r="CC179" s="116"/>
    </row>
    <row r="180" spans="1:81" x14ac:dyDescent="0.25">
      <c r="A180" s="37">
        <v>2079</v>
      </c>
      <c r="B180">
        <v>1615337890.1299901</v>
      </c>
      <c r="J180">
        <v>81934334.341645807</v>
      </c>
      <c r="K180">
        <v>175219895.65181199</v>
      </c>
      <c r="L180">
        <v>409435464.61823303</v>
      </c>
      <c r="M180">
        <v>272597981.003214</v>
      </c>
      <c r="N180">
        <v>658162770.46906996</v>
      </c>
      <c r="O180">
        <v>3727151040.8626099</v>
      </c>
      <c r="P180" s="37">
        <f t="shared" si="2"/>
        <v>5324501486.9465847</v>
      </c>
      <c r="BW180" s="116"/>
      <c r="CC180" s="116"/>
    </row>
    <row r="181" spans="1:81" x14ac:dyDescent="0.25">
      <c r="A181" s="37">
        <v>2080</v>
      </c>
      <c r="B181">
        <v>1617383976.6570201</v>
      </c>
      <c r="J181">
        <v>82090776.092725202</v>
      </c>
      <c r="K181">
        <v>175554452.678729</v>
      </c>
      <c r="L181">
        <v>410217222.37038302</v>
      </c>
      <c r="M181">
        <v>273118467.38821399</v>
      </c>
      <c r="N181">
        <v>659419437.00739896</v>
      </c>
      <c r="O181">
        <v>3734267496.2540498</v>
      </c>
      <c r="P181" s="37">
        <f t="shared" si="2"/>
        <v>5334667851.7915001</v>
      </c>
      <c r="BW181" s="116"/>
      <c r="BZ181" s="116"/>
    </row>
    <row r="182" spans="1:81" x14ac:dyDescent="0.25">
      <c r="A182" s="37">
        <v>2081</v>
      </c>
      <c r="B182">
        <v>1618167580.1817501</v>
      </c>
      <c r="J182">
        <v>82194739.930656105</v>
      </c>
      <c r="K182">
        <v>175776783.56089401</v>
      </c>
      <c r="L182">
        <v>410736741.84446901</v>
      </c>
      <c r="M182">
        <v>273464358.18655902</v>
      </c>
      <c r="N182">
        <v>660254558.54894805</v>
      </c>
      <c r="O182">
        <v>3738996758.1669002</v>
      </c>
      <c r="P182" s="37">
        <f t="shared" si="2"/>
        <v>5341423940.2384262</v>
      </c>
      <c r="BW182" s="116"/>
      <c r="BY182" s="116"/>
      <c r="BZ182" s="116"/>
      <c r="CB182" s="116"/>
      <c r="CC182" s="116"/>
    </row>
    <row r="183" spans="1:81" x14ac:dyDescent="0.25">
      <c r="A183" s="37">
        <v>2082</v>
      </c>
      <c r="B183">
        <v>1617587421.0460401</v>
      </c>
      <c r="J183">
        <v>82234546.810874805</v>
      </c>
      <c r="K183">
        <v>175861912.188034</v>
      </c>
      <c r="L183">
        <v>410935661.48698902</v>
      </c>
      <c r="M183">
        <v>273596796.86766702</v>
      </c>
      <c r="N183">
        <v>660574319.57195497</v>
      </c>
      <c r="O183">
        <v>3740807552.82621</v>
      </c>
      <c r="P183" s="37">
        <f t="shared" si="2"/>
        <v>5344010789.75173</v>
      </c>
      <c r="BW183" s="116"/>
      <c r="BY183" s="116"/>
      <c r="CB183" s="116"/>
      <c r="CC183" s="116"/>
    </row>
    <row r="184" spans="1:81" x14ac:dyDescent="0.25">
      <c r="A184" s="37">
        <v>2083</v>
      </c>
      <c r="B184">
        <v>1615724365.5989299</v>
      </c>
      <c r="J184">
        <v>82205048.726157799</v>
      </c>
      <c r="K184">
        <v>175798829.33799899</v>
      </c>
      <c r="L184">
        <v>410788256.102929</v>
      </c>
      <c r="M184">
        <v>273498655.85752797</v>
      </c>
      <c r="N184">
        <v>660337367.12318206</v>
      </c>
      <c r="O184">
        <v>3739465700.0115199</v>
      </c>
      <c r="P184" s="37">
        <f t="shared" si="2"/>
        <v>5342093857.1593151</v>
      </c>
      <c r="BW184" s="116"/>
      <c r="BY184" s="116"/>
      <c r="BZ184" s="116"/>
      <c r="CC184" s="116"/>
    </row>
    <row r="185" spans="1:81" x14ac:dyDescent="0.25">
      <c r="A185" s="37">
        <v>2084</v>
      </c>
      <c r="B185">
        <v>1612859066.0151801</v>
      </c>
      <c r="J185">
        <v>82110354.434096694</v>
      </c>
      <c r="K185">
        <v>175596321.75546801</v>
      </c>
      <c r="L185">
        <v>410315057.63517702</v>
      </c>
      <c r="M185">
        <v>273183605.11554301</v>
      </c>
      <c r="N185">
        <v>659576706.06318402</v>
      </c>
      <c r="O185">
        <v>3735158105.00809</v>
      </c>
      <c r="P185" s="37">
        <f t="shared" si="2"/>
        <v>5335940150.0115585</v>
      </c>
      <c r="BW185" s="116"/>
      <c r="BY185" s="116"/>
      <c r="CB185" s="116"/>
      <c r="CC185" s="116"/>
    </row>
    <row r="186" spans="1:81" x14ac:dyDescent="0.25">
      <c r="A186" s="37">
        <v>2085</v>
      </c>
      <c r="B186">
        <v>1609438849.72735</v>
      </c>
      <c r="J186">
        <v>81964726.087694094</v>
      </c>
      <c r="K186">
        <v>175284889.632835</v>
      </c>
      <c r="L186">
        <v>409587335.73263198</v>
      </c>
      <c r="M186">
        <v>272699095.25133097</v>
      </c>
      <c r="N186">
        <v>658406901.52767003</v>
      </c>
      <c r="O186">
        <v>3728533545.8750401</v>
      </c>
      <c r="P186" s="37">
        <f t="shared" si="2"/>
        <v>5326476494.1072025</v>
      </c>
      <c r="BY186" s="116"/>
      <c r="BZ186" s="116"/>
      <c r="CB186" s="116"/>
      <c r="CC186" s="116"/>
    </row>
    <row r="187" spans="1:81" x14ac:dyDescent="0.25">
      <c r="A187" s="37">
        <v>2086</v>
      </c>
      <c r="B187">
        <v>1605998393.0719199</v>
      </c>
      <c r="J187">
        <v>81790896.647328094</v>
      </c>
      <c r="K187">
        <v>174913148.32747301</v>
      </c>
      <c r="L187">
        <v>408718689.660721</v>
      </c>
      <c r="M187">
        <v>272120759.50401098</v>
      </c>
      <c r="N187">
        <v>657010563.02099204</v>
      </c>
      <c r="O187">
        <v>3720626133.3745499</v>
      </c>
      <c r="P187" s="37">
        <f t="shared" si="2"/>
        <v>5315180190.5350752</v>
      </c>
      <c r="BW187" s="116"/>
      <c r="BY187" s="116"/>
      <c r="CB187" s="116"/>
      <c r="CC187" s="116"/>
    </row>
    <row r="188" spans="1:81" x14ac:dyDescent="0.25">
      <c r="A188" s="37">
        <v>2087</v>
      </c>
      <c r="B188">
        <v>1603056180.9829299</v>
      </c>
      <c r="J188">
        <v>81616038.478598505</v>
      </c>
      <c r="K188">
        <v>174539207.04480001</v>
      </c>
      <c r="L188">
        <v>407844902.91269398</v>
      </c>
      <c r="M188">
        <v>271539001.14665502</v>
      </c>
      <c r="N188">
        <v>655605960.936957</v>
      </c>
      <c r="O188">
        <v>3712671924.54598</v>
      </c>
      <c r="P188" s="37">
        <f t="shared" si="2"/>
        <v>5303817035.0656843</v>
      </c>
      <c r="BY188" s="116"/>
      <c r="BZ188" s="116"/>
    </row>
    <row r="189" spans="1:81" x14ac:dyDescent="0.25">
      <c r="A189" s="37">
        <v>2088</v>
      </c>
      <c r="B189">
        <v>1601017075.58149</v>
      </c>
      <c r="J189">
        <v>81466501.3057421</v>
      </c>
      <c r="K189">
        <v>174219415.73832899</v>
      </c>
      <c r="L189">
        <v>407097648.14656901</v>
      </c>
      <c r="M189">
        <v>271041486.499919</v>
      </c>
      <c r="N189">
        <v>654404757.549317</v>
      </c>
      <c r="O189">
        <v>3705869554.8930402</v>
      </c>
      <c r="P189" s="37">
        <f t="shared" si="2"/>
        <v>5294099364.1329165</v>
      </c>
      <c r="BW189" s="116"/>
      <c r="BY189" s="116"/>
      <c r="BZ189" s="116"/>
      <c r="CB189" s="116"/>
      <c r="CC189" s="116"/>
    </row>
    <row r="190" spans="1:81" x14ac:dyDescent="0.25">
      <c r="A190" s="37">
        <v>2089</v>
      </c>
      <c r="B190">
        <v>1600107348.54842</v>
      </c>
      <c r="J190">
        <v>81362860.599555299</v>
      </c>
      <c r="K190">
        <v>173997775.886498</v>
      </c>
      <c r="L190">
        <v>406579743.39965302</v>
      </c>
      <c r="M190">
        <v>270696670.77055103</v>
      </c>
      <c r="N190">
        <v>653572231.66300404</v>
      </c>
      <c r="O190">
        <v>3701154992.07827</v>
      </c>
      <c r="P190" s="37">
        <f t="shared" si="2"/>
        <v>5287364274.3975315</v>
      </c>
      <c r="BY190" s="116"/>
      <c r="CB190" s="116"/>
      <c r="CC190" s="116"/>
    </row>
    <row r="191" spans="1:81" x14ac:dyDescent="0.25">
      <c r="A191" s="37">
        <v>2090</v>
      </c>
      <c r="B191">
        <v>1600355068.4502001</v>
      </c>
      <c r="J191">
        <v>81316615.811647907</v>
      </c>
      <c r="K191">
        <v>173898879.53276899</v>
      </c>
      <c r="L191">
        <v>406348652.77842402</v>
      </c>
      <c r="M191">
        <v>270542812.97800601</v>
      </c>
      <c r="N191">
        <v>653200756.16407597</v>
      </c>
      <c r="O191">
        <v>3699051340.2848201</v>
      </c>
      <c r="P191" s="37">
        <f t="shared" si="2"/>
        <v>5284359057.5497427</v>
      </c>
      <c r="BW191" s="116"/>
      <c r="BZ191" s="116"/>
      <c r="CB191" s="116"/>
      <c r="CC191" s="116"/>
    </row>
    <row r="192" spans="1:81" x14ac:dyDescent="0.25">
      <c r="A192" s="37">
        <v>2091</v>
      </c>
      <c r="B192">
        <v>1601612711.61782</v>
      </c>
      <c r="J192">
        <v>81329193.604172006</v>
      </c>
      <c r="K192">
        <v>173925777.65199301</v>
      </c>
      <c r="L192">
        <v>406411505.48074198</v>
      </c>
      <c r="M192">
        <v>270584659.66993397</v>
      </c>
      <c r="N192">
        <v>653301791.15557897</v>
      </c>
      <c r="O192">
        <v>3699623497.6456499</v>
      </c>
      <c r="P192" s="37">
        <f t="shared" si="2"/>
        <v>5285176425.2080698</v>
      </c>
      <c r="CB192" s="116"/>
      <c r="CC192" s="116"/>
    </row>
    <row r="193" spans="1:81" x14ac:dyDescent="0.25">
      <c r="A193" s="37">
        <v>2092</v>
      </c>
      <c r="B193">
        <v>1603607346.2404201</v>
      </c>
      <c r="J193">
        <v>81393096.928487703</v>
      </c>
      <c r="K193">
        <v>174062437.501717</v>
      </c>
      <c r="L193">
        <v>406730837.87652099</v>
      </c>
      <c r="M193">
        <v>270797267.941275</v>
      </c>
      <c r="N193">
        <v>653815114.28576303</v>
      </c>
      <c r="O193">
        <v>3702530427.24545</v>
      </c>
      <c r="P193" s="37">
        <f t="shared" ref="P193:P201" si="3">SUM(J193:O193)</f>
        <v>5289329181.7792139</v>
      </c>
      <c r="BW193" s="116"/>
      <c r="BY193" s="116"/>
      <c r="CB193" s="116"/>
      <c r="CC193" s="116"/>
    </row>
    <row r="194" spans="1:81" x14ac:dyDescent="0.25">
      <c r="A194" s="37">
        <v>2093</v>
      </c>
      <c r="B194">
        <v>1606000347.0661199</v>
      </c>
      <c r="J194">
        <v>81494455.4027064</v>
      </c>
      <c r="K194">
        <v>174279196.70796099</v>
      </c>
      <c r="L194">
        <v>407237338.04300398</v>
      </c>
      <c r="M194">
        <v>271134490.61662298</v>
      </c>
      <c r="N194">
        <v>654629307.44102895</v>
      </c>
      <c r="O194">
        <v>3707141172.4930902</v>
      </c>
      <c r="P194" s="37">
        <f t="shared" si="3"/>
        <v>5295915960.7044134</v>
      </c>
      <c r="BY194" s="116"/>
      <c r="BZ194" s="116"/>
      <c r="CC194" s="116"/>
    </row>
    <row r="195" spans="1:81" x14ac:dyDescent="0.25">
      <c r="A195" s="37">
        <v>2094</v>
      </c>
      <c r="B195">
        <v>1608442425.8924401</v>
      </c>
      <c r="J195">
        <v>81616060.044289798</v>
      </c>
      <c r="K195">
        <v>174539253.16390499</v>
      </c>
      <c r="L195">
        <v>407845010.67898202</v>
      </c>
      <c r="M195">
        <v>271539072.89635599</v>
      </c>
      <c r="N195">
        <v>655606134.17001402</v>
      </c>
      <c r="O195">
        <v>3712672905.55827</v>
      </c>
      <c r="P195" s="37">
        <f t="shared" si="3"/>
        <v>5303818436.511817</v>
      </c>
      <c r="BW195" s="116"/>
      <c r="BY195" s="116"/>
      <c r="CB195" s="116"/>
      <c r="CC195" s="116"/>
    </row>
    <row r="196" spans="1:81" x14ac:dyDescent="0.25">
      <c r="A196" s="37">
        <v>2095</v>
      </c>
      <c r="B196">
        <v>1610616904.62801</v>
      </c>
      <c r="J196">
        <v>81740159.948200107</v>
      </c>
      <c r="K196">
        <v>174804645.83949399</v>
      </c>
      <c r="L196">
        <v>408465152.43304402</v>
      </c>
      <c r="M196">
        <v>271951956.988482</v>
      </c>
      <c r="N196">
        <v>656603004.86199903</v>
      </c>
      <c r="O196">
        <v>3718318146.83285</v>
      </c>
      <c r="P196" s="37">
        <f t="shared" si="3"/>
        <v>5311883066.9040689</v>
      </c>
      <c r="BY196" s="116"/>
      <c r="CB196" s="116"/>
      <c r="CC196" s="116"/>
    </row>
    <row r="197" spans="1:81" x14ac:dyDescent="0.25">
      <c r="A197" s="37">
        <v>2096</v>
      </c>
      <c r="B197">
        <v>1612270413.1143701</v>
      </c>
      <c r="J197">
        <v>81850661.443373606</v>
      </c>
      <c r="K197">
        <v>175040957.76671299</v>
      </c>
      <c r="L197">
        <v>409017341.34604299</v>
      </c>
      <c r="M197">
        <v>272319598.76801401</v>
      </c>
      <c r="N197">
        <v>657490642.14847696</v>
      </c>
      <c r="O197">
        <v>3723344803.43612</v>
      </c>
      <c r="P197" s="37">
        <f t="shared" si="3"/>
        <v>5319064004.908741</v>
      </c>
      <c r="CC197" s="116"/>
    </row>
    <row r="198" spans="1:81" x14ac:dyDescent="0.25">
      <c r="A198" s="37">
        <v>2097</v>
      </c>
      <c r="B198">
        <v>1613233185.80232</v>
      </c>
      <c r="J198">
        <v>81934688.164973095</v>
      </c>
      <c r="K198">
        <v>175220652.317343</v>
      </c>
      <c r="L198">
        <v>409437232.71484298</v>
      </c>
      <c r="M198">
        <v>272599158.18400699</v>
      </c>
      <c r="N198">
        <v>658165612.66389894</v>
      </c>
      <c r="O198">
        <v>3727167136.1051502</v>
      </c>
      <c r="P198" s="37">
        <f t="shared" si="3"/>
        <v>5324524480.1502151</v>
      </c>
      <c r="BY198" s="116"/>
      <c r="BZ198" s="116"/>
      <c r="CB198" s="116"/>
      <c r="CC198" s="116"/>
    </row>
    <row r="199" spans="1:81" x14ac:dyDescent="0.25">
      <c r="A199" s="37">
        <v>2098</v>
      </c>
      <c r="B199">
        <v>1613430887.5453999</v>
      </c>
      <c r="J199">
        <v>81983612.532599702</v>
      </c>
      <c r="K199">
        <v>175325279.06093201</v>
      </c>
      <c r="L199">
        <v>409681713.50975502</v>
      </c>
      <c r="M199">
        <v>272761931.01842397</v>
      </c>
      <c r="N199">
        <v>658558612.71203899</v>
      </c>
      <c r="O199">
        <v>3729392680.6120801</v>
      </c>
      <c r="P199" s="37">
        <f t="shared" si="3"/>
        <v>5327703829.4458294</v>
      </c>
      <c r="CB199" s="116"/>
      <c r="CC199" s="116"/>
    </row>
    <row r="200" spans="1:81" x14ac:dyDescent="0.25">
      <c r="A200" s="37">
        <v>2099</v>
      </c>
      <c r="B200">
        <v>1612888071.7072401</v>
      </c>
      <c r="J200">
        <v>81993656.732961893</v>
      </c>
      <c r="K200">
        <v>175346758.99060401</v>
      </c>
      <c r="L200">
        <v>409731905.55531299</v>
      </c>
      <c r="M200">
        <v>272795348.37344998</v>
      </c>
      <c r="N200">
        <v>658639295.84433806</v>
      </c>
      <c r="O200">
        <v>3729849586.1588898</v>
      </c>
      <c r="P200" s="37">
        <f t="shared" si="3"/>
        <v>5328356551.6555567</v>
      </c>
      <c r="BW200" s="116"/>
      <c r="CB200" s="116"/>
      <c r="CC200" s="116"/>
    </row>
    <row r="201" spans="1:81" x14ac:dyDescent="0.25">
      <c r="A201" s="37">
        <v>2100</v>
      </c>
      <c r="B201">
        <v>1611721922.22329</v>
      </c>
      <c r="J201">
        <v>81966068.4620689</v>
      </c>
      <c r="K201">
        <v>175287760.35485601</v>
      </c>
      <c r="L201">
        <v>409594043.73460197</v>
      </c>
      <c r="M201">
        <v>272703561.37102699</v>
      </c>
      <c r="N201">
        <v>658417684.56319106</v>
      </c>
      <c r="O201">
        <v>3728594609.8000698</v>
      </c>
      <c r="P201" s="37">
        <f t="shared" si="3"/>
        <v>5326563728.2858143</v>
      </c>
      <c r="CB201" s="116"/>
    </row>
    <row r="202" spans="1:81" x14ac:dyDescent="0.25">
      <c r="J202">
        <v>81906802.911114499</v>
      </c>
      <c r="K202">
        <v>175161018.57148299</v>
      </c>
      <c r="L202">
        <v>409297886.83547199</v>
      </c>
      <c r="M202">
        <v>272506383.11037397</v>
      </c>
      <c r="N202">
        <v>657941615.77563095</v>
      </c>
      <c r="O202">
        <v>3725898650.1428399</v>
      </c>
      <c r="P202">
        <f>SUM(J202:O202)</f>
        <v>5322712357.3469143</v>
      </c>
    </row>
    <row r="206" spans="1:81" x14ac:dyDescent="0.25">
      <c r="W206">
        <v>74358355.863325104</v>
      </c>
      <c r="X206">
        <v>7935814.79168656</v>
      </c>
      <c r="Y206">
        <v>10538120.259341</v>
      </c>
      <c r="Z206">
        <v>38553933.265036099</v>
      </c>
      <c r="AA206">
        <v>8164959.4941047104</v>
      </c>
      <c r="AB206">
        <v>153162277.81496599</v>
      </c>
      <c r="AC206">
        <v>254857759.13791299</v>
      </c>
      <c r="AD206">
        <v>1296183082.6421399</v>
      </c>
    </row>
    <row r="208" spans="1:81" x14ac:dyDescent="0.25">
      <c r="H208" t="s">
        <v>258</v>
      </c>
      <c r="L208">
        <v>3000</v>
      </c>
      <c r="M208">
        <v>5000</v>
      </c>
      <c r="N208">
        <v>6000</v>
      </c>
      <c r="O208" t="s">
        <v>255</v>
      </c>
      <c r="P208" t="s">
        <v>257</v>
      </c>
      <c r="Q208" t="s">
        <v>259</v>
      </c>
      <c r="W208">
        <f>SUM(W206:AC206)</f>
        <v>547571220.62637246</v>
      </c>
    </row>
    <row r="209" spans="8:40" x14ac:dyDescent="0.25">
      <c r="H209" s="66" t="s">
        <v>194</v>
      </c>
      <c r="I209" s="116">
        <v>3463100000</v>
      </c>
      <c r="J209" s="117">
        <f>I209/$I$219</f>
        <v>0.9294671051685145</v>
      </c>
      <c r="L209" s="37">
        <v>116147259.939983</v>
      </c>
      <c r="M209" s="37">
        <v>159807699.02082199</v>
      </c>
      <c r="N209" s="37">
        <v>478453340.92780101</v>
      </c>
      <c r="O209" s="37">
        <v>288040915.27051902</v>
      </c>
      <c r="P209" s="37">
        <v>373768801.36755598</v>
      </c>
      <c r="Q209" s="37">
        <v>3465590599.5304098</v>
      </c>
      <c r="R209" s="37"/>
      <c r="S209" s="37"/>
      <c r="T209" s="37"/>
    </row>
    <row r="210" spans="8:40" x14ac:dyDescent="0.25">
      <c r="H210" s="66" t="s">
        <v>196</v>
      </c>
      <c r="I210" s="116">
        <v>172010000</v>
      </c>
      <c r="J210" s="117">
        <f t="shared" ref="J210:J218" si="4">I210/$I$219</f>
        <v>4.6166046825109351E-2</v>
      </c>
      <c r="L210" s="37">
        <v>1495957.3002830499</v>
      </c>
      <c r="M210" s="37">
        <v>1522386.07123866</v>
      </c>
      <c r="N210" s="37">
        <v>5488496.9023096599</v>
      </c>
      <c r="O210" s="37">
        <v>21289191.494077399</v>
      </c>
      <c r="P210" s="37">
        <v>40803725.396782897</v>
      </c>
      <c r="Q210" s="37">
        <v>172137774.06457099</v>
      </c>
      <c r="R210" s="37"/>
      <c r="S210" s="37"/>
      <c r="T210" s="37"/>
    </row>
    <row r="211" spans="8:40" x14ac:dyDescent="0.25">
      <c r="H211" s="66" t="s">
        <v>195</v>
      </c>
      <c r="I211" s="116">
        <v>3600200</v>
      </c>
      <c r="J211" s="117">
        <f t="shared" si="4"/>
        <v>9.6626359967303451E-4</v>
      </c>
      <c r="L211" s="37">
        <v>117419.114544973</v>
      </c>
      <c r="M211" s="37">
        <v>161145.79033685799</v>
      </c>
      <c r="N211" s="37">
        <v>516101.52343343402</v>
      </c>
      <c r="O211" s="37">
        <v>290726.22836146102</v>
      </c>
      <c r="P211" s="37">
        <v>387666.97119724902</v>
      </c>
      <c r="Q211" s="37">
        <v>3604195.35849514</v>
      </c>
      <c r="R211" s="37"/>
      <c r="S211" s="37"/>
      <c r="T211" s="37"/>
      <c r="W211">
        <f>W208/AD206</f>
        <v>0.42244897959183603</v>
      </c>
    </row>
    <row r="212" spans="8:40" x14ac:dyDescent="0.25">
      <c r="H212" s="66" t="s">
        <v>197</v>
      </c>
      <c r="I212" s="116">
        <v>48069000</v>
      </c>
      <c r="J212" s="117">
        <f t="shared" si="4"/>
        <v>1.2901317974746708E-2</v>
      </c>
      <c r="L212" s="37">
        <v>410443.45192766498</v>
      </c>
      <c r="M212" s="37">
        <v>414179.28315780999</v>
      </c>
      <c r="N212" s="37">
        <v>2274773.3885357701</v>
      </c>
      <c r="O212" s="37">
        <v>872436.87361874804</v>
      </c>
      <c r="P212" s="37">
        <v>15742439.396740399</v>
      </c>
      <c r="Q212" s="37">
        <v>48066684.501498297</v>
      </c>
      <c r="R212" s="37"/>
      <c r="S212" s="37"/>
      <c r="T212" s="37"/>
    </row>
    <row r="213" spans="8:40" x14ac:dyDescent="0.25">
      <c r="H213" s="66" t="s">
        <v>198</v>
      </c>
      <c r="I213" s="116">
        <v>11220000</v>
      </c>
      <c r="J213" s="117">
        <f t="shared" si="4"/>
        <v>3.0113542548556881E-3</v>
      </c>
      <c r="L213" s="37">
        <v>1230597.98446624</v>
      </c>
      <c r="M213" s="37">
        <v>746346.24964801595</v>
      </c>
      <c r="N213" s="37">
        <v>1223714.0869632999</v>
      </c>
      <c r="O213" s="37">
        <v>202184.659426128</v>
      </c>
      <c r="P213" s="37">
        <v>1195710.9060861701</v>
      </c>
      <c r="Q213" s="37">
        <v>11273544.3292832</v>
      </c>
      <c r="R213" s="37"/>
      <c r="S213" s="37"/>
      <c r="T213" s="37"/>
    </row>
    <row r="214" spans="8:40" x14ac:dyDescent="0.25">
      <c r="H214" s="66" t="s">
        <v>199</v>
      </c>
      <c r="I214" s="116">
        <v>25667000</v>
      </c>
      <c r="J214" s="117">
        <f t="shared" si="4"/>
        <v>6.8888083475384084E-3</v>
      </c>
      <c r="L214" s="116">
        <v>205658.45676441799</v>
      </c>
      <c r="M214" s="37">
        <v>4375037.1157584796</v>
      </c>
      <c r="N214" s="37">
        <v>3644146.6326961098</v>
      </c>
      <c r="O214" s="37">
        <v>1169023.7826559499</v>
      </c>
      <c r="P214" s="37">
        <v>1056183.44864093</v>
      </c>
      <c r="Q214" s="37">
        <v>25685709.335402001</v>
      </c>
      <c r="R214" s="37"/>
      <c r="S214" s="37"/>
      <c r="T214" s="37"/>
      <c r="AC214" s="55" t="s">
        <v>246</v>
      </c>
      <c r="AD214" s="55" t="s">
        <v>77</v>
      </c>
      <c r="AE214" s="55" t="s">
        <v>81</v>
      </c>
      <c r="AF214" s="55" t="s">
        <v>82</v>
      </c>
    </row>
    <row r="215" spans="8:40" x14ac:dyDescent="0.25">
      <c r="H215" s="66" t="s">
        <v>200</v>
      </c>
      <c r="I215" s="116">
        <v>1106100</v>
      </c>
      <c r="J215" s="117">
        <f t="shared" si="4"/>
        <v>2.968679983329658E-4</v>
      </c>
      <c r="L215" s="116">
        <v>9342.3740218504299</v>
      </c>
      <c r="M215" s="37">
        <v>203967.50688574999</v>
      </c>
      <c r="N215" s="37">
        <v>106218.104094557</v>
      </c>
      <c r="O215" s="37">
        <v>19540.0445224988</v>
      </c>
      <c r="P215" s="37">
        <v>114741.244089969</v>
      </c>
      <c r="Q215" s="37">
        <v>1106458.4840480399</v>
      </c>
      <c r="R215" s="37"/>
      <c r="S215" s="37"/>
      <c r="T215" s="37"/>
      <c r="AB215" s="121">
        <v>0.05</v>
      </c>
      <c r="AC215" s="121">
        <v>0.17</v>
      </c>
      <c r="AD215" s="121">
        <v>0.17</v>
      </c>
      <c r="AE215" s="121">
        <v>0.33</v>
      </c>
      <c r="AF215" s="121">
        <v>0.33</v>
      </c>
      <c r="AG215" s="117">
        <v>7.9081910505245934E-3</v>
      </c>
      <c r="AH215" s="117">
        <v>0.12653105680839322</v>
      </c>
      <c r="AI215" s="117">
        <v>1.5816382101049194E-2</v>
      </c>
      <c r="AJ215" s="117">
        <v>2.5550302299394954E-2</v>
      </c>
      <c r="AK215" s="117">
        <v>0.1090806427524792</v>
      </c>
      <c r="AL215" s="117">
        <v>5.4563407412672258E-4</v>
      </c>
      <c r="AM215" s="117">
        <v>0.1266029588095475</v>
      </c>
      <c r="AN215" s="117">
        <v>0.58796483210448469</v>
      </c>
    </row>
    <row r="216" spans="8:40" x14ac:dyDescent="0.25">
      <c r="H216" s="66" t="s">
        <v>201</v>
      </c>
      <c r="I216" s="116">
        <v>2.6478999999999999E-9</v>
      </c>
      <c r="J216" s="117">
        <f t="shared" si="4"/>
        <v>7.1067423631304601E-19</v>
      </c>
      <c r="L216" s="116">
        <v>2.3500155133444002E-10</v>
      </c>
      <c r="M216" s="116">
        <v>4.2637699202909701E-10</v>
      </c>
      <c r="N216" s="116">
        <v>8.7122366762970695E-10</v>
      </c>
      <c r="O216" s="116">
        <v>2.6616224359751601E-10</v>
      </c>
      <c r="P216" s="116">
        <v>5.4160381248277205E-10</v>
      </c>
      <c r="Q216" s="116">
        <v>6.15269563110262E-9</v>
      </c>
      <c r="R216" s="37"/>
      <c r="S216" s="37"/>
      <c r="T216" s="37"/>
      <c r="AB216" s="121">
        <v>0.1</v>
      </c>
      <c r="AC216" s="121">
        <v>0.17</v>
      </c>
      <c r="AD216" s="121">
        <v>0.17</v>
      </c>
      <c r="AE216" s="121">
        <v>0.33</v>
      </c>
      <c r="AF216" s="121">
        <v>0.33</v>
      </c>
      <c r="AG216" s="122">
        <v>7.5487278209551666E-3</v>
      </c>
      <c r="AH216" s="122">
        <v>0.12077964513528248</v>
      </c>
      <c r="AI216" s="122">
        <v>1.5097455641910347E-2</v>
      </c>
      <c r="AJ216" s="122">
        <v>3.9843470376695195E-2</v>
      </c>
      <c r="AK216" s="122">
        <v>0.13412243171828758</v>
      </c>
      <c r="AL216" s="122">
        <v>5.208325253028E-4</v>
      </c>
      <c r="AM216" s="122">
        <v>0.12084827886365782</v>
      </c>
      <c r="AN216" s="122">
        <v>0.56123915791790868</v>
      </c>
    </row>
    <row r="217" spans="8:40" x14ac:dyDescent="0.25">
      <c r="H217" s="66" t="s">
        <v>202</v>
      </c>
      <c r="I217" s="116">
        <v>1126100</v>
      </c>
      <c r="J217" s="117">
        <f t="shared" si="4"/>
        <v>3.0223583122932179E-4</v>
      </c>
      <c r="L217" s="116">
        <v>9475.3496766505104</v>
      </c>
      <c r="M217" s="116">
        <v>9555.9467409422105</v>
      </c>
      <c r="N217" s="116">
        <v>68521.119451393999</v>
      </c>
      <c r="O217" s="116">
        <v>19636.980993650599</v>
      </c>
      <c r="P217" s="37">
        <v>114461.820277475</v>
      </c>
      <c r="Q217" s="37">
        <v>1129644.19633386</v>
      </c>
      <c r="R217" s="37"/>
      <c r="S217" s="37"/>
      <c r="T217" s="37"/>
      <c r="AB217" s="123">
        <v>0.2</v>
      </c>
      <c r="AC217" s="121">
        <v>0.17</v>
      </c>
      <c r="AD217" s="121">
        <v>0.17</v>
      </c>
      <c r="AE217" s="121">
        <v>0.33</v>
      </c>
      <c r="AF217" s="121">
        <v>0.33</v>
      </c>
      <c r="AG217" s="122">
        <v>6.9196671692089585E-3</v>
      </c>
      <c r="AH217" s="122">
        <v>0.11071467470734345</v>
      </c>
      <c r="AI217" s="122">
        <v>1.3839334338420479E-2</v>
      </c>
      <c r="AJ217" s="122">
        <v>6.4856514511970609E-2</v>
      </c>
      <c r="AK217" s="122">
        <v>0.17794556240842116</v>
      </c>
      <c r="AL217" s="122">
        <v>4.7742981486088821E-4</v>
      </c>
      <c r="AM217" s="122">
        <v>0.1107775889583538</v>
      </c>
      <c r="AN217" s="122">
        <v>0.5144692280914207</v>
      </c>
    </row>
    <row r="218" spans="8:40" x14ac:dyDescent="0.25">
      <c r="H218" s="66" t="s">
        <v>203</v>
      </c>
      <c r="I218" s="116">
        <v>2.6609000000000002E-9</v>
      </c>
      <c r="J218" s="117">
        <f t="shared" si="4"/>
        <v>7.1416332769567741E-19</v>
      </c>
      <c r="L218" s="116">
        <v>2.3513060070603803E-10</v>
      </c>
      <c r="M218" s="116">
        <v>4.2935204986745997E-10</v>
      </c>
      <c r="N218" s="116">
        <v>8.7635821957140204E-10</v>
      </c>
      <c r="O218" s="116">
        <v>2.6624860579745301E-10</v>
      </c>
      <c r="P218" s="116">
        <v>5.4180922124906997E-10</v>
      </c>
      <c r="Q218" s="116">
        <v>6.1734912984727296E-9</v>
      </c>
      <c r="R218" s="37"/>
      <c r="S218" s="37"/>
      <c r="T218" s="37"/>
      <c r="AB218" s="123">
        <v>0.5</v>
      </c>
      <c r="AC218" s="121">
        <v>0.17</v>
      </c>
      <c r="AD218" s="121">
        <v>0.17</v>
      </c>
      <c r="AE218" s="121">
        <v>0.33</v>
      </c>
      <c r="AF218" s="121">
        <v>0.33</v>
      </c>
      <c r="AG218" s="117">
        <v>5.535733733391713E-3</v>
      </c>
      <c r="AH218" s="117">
        <v>8.8571739734267241E-2</v>
      </c>
      <c r="AI218" s="117">
        <v>1.1071467466800019E-2</v>
      </c>
      <c r="AJ218" s="117">
        <v>0.11988521160723843</v>
      </c>
      <c r="AK218" s="117">
        <v>0.27435645014523036</v>
      </c>
      <c r="AL218" s="117">
        <v>3.8194385175240384E-4</v>
      </c>
      <c r="AM218" s="117">
        <v>8.8622071135057698E-2</v>
      </c>
      <c r="AN218" s="117">
        <v>0.41157538232626217</v>
      </c>
    </row>
    <row r="219" spans="8:40" x14ac:dyDescent="0.25">
      <c r="I219" s="116">
        <f>SUM(I209:I218)</f>
        <v>3725898400</v>
      </c>
      <c r="L219">
        <f>SUM(L209:L218)</f>
        <v>119626153.97166783</v>
      </c>
      <c r="M219" s="37">
        <f>SUM(M209:M218)</f>
        <v>167240316.98458847</v>
      </c>
      <c r="N219" s="37">
        <f t="shared" ref="N219:P219" si="5">SUM(N209:N218)</f>
        <v>491775312.68528527</v>
      </c>
      <c r="O219" s="37">
        <f t="shared" si="5"/>
        <v>311903655.33417487</v>
      </c>
      <c r="P219" s="37">
        <f t="shared" si="5"/>
        <v>433183730.55137098</v>
      </c>
      <c r="Q219" s="37">
        <f>SUM(Q209:Q218)</f>
        <v>3728594609.8000412</v>
      </c>
      <c r="AB219" s="123">
        <v>0.5</v>
      </c>
      <c r="AC219" s="121">
        <v>0.17</v>
      </c>
      <c r="AD219" s="121">
        <v>0.17</v>
      </c>
      <c r="AE219" s="121">
        <v>0.37</v>
      </c>
      <c r="AF219" s="121">
        <v>0.37</v>
      </c>
      <c r="AG219" s="122">
        <v>5.3919484435394722E-3</v>
      </c>
      <c r="AH219" s="122">
        <v>8.6271175096631458E-2</v>
      </c>
      <c r="AI219" s="122">
        <v>1.0783896887081E-2</v>
      </c>
      <c r="AJ219" s="122">
        <v>0.11677131000932774</v>
      </c>
      <c r="AK219" s="122">
        <v>0.29320433434422283</v>
      </c>
      <c r="AL219" s="122">
        <v>3.7202323235912746E-4</v>
      </c>
      <c r="AM219" s="122">
        <v>8.6320199188327937E-2</v>
      </c>
      <c r="AN219" s="122">
        <v>0.40088511279851052</v>
      </c>
    </row>
    <row r="220" spans="8:40" x14ac:dyDescent="0.25">
      <c r="M220">
        <f>SUM(L219:P219)</f>
        <v>1523729169.5270872</v>
      </c>
      <c r="S220" s="116">
        <f>Q219-I219</f>
        <v>2696209.8000411987</v>
      </c>
      <c r="AB220" s="123">
        <v>0.5</v>
      </c>
      <c r="AC220" s="121">
        <v>0.17</v>
      </c>
      <c r="AD220" s="121">
        <v>0.17</v>
      </c>
      <c r="AE220" s="123">
        <v>0.39</v>
      </c>
      <c r="AF220" s="123">
        <v>0.39</v>
      </c>
      <c r="AG220" s="122">
        <v>5.3228208993908168E-3</v>
      </c>
      <c r="AH220" s="122">
        <v>8.5165134390252931E-2</v>
      </c>
      <c r="AI220" s="122">
        <v>1.0645641798816701E-2</v>
      </c>
      <c r="AJ220" s="122">
        <v>0.11527424193228422</v>
      </c>
      <c r="AK220" s="122">
        <v>0.30226581723728319</v>
      </c>
      <c r="AL220" s="122">
        <v>3.6725370373910215E-4</v>
      </c>
      <c r="AM220" s="122">
        <v>8.5213529967961485E-2</v>
      </c>
      <c r="AN220" s="122">
        <v>0.39574556007027156</v>
      </c>
    </row>
    <row r="221" spans="8:40" x14ac:dyDescent="0.25">
      <c r="AB221" s="123">
        <v>0.5</v>
      </c>
      <c r="AC221" s="121">
        <v>0.17</v>
      </c>
      <c r="AD221" s="121">
        <v>0.17</v>
      </c>
      <c r="AE221" s="123">
        <v>0.45</v>
      </c>
      <c r="AF221" s="123">
        <v>0.45</v>
      </c>
      <c r="AG221" s="122">
        <v>5.1256793856703405E-3</v>
      </c>
      <c r="AH221" s="122">
        <v>8.2010870141175238E-2</v>
      </c>
      <c r="AI221" s="122">
        <v>1.0251358767743262E-2</v>
      </c>
      <c r="AJ221" s="122">
        <v>0.11100482558655633</v>
      </c>
      <c r="AK221" s="122">
        <v>0.32810782401370275</v>
      </c>
      <c r="AL221" s="122">
        <v>3.5365171584960113E-4</v>
      </c>
      <c r="AM221" s="122">
        <v>8.2057473345172757E-2</v>
      </c>
      <c r="AN221" s="122">
        <v>0.38108831704412965</v>
      </c>
    </row>
    <row r="222" spans="8:40" x14ac:dyDescent="0.25">
      <c r="L222">
        <f>M220/Q219</f>
        <v>0.40866045493983122</v>
      </c>
      <c r="M222">
        <v>1596813707.2040601</v>
      </c>
    </row>
    <row r="223" spans="8:40" x14ac:dyDescent="0.25">
      <c r="I223" s="116">
        <f>I219/P202</f>
        <v>0.69999995300462936</v>
      </c>
    </row>
    <row r="224" spans="8:40" x14ac:dyDescent="0.25">
      <c r="I224" s="116"/>
      <c r="M224">
        <f>M220/M222</f>
        <v>0.95423101809105826</v>
      </c>
    </row>
    <row r="226" spans="9:50" x14ac:dyDescent="0.25">
      <c r="K226" s="66" t="s">
        <v>194</v>
      </c>
      <c r="L226" s="118">
        <f t="shared" ref="L226:Q226" si="6">L209/L$219</f>
        <v>0.97091861673903879</v>
      </c>
      <c r="M226" s="118">
        <f t="shared" si="6"/>
        <v>0.95555725976977535</v>
      </c>
      <c r="N226" s="118">
        <f t="shared" si="6"/>
        <v>0.97291045033403345</v>
      </c>
      <c r="O226" s="118">
        <f t="shared" si="6"/>
        <v>0.92349323370997616</v>
      </c>
      <c r="P226" s="118">
        <f t="shared" si="6"/>
        <v>0.86284127266693589</v>
      </c>
      <c r="Q226" s="118">
        <f t="shared" si="6"/>
        <v>0.92946296452331789</v>
      </c>
      <c r="S226" s="118">
        <v>0.97091638121419699</v>
      </c>
      <c r="T226" s="118">
        <v>0.95555583904724595</v>
      </c>
      <c r="U226" s="118">
        <v>0.97290864890236295</v>
      </c>
      <c r="V226" s="118">
        <v>0.92348827123838895</v>
      </c>
      <c r="W226" s="118">
        <v>0.86281472144508697</v>
      </c>
      <c r="AB226" s="116"/>
      <c r="AD226" s="116"/>
    </row>
    <row r="227" spans="9:50" x14ac:dyDescent="0.25">
      <c r="K227" s="66" t="s">
        <v>196</v>
      </c>
      <c r="L227" s="118">
        <f t="shared" ref="L227:L235" si="7">L210/$L$219</f>
        <v>1.2505269546970066E-2</v>
      </c>
      <c r="M227" s="118">
        <f t="shared" ref="M227:Q235" si="8">M210/M$219</f>
        <v>9.1029848465244839E-3</v>
      </c>
      <c r="N227" s="118">
        <f t="shared" si="8"/>
        <v>1.1160578338795258E-2</v>
      </c>
      <c r="O227" s="118">
        <f t="shared" si="8"/>
        <v>6.8255665267109716E-2</v>
      </c>
      <c r="P227" s="118">
        <f t="shared" si="8"/>
        <v>9.4194962827543249E-2</v>
      </c>
      <c r="Q227" s="118">
        <f t="shared" si="8"/>
        <v>4.6166932069293121E-2</v>
      </c>
      <c r="S227" s="118">
        <v>1.25049471502915E-2</v>
      </c>
      <c r="T227" s="118">
        <v>9.1027535628332504E-3</v>
      </c>
      <c r="U227" s="118">
        <v>1.1160576152571801E-2</v>
      </c>
      <c r="V227" s="118">
        <v>6.8255661820112806E-2</v>
      </c>
      <c r="W227" s="118">
        <v>9.4194980067582604E-2</v>
      </c>
      <c r="AA227" s="116"/>
      <c r="AB227" s="116"/>
      <c r="AC227" s="116"/>
      <c r="AD227" s="116"/>
    </row>
    <row r="228" spans="9:50" x14ac:dyDescent="0.25">
      <c r="K228" s="66" t="s">
        <v>195</v>
      </c>
      <c r="L228" s="118">
        <f t="shared" si="7"/>
        <v>9.8155052759434569E-4</v>
      </c>
      <c r="M228" s="118">
        <f t="shared" si="8"/>
        <v>9.6355826897713841E-4</v>
      </c>
      <c r="N228" s="118">
        <f t="shared" si="8"/>
        <v>1.049466108038889E-3</v>
      </c>
      <c r="O228" s="118">
        <f t="shared" si="8"/>
        <v>9.3210266500396008E-4</v>
      </c>
      <c r="P228" s="118">
        <f t="shared" si="8"/>
        <v>8.949250487866045E-4</v>
      </c>
      <c r="Q228" s="118">
        <f t="shared" si="8"/>
        <v>9.6663642355274105E-4</v>
      </c>
      <c r="S228" s="118">
        <v>9.8165999468441097E-4</v>
      </c>
      <c r="T228" s="118">
        <v>9.6363807980113896E-4</v>
      </c>
      <c r="U228" s="118">
        <v>1.0495750379016901E-3</v>
      </c>
      <c r="V228" s="118">
        <v>9.3223056998609504E-4</v>
      </c>
      <c r="W228" s="118">
        <v>8.9560550169772498E-4</v>
      </c>
      <c r="AB228" s="116"/>
      <c r="AD228" s="116"/>
    </row>
    <row r="229" spans="9:50" x14ac:dyDescent="0.25">
      <c r="I229" s="116"/>
      <c r="K229" s="66" t="s">
        <v>197</v>
      </c>
      <c r="L229" s="118">
        <f t="shared" si="7"/>
        <v>3.4310511397438567E-3</v>
      </c>
      <c r="M229" s="118">
        <f t="shared" si="8"/>
        <v>2.4765516510948577E-3</v>
      </c>
      <c r="N229" s="118">
        <f t="shared" si="8"/>
        <v>4.6256355897871717E-3</v>
      </c>
      <c r="O229" s="118">
        <f t="shared" si="8"/>
        <v>2.797135777982517E-3</v>
      </c>
      <c r="P229" s="118">
        <f t="shared" si="8"/>
        <v>3.6341252652085723E-2</v>
      </c>
      <c r="Q229" s="118">
        <f t="shared" si="8"/>
        <v>1.2891367802539423E-2</v>
      </c>
      <c r="S229" s="118">
        <v>3.43105090120249E-3</v>
      </c>
      <c r="T229" s="118">
        <v>2.4765538047824501E-3</v>
      </c>
      <c r="U229" s="118">
        <v>4.62563553176106E-3</v>
      </c>
      <c r="V229" s="118">
        <v>2.7971356864934199E-3</v>
      </c>
      <c r="W229" s="118">
        <v>3.6341247604634697E-2</v>
      </c>
      <c r="AB229" s="116"/>
      <c r="AC229" s="116"/>
      <c r="AD229" s="116"/>
    </row>
    <row r="230" spans="9:50" x14ac:dyDescent="0.25">
      <c r="K230" s="66" t="s">
        <v>198</v>
      </c>
      <c r="L230" s="118">
        <f t="shared" si="7"/>
        <v>1.0287031252026159E-2</v>
      </c>
      <c r="M230" s="118">
        <f t="shared" si="8"/>
        <v>4.4627172628283959E-3</v>
      </c>
      <c r="N230" s="118">
        <f t="shared" si="8"/>
        <v>2.4883601421172262E-3</v>
      </c>
      <c r="O230" s="118">
        <f t="shared" si="8"/>
        <v>6.4822792541339893E-4</v>
      </c>
      <c r="P230" s="118">
        <f t="shared" si="8"/>
        <v>2.7602858135143456E-3</v>
      </c>
      <c r="Q230" s="118">
        <f t="shared" si="8"/>
        <v>3.0235371524843196E-3</v>
      </c>
      <c r="S230" s="118">
        <v>1.0288160188003799E-2</v>
      </c>
      <c r="T230" s="118">
        <v>4.4635247850304998E-3</v>
      </c>
      <c r="U230" s="118">
        <v>2.4887617193781199E-3</v>
      </c>
      <c r="V230" s="118">
        <v>6.5148717169485903E-4</v>
      </c>
      <c r="W230" s="118">
        <v>2.77774771326847E-3</v>
      </c>
      <c r="AB230" s="116"/>
      <c r="AD230" s="116"/>
    </row>
    <row r="231" spans="9:50" x14ac:dyDescent="0.25">
      <c r="K231" s="66" t="s">
        <v>199</v>
      </c>
      <c r="L231" s="118">
        <f t="shared" si="7"/>
        <v>1.7191763668430399E-3</v>
      </c>
      <c r="M231" s="119">
        <f t="shared" si="8"/>
        <v>2.6160181914517945E-2</v>
      </c>
      <c r="N231" s="119">
        <f t="shared" si="8"/>
        <v>7.4101861941740137E-3</v>
      </c>
      <c r="O231" s="118">
        <f t="shared" si="8"/>
        <v>3.7480284782281663E-3</v>
      </c>
      <c r="P231" s="118">
        <f t="shared" si="8"/>
        <v>2.4381881731721177E-3</v>
      </c>
      <c r="Q231" s="118">
        <f t="shared" si="8"/>
        <v>6.8888447319778445E-3</v>
      </c>
      <c r="S231" s="118">
        <v>1.71917550592214E-3</v>
      </c>
      <c r="T231" s="118">
        <v>2.61601812987034E-2</v>
      </c>
      <c r="U231" s="118">
        <v>7.4101859847517798E-3</v>
      </c>
      <c r="V231" s="118">
        <v>3.74802814803436E-3</v>
      </c>
      <c r="W231" s="118">
        <v>2.4381731950346799E-3</v>
      </c>
      <c r="AB231" s="116"/>
      <c r="AD231" s="116"/>
    </row>
    <row r="232" spans="9:50" x14ac:dyDescent="0.25">
      <c r="K232" s="66" t="s">
        <v>200</v>
      </c>
      <c r="L232" s="118">
        <f t="shared" si="7"/>
        <v>7.8096417143554337E-5</v>
      </c>
      <c r="M232" s="118">
        <f t="shared" si="8"/>
        <v>1.2196072727160999E-3</v>
      </c>
      <c r="N232" s="118">
        <f t="shared" si="8"/>
        <v>2.1598909370737759E-4</v>
      </c>
      <c r="O232" s="118">
        <f t="shared" si="8"/>
        <v>6.2647693248620359E-5</v>
      </c>
      <c r="P232" s="118">
        <f t="shared" si="8"/>
        <v>2.648789324195589E-4</v>
      </c>
      <c r="Q232" s="118">
        <f t="shared" si="8"/>
        <v>2.9674947261359086E-4</v>
      </c>
      <c r="S232" s="118">
        <v>7.8601963750490398E-5</v>
      </c>
      <c r="T232" s="118">
        <v>1.21977768967213E-3</v>
      </c>
      <c r="U232" s="118">
        <v>2.1642398869865201E-4</v>
      </c>
      <c r="V232" s="118">
        <v>6.3259801749608203E-5</v>
      </c>
      <c r="W232" s="118">
        <v>2.6814578172358399E-4</v>
      </c>
      <c r="AA232" s="116"/>
      <c r="AB232" s="116"/>
      <c r="AC232" s="116"/>
      <c r="AD232" s="116"/>
    </row>
    <row r="233" spans="9:50" x14ac:dyDescent="0.25">
      <c r="K233" s="66" t="s">
        <v>201</v>
      </c>
      <c r="L233" s="118">
        <f t="shared" si="7"/>
        <v>1.9644663272389213E-18</v>
      </c>
      <c r="M233" s="118">
        <f t="shared" si="8"/>
        <v>2.5494868684588088E-18</v>
      </c>
      <c r="N233" s="118">
        <f t="shared" si="8"/>
        <v>1.7715888641755632E-18</v>
      </c>
      <c r="O233" s="118">
        <f t="shared" si="8"/>
        <v>8.5334762528623996E-19</v>
      </c>
      <c r="P233" s="118">
        <f t="shared" si="8"/>
        <v>1.250286597313801E-18</v>
      </c>
      <c r="Q233" s="118">
        <f t="shared" si="8"/>
        <v>1.6501379943347017E-18</v>
      </c>
      <c r="S233" s="118">
        <v>5.0809141247097199E-18</v>
      </c>
      <c r="T233" s="118">
        <v>6.7378575422356199E-18</v>
      </c>
      <c r="U233" s="118">
        <v>4.4730466373839797E-18</v>
      </c>
      <c r="V233" s="118">
        <v>2.04348665367754E-18</v>
      </c>
      <c r="W233" s="118">
        <v>2.04692081814251E-18</v>
      </c>
      <c r="AB233" s="116"/>
      <c r="AD233" s="116"/>
    </row>
    <row r="234" spans="9:50" x14ac:dyDescent="0.25">
      <c r="I234" s="116"/>
      <c r="K234" s="66" t="s">
        <v>202</v>
      </c>
      <c r="L234" s="118">
        <f t="shared" si="7"/>
        <v>7.9208010640337438E-5</v>
      </c>
      <c r="M234" s="118">
        <f t="shared" si="8"/>
        <v>5.7139013565866478E-5</v>
      </c>
      <c r="N234" s="118">
        <f t="shared" si="8"/>
        <v>1.3933419934653067E-4</v>
      </c>
      <c r="O234" s="118">
        <f t="shared" si="8"/>
        <v>6.2958483037370806E-5</v>
      </c>
      <c r="P234" s="118">
        <f t="shared" si="8"/>
        <v>2.642338855427098E-4</v>
      </c>
      <c r="Q234" s="118">
        <f t="shared" si="8"/>
        <v>3.0296782422115906E-4</v>
      </c>
      <c r="S234" s="118">
        <v>8.0023081948770404E-5</v>
      </c>
      <c r="T234" s="118">
        <v>5.7731731931633297E-5</v>
      </c>
      <c r="U234" s="118">
        <v>1.40192682573566E-4</v>
      </c>
      <c r="V234" s="118">
        <v>6.3925563539757294E-5</v>
      </c>
      <c r="W234" s="118">
        <v>2.6937869097152199E-4</v>
      </c>
    </row>
    <row r="235" spans="9:50" x14ac:dyDescent="0.25">
      <c r="K235" s="66" t="s">
        <v>203</v>
      </c>
      <c r="L235" s="118">
        <f t="shared" si="7"/>
        <v>1.965545099458152E-18</v>
      </c>
      <c r="M235" s="118">
        <f t="shared" si="8"/>
        <v>2.5672759870876446E-18</v>
      </c>
      <c r="N235" s="118">
        <f t="shared" si="8"/>
        <v>1.7820297135009562E-18</v>
      </c>
      <c r="O235" s="118">
        <f t="shared" si="8"/>
        <v>8.5362451271112271E-19</v>
      </c>
      <c r="P235" s="118">
        <f t="shared" si="8"/>
        <v>1.2507607812496484E-18</v>
      </c>
      <c r="Q235" s="118">
        <f t="shared" si="8"/>
        <v>1.6557153417125721E-18</v>
      </c>
      <c r="S235" s="118">
        <v>5.0809477878824502E-18</v>
      </c>
      <c r="T235" s="118">
        <v>6.7382379818680498E-18</v>
      </c>
      <c r="U235" s="118">
        <v>4.4732571056533198E-18</v>
      </c>
      <c r="V235" s="118">
        <v>2.0435360644222901E-18</v>
      </c>
      <c r="W235" s="118">
        <v>2.04700048337656E-18</v>
      </c>
    </row>
    <row r="236" spans="9:50" x14ac:dyDescent="0.25">
      <c r="X236" s="56" t="s">
        <v>72</v>
      </c>
      <c r="Y236" s="55" t="s">
        <v>73</v>
      </c>
      <c r="Z236" s="55" t="s">
        <v>74</v>
      </c>
      <c r="AA236" s="55" t="s">
        <v>75</v>
      </c>
      <c r="AB236" s="56" t="s">
        <v>76</v>
      </c>
      <c r="AC236" s="55" t="s">
        <v>246</v>
      </c>
      <c r="AD236" s="55" t="s">
        <v>77</v>
      </c>
      <c r="AE236" s="55" t="s">
        <v>78</v>
      </c>
      <c r="AF236" s="55" t="s">
        <v>79</v>
      </c>
      <c r="AG236" s="55" t="s">
        <v>80</v>
      </c>
      <c r="AH236" s="55" t="s">
        <v>247</v>
      </c>
      <c r="AK236" s="55" t="s">
        <v>83</v>
      </c>
      <c r="AL236" s="55" t="s">
        <v>84</v>
      </c>
      <c r="AM236" s="55" t="s">
        <v>85</v>
      </c>
      <c r="AN236" s="55" t="s">
        <v>248</v>
      </c>
      <c r="AO236" s="55" t="s">
        <v>86</v>
      </c>
      <c r="AP236" s="55" t="s">
        <v>87</v>
      </c>
      <c r="AQ236" s="55" t="s">
        <v>90</v>
      </c>
      <c r="AR236" s="55" t="s">
        <v>89</v>
      </c>
      <c r="AS236" s="55" t="s">
        <v>90</v>
      </c>
      <c r="AT236" s="55" t="s">
        <v>91</v>
      </c>
      <c r="AU236" s="55" t="s">
        <v>92</v>
      </c>
      <c r="AV236" s="55" t="s">
        <v>93</v>
      </c>
      <c r="AW236" s="55" t="s">
        <v>94</v>
      </c>
      <c r="AX236" s="55" t="s">
        <v>211</v>
      </c>
    </row>
    <row r="237" spans="9:50" x14ac:dyDescent="0.25">
      <c r="U237" s="37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</row>
    <row r="238" spans="9:50" x14ac:dyDescent="0.25">
      <c r="U238" s="37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</row>
    <row r="239" spans="9:50" x14ac:dyDescent="0.25">
      <c r="I239" s="116"/>
      <c r="U239" s="37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111"/>
    </row>
    <row r="240" spans="9:50" x14ac:dyDescent="0.25">
      <c r="L240">
        <v>1000</v>
      </c>
      <c r="M240">
        <v>3000</v>
      </c>
      <c r="N240">
        <v>4000</v>
      </c>
      <c r="O240">
        <v>5000</v>
      </c>
      <c r="P240">
        <v>6000</v>
      </c>
      <c r="Q240">
        <v>7000</v>
      </c>
      <c r="R240" t="s">
        <v>255</v>
      </c>
      <c r="S240" t="s">
        <v>257</v>
      </c>
      <c r="T240" t="s">
        <v>259</v>
      </c>
      <c r="U240" s="37"/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0.17</v>
      </c>
      <c r="AD240" s="121">
        <v>0.17</v>
      </c>
      <c r="AE240" s="121">
        <v>0</v>
      </c>
      <c r="AF240" s="121">
        <v>0</v>
      </c>
      <c r="AG240" s="121">
        <v>0</v>
      </c>
      <c r="AH240" s="121">
        <v>0</v>
      </c>
      <c r="AI240" s="121">
        <v>0.33</v>
      </c>
      <c r="AJ240" s="121">
        <v>0.33</v>
      </c>
      <c r="AK240" s="121">
        <v>0</v>
      </c>
      <c r="AL240" s="121">
        <v>0</v>
      </c>
      <c r="AM240" s="121">
        <v>0</v>
      </c>
      <c r="AN240" s="121">
        <v>0</v>
      </c>
      <c r="AO240" s="121">
        <v>0</v>
      </c>
      <c r="AP240" s="121">
        <v>0</v>
      </c>
      <c r="AQ240" s="121">
        <v>0</v>
      </c>
      <c r="AR240" s="121">
        <v>0</v>
      </c>
      <c r="AS240" s="121">
        <v>0</v>
      </c>
      <c r="AT240" s="121">
        <v>0</v>
      </c>
      <c r="AU240" s="121">
        <v>0</v>
      </c>
      <c r="AV240" s="121">
        <v>0</v>
      </c>
      <c r="AW240" s="121">
        <v>0</v>
      </c>
      <c r="AX240" s="121">
        <v>0</v>
      </c>
    </row>
    <row r="241" spans="9:51" x14ac:dyDescent="0.25">
      <c r="L241" s="37">
        <v>3534572.6354739298</v>
      </c>
      <c r="M241" s="37">
        <v>47807451.2765451</v>
      </c>
      <c r="N241" s="37">
        <v>2926500.7298368001</v>
      </c>
      <c r="O241" s="37">
        <v>90808694.792625993</v>
      </c>
      <c r="P241" s="37">
        <v>194392481.12040499</v>
      </c>
      <c r="Q241" s="37">
        <v>0</v>
      </c>
      <c r="R241" s="37">
        <v>100802222.99809501</v>
      </c>
      <c r="S241" s="37">
        <v>295492456.38788903</v>
      </c>
      <c r="T241" s="37">
        <v>957760787.16426802</v>
      </c>
      <c r="U241" s="37"/>
      <c r="X241" s="158" t="s">
        <v>276</v>
      </c>
      <c r="Y241" s="121">
        <v>0.05</v>
      </c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</row>
    <row r="242" spans="9:51" x14ac:dyDescent="0.25">
      <c r="L242" s="37">
        <v>1061.75206835938</v>
      </c>
      <c r="M242" s="37">
        <v>14360.904558959601</v>
      </c>
      <c r="N242" s="37">
        <v>160686.09080003499</v>
      </c>
      <c r="O242" s="37">
        <v>217090.40641250499</v>
      </c>
      <c r="P242" s="37">
        <v>1040858.61471852</v>
      </c>
      <c r="Q242" s="37">
        <v>0</v>
      </c>
      <c r="R242" s="37">
        <v>7796919.6198686203</v>
      </c>
      <c r="S242" s="37">
        <v>22082535.508582301</v>
      </c>
      <c r="T242" s="37">
        <v>46996720.885046303</v>
      </c>
      <c r="U242" s="37"/>
      <c r="X242" s="158"/>
      <c r="Y242" s="117">
        <v>7.9081910505245934E-3</v>
      </c>
      <c r="Z242" s="117">
        <v>0.12653105680839322</v>
      </c>
      <c r="AA242" s="117">
        <v>1.5816382101049194E-2</v>
      </c>
      <c r="AB242" s="117">
        <v>2.5550302299394954E-2</v>
      </c>
      <c r="AC242" s="117">
        <v>0.1090806427524792</v>
      </c>
      <c r="AD242" s="117">
        <v>5.4563407412672258E-4</v>
      </c>
      <c r="AE242" s="117">
        <v>0.1266029588095475</v>
      </c>
      <c r="AF242" s="117">
        <v>0.58796483210448469</v>
      </c>
      <c r="AG242" s="37"/>
    </row>
    <row r="243" spans="9:51" x14ac:dyDescent="0.25">
      <c r="L243" s="37">
        <v>3539.1735611089998</v>
      </c>
      <c r="M243" s="37">
        <v>47869.681862980302</v>
      </c>
      <c r="N243" s="37">
        <v>2930.3101330160698</v>
      </c>
      <c r="O243" s="37">
        <v>188646.948952857</v>
      </c>
      <c r="P243" s="37">
        <v>483879.85341348202</v>
      </c>
      <c r="Q243" s="37">
        <v>0</v>
      </c>
      <c r="R243" s="37">
        <v>119744.85297235601</v>
      </c>
      <c r="S243" s="37">
        <v>405606.98622240598</v>
      </c>
      <c r="T243" s="37">
        <v>7274652.86028363</v>
      </c>
      <c r="U243" s="37"/>
    </row>
    <row r="244" spans="9:51" x14ac:dyDescent="0.25">
      <c r="I244" s="116"/>
      <c r="L244" s="116">
        <v>8.8853550971565093E-9</v>
      </c>
      <c r="M244" s="37">
        <v>51717.6007477526</v>
      </c>
      <c r="N244" s="116">
        <v>2.5146087618041299E-8</v>
      </c>
      <c r="O244" s="116">
        <v>74222.563742150596</v>
      </c>
      <c r="P244" s="37">
        <v>344841.51815806399</v>
      </c>
      <c r="Q244" s="116">
        <v>0</v>
      </c>
      <c r="R244" s="116">
        <v>369573.15969594801</v>
      </c>
      <c r="S244" s="37">
        <v>8680693.2471245006</v>
      </c>
      <c r="T244" s="37">
        <v>14143856.1450628</v>
      </c>
      <c r="U244" s="116"/>
      <c r="X244" s="158" t="s">
        <v>277</v>
      </c>
      <c r="Y244" s="121">
        <v>0.1</v>
      </c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</row>
    <row r="245" spans="9:51" x14ac:dyDescent="0.25">
      <c r="L245" s="116">
        <v>1.2331605600646901E-8</v>
      </c>
      <c r="M245" s="37">
        <v>577456.12490520906</v>
      </c>
      <c r="N245" s="116">
        <v>1.6161686568921E-8</v>
      </c>
      <c r="O245" s="37">
        <v>495299.88518781803</v>
      </c>
      <c r="P245" s="37">
        <v>737467.60616360605</v>
      </c>
      <c r="Q245" s="37">
        <v>0</v>
      </c>
      <c r="R245" s="116">
        <v>103868.53339114301</v>
      </c>
      <c r="S245" s="37">
        <v>488334.15618088702</v>
      </c>
      <c r="T245" s="37">
        <v>3387181.0047507701</v>
      </c>
      <c r="U245" s="37"/>
      <c r="X245" s="158"/>
      <c r="Y245" s="122">
        <v>7.5487278209551666E-3</v>
      </c>
      <c r="Z245" s="122">
        <v>0.12077964513528248</v>
      </c>
      <c r="AA245" s="122">
        <v>1.5097455641910347E-2</v>
      </c>
      <c r="AB245" s="122">
        <v>3.9843470376695195E-2</v>
      </c>
      <c r="AC245" s="122">
        <v>0.13412243171828758</v>
      </c>
      <c r="AD245" s="122">
        <v>5.208325253028E-4</v>
      </c>
      <c r="AE245" s="122">
        <v>0.12084827886365782</v>
      </c>
      <c r="AF245" s="122">
        <v>0.56123915791790868</v>
      </c>
    </row>
    <row r="246" spans="9:51" x14ac:dyDescent="0.25">
      <c r="L246" s="116">
        <v>1.6404632245296201E-8</v>
      </c>
      <c r="M246" s="116">
        <v>4.4078702680912103E-8</v>
      </c>
      <c r="N246" s="116">
        <v>3.0335556485922002E-8</v>
      </c>
      <c r="O246" s="37">
        <v>2147530.7328439802</v>
      </c>
      <c r="P246" s="37">
        <v>1656193.0402948</v>
      </c>
      <c r="Q246" s="37">
        <v>0</v>
      </c>
      <c r="R246" s="37">
        <v>415902.75876888901</v>
      </c>
      <c r="S246" s="37">
        <v>1408591.1051499499</v>
      </c>
      <c r="T246" s="37">
        <v>21052025.7381639</v>
      </c>
      <c r="U246" s="116"/>
      <c r="X246" s="158" t="s">
        <v>279</v>
      </c>
      <c r="Y246" s="123">
        <v>0.2</v>
      </c>
    </row>
    <row r="247" spans="9:51" x14ac:dyDescent="0.25">
      <c r="L247" s="116">
        <v>5.7602375349882803E-9</v>
      </c>
      <c r="M247" s="116">
        <v>1.3644840252995699E-8</v>
      </c>
      <c r="N247" s="116">
        <v>6.5906906595736502E-9</v>
      </c>
      <c r="O247" s="37">
        <v>181131.385938135</v>
      </c>
      <c r="P247" s="37">
        <v>239765.293901803</v>
      </c>
      <c r="Q247" s="116">
        <v>0</v>
      </c>
      <c r="R247" s="116">
        <v>18930.1470479487</v>
      </c>
      <c r="S247" s="37">
        <v>133345.152496639</v>
      </c>
      <c r="T247" s="37">
        <v>798698.71584706602</v>
      </c>
      <c r="X247" s="158"/>
      <c r="Y247" s="122">
        <v>6.9196671692089585E-3</v>
      </c>
      <c r="Z247" s="122">
        <v>0.11071467470734345</v>
      </c>
      <c r="AA247" s="122">
        <v>1.3839334338420479E-2</v>
      </c>
      <c r="AB247" s="122">
        <v>6.4856514511970609E-2</v>
      </c>
      <c r="AC247" s="122">
        <v>0.17794556240842116</v>
      </c>
      <c r="AD247" s="122">
        <v>4.7742981486088821E-4</v>
      </c>
      <c r="AE247" s="122">
        <v>0.1107775889583538</v>
      </c>
      <c r="AF247" s="122">
        <v>0.5144692280914207</v>
      </c>
    </row>
    <row r="248" spans="9:51" x14ac:dyDescent="0.25">
      <c r="L248" s="116">
        <v>4.6385644240952198E-9</v>
      </c>
      <c r="M248" s="116">
        <v>1.0131171058896399E-8</v>
      </c>
      <c r="N248" s="116">
        <v>4.3428626326896298E-9</v>
      </c>
      <c r="O248" s="116">
        <v>1.7965671587935599E-8</v>
      </c>
      <c r="P248" s="116">
        <v>2.8482930768752199E-8</v>
      </c>
      <c r="Q248" s="116">
        <v>0</v>
      </c>
      <c r="R248" s="116">
        <v>1.7034489898128601E-8</v>
      </c>
      <c r="S248" s="116">
        <v>5.6607373789134899E-8</v>
      </c>
      <c r="T248" s="116">
        <v>-2.7622314737508501E-11</v>
      </c>
      <c r="X248" s="158" t="s">
        <v>280</v>
      </c>
      <c r="Y248" s="123">
        <v>0.5</v>
      </c>
    </row>
    <row r="249" spans="9:51" x14ac:dyDescent="0.25">
      <c r="I249" s="116"/>
      <c r="L249" s="116">
        <v>6.3829369873011197E-9</v>
      </c>
      <c r="M249" s="116">
        <v>1.5313930463825201E-8</v>
      </c>
      <c r="N249" s="116">
        <v>7.2463008897591003E-9</v>
      </c>
      <c r="O249" s="116">
        <v>450193.119612229</v>
      </c>
      <c r="P249" s="37">
        <v>168749.362692328</v>
      </c>
      <c r="Q249" s="37">
        <v>0</v>
      </c>
      <c r="R249" s="116">
        <v>19202.642474115899</v>
      </c>
      <c r="S249" s="37">
        <v>239644.38525122</v>
      </c>
      <c r="T249" s="37">
        <v>11243117.646875201</v>
      </c>
      <c r="X249" s="158"/>
      <c r="Y249" s="117">
        <v>5.535733733391713E-3</v>
      </c>
      <c r="Z249" s="117">
        <v>8.8571739734267241E-2</v>
      </c>
      <c r="AA249" s="117">
        <v>1.1071467466800019E-2</v>
      </c>
      <c r="AB249" s="117">
        <v>0.11988521160723843</v>
      </c>
      <c r="AC249" s="117">
        <v>0.27435645014523036</v>
      </c>
      <c r="AD249" s="117">
        <v>3.8194385175240384E-4</v>
      </c>
      <c r="AE249" s="117">
        <v>8.8622071135057698E-2</v>
      </c>
      <c r="AF249" s="117">
        <v>0.41157538232626217</v>
      </c>
    </row>
    <row r="250" spans="9:51" x14ac:dyDescent="0.25">
      <c r="L250" s="116">
        <v>5.1289266340870498E-9</v>
      </c>
      <c r="M250" s="116">
        <v>1.1667856151863499E-8</v>
      </c>
      <c r="N250" s="116">
        <v>5.6289433431600903E-9</v>
      </c>
      <c r="O250" s="116">
        <v>67788.935929183805</v>
      </c>
      <c r="P250" s="116">
        <v>110903.792808418</v>
      </c>
      <c r="Q250" s="116">
        <v>0</v>
      </c>
      <c r="R250" s="116">
        <v>22453.3511340158</v>
      </c>
      <c r="S250" s="116">
        <v>60676.985203863202</v>
      </c>
      <c r="T250" s="116">
        <v>359374.226517356</v>
      </c>
    </row>
    <row r="251" spans="9:51" x14ac:dyDescent="0.25">
      <c r="L251">
        <f>SUM(L241:L250)</f>
        <v>3539173.5611034576</v>
      </c>
      <c r="M251" s="37">
        <f>SUM(M241:M250)</f>
        <v>48498855.588620089</v>
      </c>
      <c r="N251" s="37">
        <f t="shared" ref="N251:S251" si="9">SUM(N241:N250)</f>
        <v>3090117.1307699466</v>
      </c>
      <c r="O251" s="37">
        <f t="shared" si="9"/>
        <v>94630598.771244869</v>
      </c>
      <c r="P251" s="37">
        <f t="shared" si="9"/>
        <v>199175140.20255604</v>
      </c>
      <c r="Q251" s="37">
        <f t="shared" si="9"/>
        <v>0</v>
      </c>
      <c r="R251" s="37">
        <f t="shared" si="9"/>
        <v>109668818.06344807</v>
      </c>
      <c r="S251" s="37">
        <f t="shared" si="9"/>
        <v>328991883.91410077</v>
      </c>
      <c r="T251" s="37">
        <f>SUM(T241:T250)</f>
        <v>1063016414.3868148</v>
      </c>
    </row>
    <row r="252" spans="9:51" x14ac:dyDescent="0.25">
      <c r="L252" s="117">
        <f>L251/SUM($L$251:$S$251)</f>
        <v>4.4936489133864952E-3</v>
      </c>
      <c r="M252" s="117">
        <f>M251/SUM($L$251:$S$251)</f>
        <v>6.1578452131164203E-2</v>
      </c>
      <c r="N252" s="117">
        <f t="shared" ref="N252:S252" si="10">N251/SUM($L$251:$S$251)</f>
        <v>3.9234870082471918E-3</v>
      </c>
      <c r="O252" s="117">
        <f t="shared" si="10"/>
        <v>0.12015140823128662</v>
      </c>
      <c r="P252" s="117">
        <f t="shared" si="10"/>
        <v>0.25289043809023171</v>
      </c>
      <c r="Q252" s="117">
        <f t="shared" si="10"/>
        <v>0</v>
      </c>
      <c r="R252" s="117">
        <f t="shared" si="10"/>
        <v>0.13924526633543891</v>
      </c>
      <c r="S252" s="117">
        <f t="shared" si="10"/>
        <v>0.41771729929024493</v>
      </c>
      <c r="X252" s="52"/>
      <c r="Y252" s="56" t="s">
        <v>72</v>
      </c>
      <c r="Z252" s="55" t="s">
        <v>73</v>
      </c>
      <c r="AA252" s="55" t="s">
        <v>74</v>
      </c>
      <c r="AB252" s="55" t="s">
        <v>75</v>
      </c>
      <c r="AC252" s="56" t="s">
        <v>76</v>
      </c>
      <c r="AD252" s="55" t="s">
        <v>246</v>
      </c>
      <c r="AE252" s="55" t="s">
        <v>77</v>
      </c>
      <c r="AF252" s="55" t="s">
        <v>78</v>
      </c>
      <c r="AG252" s="55" t="s">
        <v>79</v>
      </c>
      <c r="AH252" s="55" t="s">
        <v>80</v>
      </c>
      <c r="AI252" s="55" t="s">
        <v>247</v>
      </c>
      <c r="AJ252" s="55" t="s">
        <v>81</v>
      </c>
      <c r="AK252" s="55" t="s">
        <v>82</v>
      </c>
      <c r="AL252" s="55" t="s">
        <v>83</v>
      </c>
      <c r="AM252" s="55" t="s">
        <v>84</v>
      </c>
      <c r="AN252" s="55" t="s">
        <v>85</v>
      </c>
      <c r="AO252" s="55" t="s">
        <v>248</v>
      </c>
      <c r="AP252" s="55" t="s">
        <v>86</v>
      </c>
      <c r="AQ252" s="55" t="s">
        <v>87</v>
      </c>
      <c r="AR252" s="55" t="s">
        <v>90</v>
      </c>
      <c r="AS252" s="55" t="s">
        <v>89</v>
      </c>
      <c r="AT252" s="55" t="s">
        <v>90</v>
      </c>
      <c r="AU252" s="55" t="s">
        <v>91</v>
      </c>
      <c r="AV252" s="55" t="s">
        <v>92</v>
      </c>
      <c r="AW252" s="55" t="s">
        <v>93</v>
      </c>
      <c r="AX252" s="55" t="s">
        <v>94</v>
      </c>
      <c r="AY252" s="55" t="s">
        <v>211</v>
      </c>
    </row>
    <row r="253" spans="9:51" x14ac:dyDescent="0.25">
      <c r="K253" s="66" t="s">
        <v>194</v>
      </c>
      <c r="L253" s="118">
        <f>L241/L$251</f>
        <v>0.99869999999997361</v>
      </c>
      <c r="M253" s="118">
        <f t="shared" ref="M253:T253" si="11">M241/M$251</f>
        <v>0.98574390459973615</v>
      </c>
      <c r="N253" s="118">
        <f t="shared" si="11"/>
        <v>0.94705171551462219</v>
      </c>
      <c r="O253" s="118">
        <f t="shared" si="11"/>
        <v>0.9596123872378981</v>
      </c>
      <c r="P253" s="118">
        <f t="shared" si="11"/>
        <v>0.97598767056326807</v>
      </c>
      <c r="Q253" s="118" t="e">
        <f t="shared" si="11"/>
        <v>#DIV/0!</v>
      </c>
      <c r="R253" s="118">
        <f t="shared" si="11"/>
        <v>0.91915117512962197</v>
      </c>
      <c r="S253" s="118">
        <f t="shared" si="11"/>
        <v>0.89817551993179756</v>
      </c>
      <c r="T253" s="118">
        <f t="shared" si="11"/>
        <v>0.90098400570487713</v>
      </c>
      <c r="X253" s="57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</row>
    <row r="254" spans="9:51" x14ac:dyDescent="0.25">
      <c r="I254" s="116"/>
      <c r="K254" s="66" t="s">
        <v>196</v>
      </c>
      <c r="L254" s="118">
        <f t="shared" ref="L254:T260" si="12">L242/L$251</f>
        <v>3.0000000000800827E-4</v>
      </c>
      <c r="M254" s="118">
        <f t="shared" si="12"/>
        <v>2.9610811192685722E-4</v>
      </c>
      <c r="N254" s="118">
        <f t="shared" si="12"/>
        <v>5.1999999999999276E-2</v>
      </c>
      <c r="O254" s="118">
        <f t="shared" si="12"/>
        <v>2.2940825613635622E-3</v>
      </c>
      <c r="P254" s="118">
        <f t="shared" si="12"/>
        <v>5.2258460250611261E-3</v>
      </c>
      <c r="Q254" s="118" t="e">
        <f t="shared" si="12"/>
        <v>#DIV/0!</v>
      </c>
      <c r="R254" s="118">
        <f t="shared" si="12"/>
        <v>7.1095136772220624E-2</v>
      </c>
      <c r="S254" s="118">
        <f t="shared" si="12"/>
        <v>6.7121824544304001E-2</v>
      </c>
      <c r="T254" s="118">
        <f t="shared" si="12"/>
        <v>4.4210719843075667E-2</v>
      </c>
      <c r="X254" s="57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</row>
    <row r="255" spans="9:51" x14ac:dyDescent="0.25">
      <c r="K255" s="66" t="s">
        <v>195</v>
      </c>
      <c r="L255" s="118">
        <f t="shared" si="12"/>
        <v>1.000000000001566E-3</v>
      </c>
      <c r="M255" s="118">
        <f t="shared" si="12"/>
        <v>9.8702703975168818E-4</v>
      </c>
      <c r="N255" s="118">
        <f t="shared" si="12"/>
        <v>9.4828448534762871E-4</v>
      </c>
      <c r="O255" s="118">
        <f t="shared" si="12"/>
        <v>1.9935089854908601E-3</v>
      </c>
      <c r="P255" s="118">
        <f t="shared" si="12"/>
        <v>2.4294189170465177E-3</v>
      </c>
      <c r="Q255" s="118" t="e">
        <f t="shared" si="12"/>
        <v>#DIV/0!</v>
      </c>
      <c r="R255" s="118">
        <f t="shared" si="12"/>
        <v>1.0918769353662453E-3</v>
      </c>
      <c r="S255" s="118">
        <f t="shared" si="12"/>
        <v>1.2328783962594935E-3</v>
      </c>
      <c r="T255" s="118">
        <f t="shared" si="12"/>
        <v>6.8434059548176454E-3</v>
      </c>
      <c r="X255" s="52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111"/>
    </row>
    <row r="256" spans="9:51" x14ac:dyDescent="0.25">
      <c r="K256" s="66" t="s">
        <v>197</v>
      </c>
      <c r="L256" s="118">
        <f t="shared" si="12"/>
        <v>2.5105734273134086E-15</v>
      </c>
      <c r="M256" s="118">
        <f t="shared" si="12"/>
        <v>1.0663674455833503E-3</v>
      </c>
      <c r="N256" s="118">
        <f t="shared" si="12"/>
        <v>8.1375839665261469E-15</v>
      </c>
      <c r="O256" s="118">
        <f t="shared" si="12"/>
        <v>7.8433999896346837E-4</v>
      </c>
      <c r="P256" s="118">
        <f t="shared" si="12"/>
        <v>1.7313481883701398E-3</v>
      </c>
      <c r="Q256" s="118" t="e">
        <f t="shared" si="12"/>
        <v>#DIV/0!</v>
      </c>
      <c r="R256" s="120">
        <f t="shared" si="12"/>
        <v>3.3699019121564183E-3</v>
      </c>
      <c r="S256" s="118">
        <f t="shared" si="12"/>
        <v>2.638573676605048E-2</v>
      </c>
      <c r="T256" s="118">
        <f t="shared" si="12"/>
        <v>1.3305397690609955E-2</v>
      </c>
      <c r="X256" s="37" t="s">
        <v>274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0.17</v>
      </c>
      <c r="AE256" s="121">
        <v>0.17</v>
      </c>
      <c r="AF256" s="121">
        <v>0</v>
      </c>
      <c r="AG256" s="121">
        <v>0</v>
      </c>
      <c r="AH256" s="121">
        <v>0</v>
      </c>
      <c r="AI256" s="121">
        <v>0</v>
      </c>
      <c r="AJ256" s="121">
        <v>0.37</v>
      </c>
      <c r="AK256" s="121">
        <v>0.37</v>
      </c>
      <c r="AL256" s="121">
        <v>0</v>
      </c>
      <c r="AM256" s="121">
        <v>0</v>
      </c>
      <c r="AN256" s="121">
        <v>0</v>
      </c>
      <c r="AO256" s="121">
        <v>0</v>
      </c>
      <c r="AP256" s="121">
        <v>0</v>
      </c>
      <c r="AQ256" s="121">
        <v>0</v>
      </c>
      <c r="AR256" s="121">
        <v>0</v>
      </c>
      <c r="AS256" s="121">
        <v>0</v>
      </c>
      <c r="AT256" s="121">
        <v>0</v>
      </c>
      <c r="AU256" s="121">
        <v>0</v>
      </c>
      <c r="AV256" s="121">
        <v>0</v>
      </c>
      <c r="AW256" s="121">
        <v>0</v>
      </c>
      <c r="AX256" s="121">
        <v>0</v>
      </c>
      <c r="AY256" s="121">
        <v>0</v>
      </c>
    </row>
    <row r="257" spans="11:51" x14ac:dyDescent="0.25">
      <c r="K257" s="66" t="s">
        <v>198</v>
      </c>
      <c r="L257" s="118">
        <f t="shared" si="12"/>
        <v>3.4843178464528607E-15</v>
      </c>
      <c r="M257" s="118">
        <f t="shared" si="12"/>
        <v>1.1906592803000181E-2</v>
      </c>
      <c r="N257" s="118">
        <f t="shared" si="12"/>
        <v>5.2301210229186643E-15</v>
      </c>
      <c r="O257" s="118">
        <f t="shared" si="12"/>
        <v>5.2340352023464466E-3</v>
      </c>
      <c r="P257" s="118">
        <f t="shared" si="12"/>
        <v>3.7026086961134824E-3</v>
      </c>
      <c r="Q257" s="118" t="e">
        <f t="shared" si="12"/>
        <v>#DIV/0!</v>
      </c>
      <c r="R257" s="118">
        <f t="shared" si="12"/>
        <v>9.4711090376710947E-4</v>
      </c>
      <c r="S257" s="118">
        <f t="shared" si="12"/>
        <v>1.4843349640454664E-3</v>
      </c>
      <c r="T257" s="118">
        <f t="shared" si="12"/>
        <v>3.186386361404038E-3</v>
      </c>
    </row>
    <row r="258" spans="11:51" x14ac:dyDescent="0.25">
      <c r="K258" s="66" t="s">
        <v>199</v>
      </c>
      <c r="L258" s="118">
        <f t="shared" si="12"/>
        <v>4.6351590172315537E-15</v>
      </c>
      <c r="M258" s="118">
        <f t="shared" si="12"/>
        <v>9.0886067611159989E-16</v>
      </c>
      <c r="N258" s="118">
        <f t="shared" si="12"/>
        <v>9.8169600704952777E-15</v>
      </c>
      <c r="O258" s="118">
        <f t="shared" si="12"/>
        <v>2.2693830121854247E-2</v>
      </c>
      <c r="P258" s="118">
        <f t="shared" si="12"/>
        <v>8.3152598191244837E-3</v>
      </c>
      <c r="Q258" s="118" t="e">
        <f t="shared" si="12"/>
        <v>#DIV/0!</v>
      </c>
      <c r="R258" s="118">
        <f t="shared" si="12"/>
        <v>3.7923519749093275E-3</v>
      </c>
      <c r="S258" s="118">
        <f t="shared" si="12"/>
        <v>4.2815375516003021E-3</v>
      </c>
      <c r="T258" s="118">
        <f t="shared" si="12"/>
        <v>1.9804045782592591E-2</v>
      </c>
      <c r="X258" s="158" t="s">
        <v>276</v>
      </c>
      <c r="Y258">
        <v>0.5</v>
      </c>
    </row>
    <row r="259" spans="11:51" x14ac:dyDescent="0.25">
      <c r="K259" s="66" t="s">
        <v>200</v>
      </c>
      <c r="L259" s="118">
        <f t="shared" si="12"/>
        <v>1.6275657114686205E-15</v>
      </c>
      <c r="M259" s="118">
        <f t="shared" si="12"/>
        <v>2.8134355104653981E-16</v>
      </c>
      <c r="N259" s="118">
        <f t="shared" si="12"/>
        <v>2.1328287507119468E-15</v>
      </c>
      <c r="O259" s="118">
        <f t="shared" si="12"/>
        <v>1.9140889763996176E-3</v>
      </c>
      <c r="P259" s="118">
        <f t="shared" si="12"/>
        <v>1.2037912646024388E-3</v>
      </c>
      <c r="Q259" s="118" t="e">
        <f t="shared" si="12"/>
        <v>#DIV/0!</v>
      </c>
      <c r="R259" s="118">
        <f t="shared" si="12"/>
        <v>1.726119363937779E-4</v>
      </c>
      <c r="S259" s="118">
        <f t="shared" si="12"/>
        <v>4.0531441356606593E-4</v>
      </c>
      <c r="T259" s="118">
        <f t="shared" si="12"/>
        <v>7.5135125388236222E-4</v>
      </c>
      <c r="X259" s="158"/>
      <c r="Y259" s="122">
        <v>5.3919484435394722E-3</v>
      </c>
      <c r="Z259" s="122">
        <v>8.6271175096631458E-2</v>
      </c>
      <c r="AA259" s="122">
        <v>1.0783896887081E-2</v>
      </c>
      <c r="AB259" s="122">
        <v>0.11677131000932774</v>
      </c>
      <c r="AC259" s="122">
        <v>0.29320433434422283</v>
      </c>
      <c r="AD259" s="122">
        <v>3.7202323235912746E-4</v>
      </c>
      <c r="AE259" s="122">
        <v>8.6320199188327937E-2</v>
      </c>
      <c r="AF259" s="122">
        <v>0.40088511279851052</v>
      </c>
    </row>
    <row r="260" spans="11:51" x14ac:dyDescent="0.25">
      <c r="K260" s="66" t="s">
        <v>201</v>
      </c>
      <c r="L260" s="118">
        <f t="shared" si="12"/>
        <v>1.3106349106679554E-15</v>
      </c>
      <c r="M260" s="118">
        <f t="shared" si="12"/>
        <v>2.0889505403656588E-16</v>
      </c>
      <c r="N260" s="118">
        <f t="shared" si="12"/>
        <v>1.4054038888835078E-15</v>
      </c>
      <c r="O260" s="118">
        <f t="shared" si="12"/>
        <v>1.8985055385060902E-16</v>
      </c>
      <c r="P260" s="118">
        <f t="shared" si="12"/>
        <v>1.4300444693944125E-16</v>
      </c>
      <c r="Q260" s="118" t="e">
        <f t="shared" si="12"/>
        <v>#DIV/0!</v>
      </c>
      <c r="R260" s="118">
        <f t="shared" si="12"/>
        <v>1.5532664798369055E-16</v>
      </c>
      <c r="S260" s="118">
        <f t="shared" si="12"/>
        <v>1.7206313151456036E-16</v>
      </c>
      <c r="T260" s="118">
        <f t="shared" si="12"/>
        <v>-2.5984843097123783E-20</v>
      </c>
    </row>
    <row r="261" spans="11:51" x14ac:dyDescent="0.25">
      <c r="K261" s="66" t="s">
        <v>202</v>
      </c>
      <c r="L261" s="118">
        <f>L249/L$251</f>
        <v>1.8035105871753355E-15</v>
      </c>
      <c r="M261" s="118">
        <f t="shared" ref="M261:T261" si="13">M249/M$251</f>
        <v>3.1575859425884076E-16</v>
      </c>
      <c r="N261" s="118">
        <f t="shared" si="13"/>
        <v>2.3449923038851221E-15</v>
      </c>
      <c r="O261" s="118">
        <f t="shared" si="13"/>
        <v>4.7573736767797768E-3</v>
      </c>
      <c r="P261" s="118">
        <f t="shared" si="13"/>
        <v>8.4724108902704516E-4</v>
      </c>
      <c r="Q261" s="118" t="e">
        <f t="shared" si="13"/>
        <v>#DIV/0!</v>
      </c>
      <c r="R261" s="118">
        <f t="shared" si="13"/>
        <v>1.7509664837462143E-4</v>
      </c>
      <c r="S261" s="118">
        <f t="shared" si="13"/>
        <v>7.2842035615015583E-4</v>
      </c>
      <c r="T261" s="118">
        <f t="shared" si="13"/>
        <v>1.057661715728127E-2</v>
      </c>
    </row>
    <row r="262" spans="11:51" x14ac:dyDescent="0.25">
      <c r="K262" s="66" t="s">
        <v>203</v>
      </c>
      <c r="L262" s="118">
        <f>L250/L$251</f>
        <v>1.4491876551224949E-15</v>
      </c>
      <c r="M262" s="118">
        <f t="shared" ref="M262:T262" si="14">M250/M$251</f>
        <v>2.4058003039975398E-16</v>
      </c>
      <c r="N262" s="118">
        <f t="shared" si="14"/>
        <v>1.8215954622268828E-15</v>
      </c>
      <c r="O262" s="118">
        <f t="shared" si="14"/>
        <v>7.1635323890376394E-4</v>
      </c>
      <c r="P262" s="118">
        <f t="shared" si="14"/>
        <v>5.5681543738657184E-4</v>
      </c>
      <c r="Q262" s="118" t="e">
        <f t="shared" si="14"/>
        <v>#DIV/0!</v>
      </c>
      <c r="R262" s="118">
        <f t="shared" si="14"/>
        <v>2.0473778718966025E-4</v>
      </c>
      <c r="S262" s="118">
        <f t="shared" si="14"/>
        <v>1.8443307622660339E-4</v>
      </c>
      <c r="T262" s="118">
        <f t="shared" si="14"/>
        <v>3.3807025145952773E-4</v>
      </c>
      <c r="X262" s="52"/>
      <c r="Y262" s="56" t="s">
        <v>72</v>
      </c>
      <c r="Z262" s="55" t="s">
        <v>73</v>
      </c>
      <c r="AA262" s="55" t="s">
        <v>74</v>
      </c>
      <c r="AB262" s="55" t="s">
        <v>75</v>
      </c>
      <c r="AC262" s="56" t="s">
        <v>76</v>
      </c>
      <c r="AD262" s="55" t="s">
        <v>246</v>
      </c>
      <c r="AE262" s="55" t="s">
        <v>77</v>
      </c>
      <c r="AF262" s="55" t="s">
        <v>78</v>
      </c>
      <c r="AG262" s="55" t="s">
        <v>79</v>
      </c>
      <c r="AH262" s="55" t="s">
        <v>80</v>
      </c>
      <c r="AI262" s="55" t="s">
        <v>247</v>
      </c>
      <c r="AJ262" s="55" t="s">
        <v>81</v>
      </c>
      <c r="AK262" s="55" t="s">
        <v>82</v>
      </c>
      <c r="AL262" s="55" t="s">
        <v>83</v>
      </c>
      <c r="AM262" s="55" t="s">
        <v>84</v>
      </c>
      <c r="AN262" s="55" t="s">
        <v>85</v>
      </c>
      <c r="AO262" s="55" t="s">
        <v>248</v>
      </c>
      <c r="AP262" s="55" t="s">
        <v>86</v>
      </c>
      <c r="AQ262" s="55" t="s">
        <v>87</v>
      </c>
      <c r="AR262" s="55" t="s">
        <v>90</v>
      </c>
      <c r="AS262" s="55" t="s">
        <v>89</v>
      </c>
      <c r="AT262" s="55" t="s">
        <v>90</v>
      </c>
      <c r="AU262" s="55" t="s">
        <v>91</v>
      </c>
      <c r="AV262" s="55" t="s">
        <v>92</v>
      </c>
      <c r="AW262" s="55" t="s">
        <v>93</v>
      </c>
      <c r="AX262" s="55" t="s">
        <v>94</v>
      </c>
      <c r="AY262" s="55" t="s">
        <v>211</v>
      </c>
    </row>
    <row r="263" spans="11:51" x14ac:dyDescent="0.25">
      <c r="L263" s="37"/>
      <c r="X263" s="57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</row>
    <row r="264" spans="11:51" x14ac:dyDescent="0.25">
      <c r="K264" s="37"/>
      <c r="L264" s="37">
        <v>1000</v>
      </c>
      <c r="M264" s="37">
        <v>3000</v>
      </c>
      <c r="N264" s="37">
        <v>4000</v>
      </c>
      <c r="O264" s="37">
        <v>5000</v>
      </c>
      <c r="P264" s="37">
        <v>6000</v>
      </c>
      <c r="Q264" s="37">
        <v>7000</v>
      </c>
      <c r="R264" s="37" t="s">
        <v>255</v>
      </c>
      <c r="S264" s="37" t="s">
        <v>257</v>
      </c>
      <c r="T264" s="37" t="s">
        <v>259</v>
      </c>
      <c r="X264" s="57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</row>
    <row r="265" spans="11:51" x14ac:dyDescent="0.25">
      <c r="K265" s="37"/>
      <c r="L265" s="37">
        <v>230505.576065217</v>
      </c>
      <c r="M265" s="37">
        <v>3114234.86789749</v>
      </c>
      <c r="N265" s="37">
        <v>190855.079042978</v>
      </c>
      <c r="O265" s="37">
        <v>5929232.1175550697</v>
      </c>
      <c r="P265" s="37">
        <v>12695810.4149957</v>
      </c>
      <c r="Q265" s="37">
        <v>0</v>
      </c>
      <c r="R265" s="37">
        <v>6566384.6463629398</v>
      </c>
      <c r="S265" s="37">
        <v>19153253.2509389</v>
      </c>
      <c r="T265" s="37">
        <v>580366981.24676704</v>
      </c>
      <c r="X265" s="52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111"/>
    </row>
    <row r="266" spans="11:51" x14ac:dyDescent="0.25">
      <c r="K266" s="37"/>
      <c r="L266" s="37">
        <v>221.90938954256299</v>
      </c>
      <c r="M266" s="37">
        <v>5109.2105270083002</v>
      </c>
      <c r="N266" s="37">
        <v>10494.810305377299</v>
      </c>
      <c r="O266" s="37">
        <v>15489.862300105</v>
      </c>
      <c r="P266" s="37">
        <v>68096.335696716007</v>
      </c>
      <c r="Q266" s="37">
        <v>0</v>
      </c>
      <c r="R266" s="37">
        <v>509513.31203839398</v>
      </c>
      <c r="S266" s="37">
        <v>1443101.3655339601</v>
      </c>
      <c r="T266" s="37">
        <v>28482860.716219999</v>
      </c>
      <c r="X266" s="37" t="s">
        <v>274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0.17</v>
      </c>
      <c r="AE266" s="121">
        <v>0.17</v>
      </c>
      <c r="AF266" s="121">
        <v>0</v>
      </c>
      <c r="AG266" s="121">
        <v>0</v>
      </c>
      <c r="AH266" s="121">
        <v>0</v>
      </c>
      <c r="AI266" s="121">
        <v>0</v>
      </c>
      <c r="AJ266" s="121">
        <v>0.39</v>
      </c>
      <c r="AK266" s="121">
        <v>0.39</v>
      </c>
      <c r="AL266" s="121">
        <v>0</v>
      </c>
      <c r="AM266" s="121">
        <v>0</v>
      </c>
      <c r="AN266" s="121">
        <v>0</v>
      </c>
      <c r="AO266" s="121">
        <v>0</v>
      </c>
      <c r="AP266" s="121">
        <v>0</v>
      </c>
      <c r="AQ266" s="121">
        <v>0</v>
      </c>
      <c r="AR266" s="121">
        <v>0</v>
      </c>
      <c r="AS266" s="121">
        <v>0</v>
      </c>
      <c r="AT266" s="121">
        <v>0</v>
      </c>
      <c r="AU266" s="121">
        <v>0</v>
      </c>
      <c r="AV266" s="121">
        <v>0</v>
      </c>
      <c r="AW266" s="121">
        <v>0</v>
      </c>
      <c r="AX266" s="121">
        <v>0</v>
      </c>
      <c r="AY266" s="121">
        <v>0</v>
      </c>
    </row>
    <row r="267" spans="11:51" x14ac:dyDescent="0.25">
      <c r="K267" s="37"/>
      <c r="L267" s="37">
        <v>255.005157457363</v>
      </c>
      <c r="M267" s="37">
        <v>3779.8702909272001</v>
      </c>
      <c r="N267" s="37">
        <v>226.31860621710101</v>
      </c>
      <c r="O267" s="37">
        <v>12512.5942696369</v>
      </c>
      <c r="P267" s="37">
        <v>32302.015554635302</v>
      </c>
      <c r="Q267" s="37">
        <v>0</v>
      </c>
      <c r="R267" s="37">
        <v>13662.4591707654</v>
      </c>
      <c r="S267" s="37">
        <v>75922.301630678106</v>
      </c>
      <c r="T267" s="37">
        <v>4962378.2308031796</v>
      </c>
    </row>
    <row r="268" spans="11:51" x14ac:dyDescent="0.25">
      <c r="K268" s="37"/>
      <c r="L268" s="116">
        <v>47.300439227637703</v>
      </c>
      <c r="M268" s="37">
        <v>3710.9382764796601</v>
      </c>
      <c r="N268" s="116">
        <v>68.831463535558797</v>
      </c>
      <c r="O268" s="116">
        <v>5167.3236923761297</v>
      </c>
      <c r="P268" s="37">
        <v>22908.5082237897</v>
      </c>
      <c r="Q268" s="116">
        <v>0</v>
      </c>
      <c r="R268" s="116">
        <v>26265.396895105499</v>
      </c>
      <c r="S268" s="37">
        <v>567803.79941827699</v>
      </c>
      <c r="T268" s="37">
        <v>8572033.82081303</v>
      </c>
      <c r="X268" t="s">
        <v>276</v>
      </c>
      <c r="Y268" s="37">
        <v>0.5</v>
      </c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</row>
    <row r="269" spans="11:51" x14ac:dyDescent="0.25">
      <c r="K269" s="37"/>
      <c r="L269" s="116">
        <v>11.639896786357101</v>
      </c>
      <c r="M269" s="37">
        <v>37716.344746861803</v>
      </c>
      <c r="N269" s="116">
        <v>16.938344427458699</v>
      </c>
      <c r="O269" s="37">
        <v>32253.645457967701</v>
      </c>
      <c r="P269" s="37">
        <v>47167.764485784101</v>
      </c>
      <c r="Q269" s="37">
        <v>0</v>
      </c>
      <c r="R269" s="116">
        <v>6391.5229616452698</v>
      </c>
      <c r="S269" s="37">
        <v>45804.050141699903</v>
      </c>
      <c r="T269" s="37">
        <v>2052871.5883051199</v>
      </c>
      <c r="Y269" s="122">
        <v>5.3228208993908168E-3</v>
      </c>
      <c r="Z269" s="122">
        <v>8.5165134390252931E-2</v>
      </c>
      <c r="AA269" s="122">
        <v>1.0645641798816701E-2</v>
      </c>
      <c r="AB269" s="122">
        <v>0.11527424193228422</v>
      </c>
      <c r="AC269" s="122">
        <v>0.30226581723728319</v>
      </c>
      <c r="AD269" s="122">
        <v>3.6725370373910215E-4</v>
      </c>
      <c r="AE269" s="122">
        <v>8.5213529967961485E-2</v>
      </c>
      <c r="AF269" s="122">
        <v>0.39574556007027156</v>
      </c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</row>
    <row r="270" spans="11:51" x14ac:dyDescent="0.25">
      <c r="K270" s="37"/>
      <c r="L270" s="116">
        <v>69.345681962871296</v>
      </c>
      <c r="M270" s="116">
        <v>1895.8150509567699</v>
      </c>
      <c r="N270" s="116">
        <v>100.911637551705</v>
      </c>
      <c r="O270" s="37">
        <v>140475.72386121799</v>
      </c>
      <c r="P270" s="37">
        <v>108222.492516914</v>
      </c>
      <c r="Q270" s="37">
        <v>0</v>
      </c>
      <c r="R270" s="37">
        <v>27332.791321971301</v>
      </c>
      <c r="S270" s="37">
        <v>92250.395645536599</v>
      </c>
      <c r="T270" s="37">
        <v>12758803.477644799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0.17</v>
      </c>
      <c r="AE270" s="121">
        <v>0.17</v>
      </c>
      <c r="AF270" s="121">
        <v>0</v>
      </c>
      <c r="AG270" s="121">
        <v>0</v>
      </c>
      <c r="AH270" s="121">
        <v>0</v>
      </c>
      <c r="AI270" s="121">
        <v>0</v>
      </c>
      <c r="AJ270" s="121">
        <v>0.45</v>
      </c>
      <c r="AK270" s="121">
        <v>0.45</v>
      </c>
      <c r="AL270" s="121">
        <v>0</v>
      </c>
      <c r="AM270" s="121">
        <v>0</v>
      </c>
      <c r="AN270" s="121">
        <v>0</v>
      </c>
      <c r="AO270" s="121">
        <v>0</v>
      </c>
      <c r="AP270" s="121">
        <v>0</v>
      </c>
      <c r="AQ270" s="121">
        <v>0</v>
      </c>
      <c r="AR270" s="121">
        <v>0</v>
      </c>
      <c r="AS270" s="121">
        <v>0</v>
      </c>
      <c r="AT270" s="121">
        <v>0</v>
      </c>
      <c r="AU270" s="121">
        <v>0</v>
      </c>
      <c r="AV270" s="121">
        <v>0</v>
      </c>
      <c r="AW270" s="121">
        <v>0</v>
      </c>
      <c r="AX270" s="121">
        <v>0</v>
      </c>
      <c r="AY270" s="121">
        <v>0</v>
      </c>
    </row>
    <row r="271" spans="11:51" x14ac:dyDescent="0.25">
      <c r="K271" s="37"/>
      <c r="L271" s="116">
        <v>2.66684243514081</v>
      </c>
      <c r="M271" s="116">
        <v>72.907767778863899</v>
      </c>
      <c r="N271" s="116">
        <v>3.8807814647568701</v>
      </c>
      <c r="O271" s="37">
        <v>11801.460352750501</v>
      </c>
      <c r="P271" s="37">
        <v>15290.6044044837</v>
      </c>
      <c r="Q271" s="116">
        <v>0</v>
      </c>
      <c r="R271" s="116">
        <v>1030.2701035868399</v>
      </c>
      <c r="S271" s="37">
        <v>11733.1551746152</v>
      </c>
      <c r="T271" s="37">
        <v>484059.94457108999</v>
      </c>
      <c r="Y271">
        <v>0.5</v>
      </c>
    </row>
    <row r="272" spans="11:51" x14ac:dyDescent="0.25">
      <c r="K272" s="37"/>
      <c r="L272" s="116">
        <v>-2.8188290035928597E-17</v>
      </c>
      <c r="M272" s="116">
        <v>-7.70637003728902E-16</v>
      </c>
      <c r="N272" s="116">
        <v>-7.4843048566921907E-15</v>
      </c>
      <c r="O272" s="116">
        <v>-2.3453995054081601E-15</v>
      </c>
      <c r="P272" s="116">
        <v>-1.9859069627327499E-14</v>
      </c>
      <c r="Q272" s="116">
        <v>0</v>
      </c>
      <c r="R272" s="116">
        <v>-1.81614790890218E-13</v>
      </c>
      <c r="S272" s="116">
        <v>-1.1690134443383599E-12</v>
      </c>
      <c r="T272" s="116">
        <v>-1.6740797994082101E-11</v>
      </c>
      <c r="X272" t="s">
        <v>276</v>
      </c>
      <c r="Y272" s="122">
        <v>5.1256793856703405E-3</v>
      </c>
      <c r="Z272" s="122">
        <v>8.2010870141175238E-2</v>
      </c>
      <c r="AA272" s="122">
        <v>1.0251358767743262E-2</v>
      </c>
      <c r="AB272" s="122">
        <v>0.11100482558655633</v>
      </c>
      <c r="AC272" s="122">
        <v>0.32810782401370275</v>
      </c>
      <c r="AD272" s="122">
        <v>3.5365171584960113E-4</v>
      </c>
      <c r="AE272" s="122">
        <v>8.2057473345172757E-2</v>
      </c>
      <c r="AF272" s="122">
        <v>0.38108831704412965</v>
      </c>
      <c r="AG272" s="122">
        <f>SUM(Y272:AF272)</f>
        <v>0.99999999999999978</v>
      </c>
    </row>
    <row r="273" spans="11:37" x14ac:dyDescent="0.25">
      <c r="K273" s="37"/>
      <c r="L273" s="116">
        <v>37.629052582782997</v>
      </c>
      <c r="M273" s="116">
        <v>1028.7260287809499</v>
      </c>
      <c r="N273" s="116">
        <v>54.757689421540803</v>
      </c>
      <c r="O273" s="116">
        <v>29304.1492074323</v>
      </c>
      <c r="P273" s="37">
        <v>11875.5420992985</v>
      </c>
      <c r="Q273" s="37">
        <v>0</v>
      </c>
      <c r="R273" s="116">
        <v>10779.286927389499</v>
      </c>
      <c r="S273" s="37">
        <v>92142.915031198194</v>
      </c>
      <c r="T273" s="37">
        <v>6814010.79578132</v>
      </c>
    </row>
    <row r="274" spans="11:37" x14ac:dyDescent="0.25">
      <c r="K274" s="37"/>
      <c r="L274" s="116">
        <v>1.2006843591526299</v>
      </c>
      <c r="M274" s="116">
        <v>32.8250453495504</v>
      </c>
      <c r="N274" s="116">
        <v>1.7472324366163401</v>
      </c>
      <c r="O274" s="116">
        <v>4324.1055503584703</v>
      </c>
      <c r="P274" s="116">
        <v>6952.6665023598698</v>
      </c>
      <c r="Q274" s="116">
        <v>0</v>
      </c>
      <c r="R274" s="116">
        <v>1384.99398714162</v>
      </c>
      <c r="S274" s="116">
        <v>5271.1846245699098</v>
      </c>
      <c r="T274" s="116">
        <v>217802.710625154</v>
      </c>
      <c r="X274" t="s">
        <v>277</v>
      </c>
      <c r="Y274" s="121">
        <v>0.5</v>
      </c>
      <c r="Z274" s="121">
        <v>0</v>
      </c>
      <c r="AA274" s="121">
        <v>0</v>
      </c>
      <c r="AB274" s="121">
        <v>0</v>
      </c>
      <c r="AC274" s="121">
        <v>0</v>
      </c>
      <c r="AD274" s="121">
        <v>0.17</v>
      </c>
      <c r="AE274" s="121">
        <v>0.17</v>
      </c>
      <c r="AF274" s="121">
        <v>0</v>
      </c>
      <c r="AG274" s="121">
        <v>0</v>
      </c>
      <c r="AH274" s="121">
        <v>0</v>
      </c>
      <c r="AI274" s="121">
        <v>0</v>
      </c>
      <c r="AJ274" s="121">
        <v>0.55000000000000004</v>
      </c>
      <c r="AK274" s="121">
        <v>0.55000000000000004</v>
      </c>
    </row>
    <row r="275" spans="11:37" x14ac:dyDescent="0.25">
      <c r="K275" s="37"/>
      <c r="L275" s="37">
        <f>SUM(L265:L274)</f>
        <v>231152.27320957088</v>
      </c>
      <c r="M275" s="37">
        <f>SUM(M265:M274)</f>
        <v>3167581.5056316326</v>
      </c>
      <c r="N275" s="37">
        <f t="shared" ref="N275:S275" si="15">SUM(N265:N274)</f>
        <v>201823.27510341001</v>
      </c>
      <c r="O275" s="37">
        <f t="shared" si="15"/>
        <v>6180560.9822469158</v>
      </c>
      <c r="P275" s="37">
        <f t="shared" si="15"/>
        <v>13008626.34447968</v>
      </c>
      <c r="Q275" s="37">
        <f t="shared" si="15"/>
        <v>0</v>
      </c>
      <c r="R275" s="37">
        <f t="shared" si="15"/>
        <v>7162744.6797689395</v>
      </c>
      <c r="S275" s="37">
        <f t="shared" si="15"/>
        <v>21487282.418139439</v>
      </c>
      <c r="T275" s="37">
        <f>SUM(T265:T274)</f>
        <v>644711802.53153086</v>
      </c>
      <c r="U275">
        <f>SUM(L275:S275)</f>
        <v>51439771.478579588</v>
      </c>
      <c r="Y275" s="118">
        <v>4.0037630160742197E-3</v>
      </c>
      <c r="Z275" s="118">
        <v>5.4865329709089215E-2</v>
      </c>
      <c r="AA275" s="118">
        <v>3.4957586764002872E-3</v>
      </c>
      <c r="AB275" s="118">
        <v>0.11737371782348459</v>
      </c>
      <c r="AC275" s="118">
        <v>0.28382157671471725</v>
      </c>
      <c r="AD275" s="118">
        <v>0</v>
      </c>
      <c r="AE275" s="118">
        <v>0.13502299677563945</v>
      </c>
      <c r="AF275" s="118">
        <v>0.40141685728459514</v>
      </c>
    </row>
    <row r="276" spans="11:37" x14ac:dyDescent="0.25">
      <c r="K276" s="37"/>
      <c r="L276" s="117">
        <f>L275/SUM($L$251:$S$251)</f>
        <v>2.9349144465555711E-4</v>
      </c>
      <c r="M276" s="117">
        <f>M275/SUM($L$251:$S$251)</f>
        <v>4.0218426548165138E-3</v>
      </c>
      <c r="N276" s="117">
        <f t="shared" ref="N276:R276" si="16">N275/SUM($L$251:$S$251)</f>
        <v>2.5625274522614203E-4</v>
      </c>
      <c r="O276" s="117">
        <f t="shared" si="16"/>
        <v>7.8473888501058887E-3</v>
      </c>
      <c r="P276" s="117">
        <f t="shared" si="16"/>
        <v>1.6516906737768559E-2</v>
      </c>
      <c r="Q276" s="117">
        <f t="shared" si="16"/>
        <v>0</v>
      </c>
      <c r="R276" s="117">
        <f t="shared" si="16"/>
        <v>9.0944564575333366E-3</v>
      </c>
      <c r="S276" s="117">
        <f>S275/SUM($L$251:$S$251)</f>
        <v>2.7282161109893781E-2</v>
      </c>
      <c r="T276" s="37"/>
      <c r="X276" t="s">
        <v>279</v>
      </c>
      <c r="Y276">
        <v>3.5867043685664751E-3</v>
      </c>
      <c r="Z276">
        <v>4.9150191197725457E-2</v>
      </c>
      <c r="AA276">
        <v>3.1316171476085631E-3</v>
      </c>
      <c r="AB276">
        <v>0.1134806222168713</v>
      </c>
      <c r="AC276">
        <v>0.3344651624736012</v>
      </c>
      <c r="AD276">
        <v>0</v>
      </c>
      <c r="AE276">
        <v>0.12199976794484337</v>
      </c>
      <c r="AF276">
        <v>0.37418593465078354</v>
      </c>
      <c r="AJ276">
        <v>0.75</v>
      </c>
      <c r="AK276">
        <v>0.75</v>
      </c>
    </row>
    <row r="277" spans="11:37" x14ac:dyDescent="0.25">
      <c r="K277" s="66" t="s">
        <v>194</v>
      </c>
      <c r="L277" s="118">
        <f>L265/L$275</f>
        <v>0.99720228948919931</v>
      </c>
      <c r="M277" s="118">
        <f t="shared" ref="M277:R277" si="17">M265/M$251</f>
        <v>6.4212543370368164E-2</v>
      </c>
      <c r="N277" s="118">
        <f t="shared" si="17"/>
        <v>6.1763056533531382E-2</v>
      </c>
      <c r="O277" s="118">
        <f t="shared" si="17"/>
        <v>6.2656605733712942E-2</v>
      </c>
      <c r="P277" s="118">
        <f t="shared" si="17"/>
        <v>6.3741942905547272E-2</v>
      </c>
      <c r="Q277" s="118" t="e">
        <f>Q265/Q$251</f>
        <v>#DIV/0!</v>
      </c>
      <c r="R277" s="118">
        <f t="shared" si="17"/>
        <v>5.9874673241796107E-2</v>
      </c>
      <c r="S277" s="118">
        <f>S265/S$251</f>
        <v>5.8218011408268606E-2</v>
      </c>
      <c r="T277" s="118">
        <f>T265/T$251</f>
        <v>0.54596238909588535</v>
      </c>
      <c r="Y277">
        <v>0.5</v>
      </c>
    </row>
    <row r="278" spans="11:37" x14ac:dyDescent="0.25">
      <c r="K278" s="66" t="s">
        <v>196</v>
      </c>
      <c r="L278" s="118">
        <f t="shared" ref="L278:T278" si="18">L266/L$251</f>
        <v>6.2700906217601603E-5</v>
      </c>
      <c r="M278" s="118">
        <f t="shared" si="18"/>
        <v>1.0534703272889474E-4</v>
      </c>
      <c r="N278" s="118">
        <f t="shared" si="18"/>
        <v>3.3962499999999575E-3</v>
      </c>
      <c r="O278" s="118">
        <f t="shared" si="18"/>
        <v>1.6368767080877713E-4</v>
      </c>
      <c r="P278" s="118">
        <f t="shared" si="18"/>
        <v>3.4189174224988003E-4</v>
      </c>
      <c r="Q278" s="118" t="e">
        <f t="shared" si="18"/>
        <v>#DIV/0!</v>
      </c>
      <c r="R278" s="118">
        <f t="shared" si="18"/>
        <v>4.6459269009685037E-3</v>
      </c>
      <c r="S278" s="118">
        <f t="shared" si="18"/>
        <v>4.3864345477615226E-3</v>
      </c>
      <c r="T278" s="118">
        <f t="shared" si="18"/>
        <v>2.679437526150517E-2</v>
      </c>
      <c r="X278" t="s">
        <v>280</v>
      </c>
      <c r="Y278">
        <v>3.1734895795611168E-3</v>
      </c>
      <c r="Z278">
        <v>4.3487726774024543E-2</v>
      </c>
      <c r="AA278">
        <v>2.7708317619393819E-3</v>
      </c>
      <c r="AB278">
        <v>0.10962340767575754</v>
      </c>
      <c r="AC278">
        <v>0.38464198707341635</v>
      </c>
      <c r="AD278">
        <v>0</v>
      </c>
      <c r="AE278">
        <v>0.10909656887285704</v>
      </c>
      <c r="AF278">
        <v>0.34720598826244398</v>
      </c>
      <c r="AJ278">
        <v>1</v>
      </c>
      <c r="AK278">
        <v>1</v>
      </c>
    </row>
    <row r="279" spans="11:37" x14ac:dyDescent="0.25">
      <c r="K279" s="66" t="s">
        <v>195</v>
      </c>
      <c r="L279" s="118">
        <f t="shared" ref="L279:T279" si="19">L267/L$251</f>
        <v>7.2052176321597656E-5</v>
      </c>
      <c r="M279" s="118">
        <f t="shared" si="19"/>
        <v>7.7937308933411617E-5</v>
      </c>
      <c r="N279" s="118">
        <f t="shared" si="19"/>
        <v>7.3239491138871659E-5</v>
      </c>
      <c r="O279" s="118">
        <f t="shared" si="19"/>
        <v>1.3222566941464885E-4</v>
      </c>
      <c r="P279" s="118">
        <f t="shared" si="19"/>
        <v>1.6217895226173796E-4</v>
      </c>
      <c r="Q279" s="118" t="e">
        <f t="shared" si="19"/>
        <v>#DIV/0!</v>
      </c>
      <c r="R279" s="118">
        <f t="shared" si="19"/>
        <v>1.2457925062036399E-4</v>
      </c>
      <c r="S279" s="118">
        <f t="shared" si="19"/>
        <v>2.3077256717524768E-4</v>
      </c>
      <c r="T279" s="118">
        <f t="shared" si="19"/>
        <v>4.6682047084528359E-3</v>
      </c>
    </row>
    <row r="280" spans="11:37" x14ac:dyDescent="0.25">
      <c r="K280" s="66" t="s">
        <v>197</v>
      </c>
      <c r="L280" s="118">
        <f t="shared" ref="L280:T280" si="20">L268/L$251</f>
        <v>1.3364826112933038E-5</v>
      </c>
      <c r="M280" s="118">
        <f t="shared" si="20"/>
        <v>7.6515996747568727E-5</v>
      </c>
      <c r="N280" s="118">
        <f t="shared" si="20"/>
        <v>2.2274710188221396E-5</v>
      </c>
      <c r="O280" s="118">
        <f t="shared" si="20"/>
        <v>5.4605209725739471E-5</v>
      </c>
      <c r="P280" s="118">
        <f t="shared" si="20"/>
        <v>1.150169052246798E-4</v>
      </c>
      <c r="Q280" s="118" t="e">
        <f t="shared" si="20"/>
        <v>#DIV/0!</v>
      </c>
      <c r="R280" s="120">
        <f t="shared" si="20"/>
        <v>2.3949740098329363E-4</v>
      </c>
      <c r="S280" s="118">
        <f t="shared" si="20"/>
        <v>1.7258899905461789E-3</v>
      </c>
      <c r="T280" s="118">
        <f t="shared" si="20"/>
        <v>8.0638771939920417E-3</v>
      </c>
      <c r="U280" s="116"/>
    </row>
    <row r="281" spans="11:37" x14ac:dyDescent="0.25">
      <c r="K281" s="66" t="s">
        <v>198</v>
      </c>
      <c r="L281" s="118">
        <f t="shared" ref="L281:T281" si="21">L269/L$251</f>
        <v>3.2888742485768254E-6</v>
      </c>
      <c r="M281" s="118">
        <f t="shared" si="21"/>
        <v>7.7767494282301531E-4</v>
      </c>
      <c r="N281" s="118">
        <f t="shared" si="21"/>
        <v>5.4814570809612868E-6</v>
      </c>
      <c r="O281" s="118">
        <f t="shared" si="21"/>
        <v>3.4083738110900051E-4</v>
      </c>
      <c r="P281" s="118">
        <f t="shared" si="21"/>
        <v>2.3681552044002924E-4</v>
      </c>
      <c r="Q281" s="118" t="e">
        <f t="shared" si="21"/>
        <v>#DIV/0!</v>
      </c>
      <c r="R281" s="118">
        <f t="shared" si="21"/>
        <v>5.8280221073847099E-5</v>
      </c>
      <c r="S281" s="118">
        <f t="shared" si="21"/>
        <v>1.3922547145162786E-4</v>
      </c>
      <c r="T281" s="118">
        <f t="shared" si="21"/>
        <v>1.9311758130181728E-3</v>
      </c>
    </row>
    <row r="282" spans="11:37" x14ac:dyDescent="0.25">
      <c r="K282" s="66" t="s">
        <v>199</v>
      </c>
      <c r="L282" s="118">
        <f t="shared" ref="L282:T282" si="22">L270/L$251</f>
        <v>1.9593750000000121E-5</v>
      </c>
      <c r="M282" s="118">
        <f>M270/M$251</f>
        <v>3.9089892492259335E-5</v>
      </c>
      <c r="N282" s="118">
        <f t="shared" si="22"/>
        <v>3.2656249999999652E-5</v>
      </c>
      <c r="O282" s="118">
        <f t="shared" si="22"/>
        <v>1.4844640706627753E-3</v>
      </c>
      <c r="P282" s="118">
        <f t="shared" si="22"/>
        <v>5.4335341452178463E-4</v>
      </c>
      <c r="Q282" s="118" t="e">
        <f t="shared" si="22"/>
        <v>#DIV/0!</v>
      </c>
      <c r="R282" s="118">
        <f t="shared" si="22"/>
        <v>2.4923028992760842E-4</v>
      </c>
      <c r="S282" s="118">
        <f t="shared" si="22"/>
        <v>2.8040325660320248E-4</v>
      </c>
      <c r="T282" s="118">
        <f t="shared" si="22"/>
        <v>1.2002451989421559E-2</v>
      </c>
    </row>
    <row r="283" spans="11:37" x14ac:dyDescent="0.25">
      <c r="K283" s="66" t="s">
        <v>200</v>
      </c>
      <c r="L283" s="118">
        <f t="shared" ref="L283:T283" si="23">L271/L$251</f>
        <v>7.5352123570603618E-7</v>
      </c>
      <c r="M283" s="118">
        <f t="shared" si="23"/>
        <v>1.5032884156543106E-6</v>
      </c>
      <c r="N283" s="118">
        <f t="shared" si="23"/>
        <v>1.2558687261767059E-6</v>
      </c>
      <c r="O283" s="118">
        <f t="shared" si="23"/>
        <v>1.2471082827319674E-4</v>
      </c>
      <c r="P283" s="118">
        <f t="shared" si="23"/>
        <v>7.6769642983223437E-5</v>
      </c>
      <c r="Q283" s="118" t="e">
        <f t="shared" si="23"/>
        <v>#DIV/0!</v>
      </c>
      <c r="R283" s="118">
        <f t="shared" si="23"/>
        <v>9.3943759199701134E-6</v>
      </c>
      <c r="S283" s="118">
        <f t="shared" si="23"/>
        <v>3.5663965429854517E-5</v>
      </c>
      <c r="T283" s="118">
        <f t="shared" si="23"/>
        <v>4.5536450615422789E-4</v>
      </c>
    </row>
    <row r="284" spans="11:37" x14ac:dyDescent="0.25">
      <c r="K284" s="66" t="s">
        <v>201</v>
      </c>
      <c r="L284" s="118">
        <f t="shared" ref="L284:T284" si="24">L272/L$251</f>
        <v>-7.9646532020147498E-24</v>
      </c>
      <c r="M284" s="118">
        <f t="shared" si="24"/>
        <v>-1.5889797694725945E-23</v>
      </c>
      <c r="N284" s="118">
        <f t="shared" si="24"/>
        <v>-2.4220133218145585E-21</v>
      </c>
      <c r="O284" s="118">
        <f t="shared" si="24"/>
        <v>-2.4784789865673447E-23</v>
      </c>
      <c r="P284" s="118">
        <f t="shared" si="24"/>
        <v>-9.9706567833371826E-23</v>
      </c>
      <c r="Q284" s="118" t="e">
        <f t="shared" si="24"/>
        <v>#DIV/0!</v>
      </c>
      <c r="R284" s="118">
        <f t="shared" si="24"/>
        <v>-1.6560294356883295E-21</v>
      </c>
      <c r="S284" s="118">
        <f t="shared" si="24"/>
        <v>-3.5533200103002764E-21</v>
      </c>
      <c r="T284" s="118">
        <f t="shared" si="24"/>
        <v>-1.5748390869146437E-20</v>
      </c>
    </row>
    <row r="285" spans="11:37" x14ac:dyDescent="0.25">
      <c r="K285" s="66" t="s">
        <v>202</v>
      </c>
      <c r="L285" s="118">
        <f>L273/L$251</f>
        <v>1.0632158025912372E-5</v>
      </c>
      <c r="M285" s="118">
        <f t="shared" ref="M285:T285" si="25">M273/M$251</f>
        <v>2.121134645953034E-5</v>
      </c>
      <c r="N285" s="118">
        <f t="shared" si="25"/>
        <v>1.7720263376520341E-5</v>
      </c>
      <c r="O285" s="118">
        <f t="shared" si="25"/>
        <v>3.0966885540131307E-4</v>
      </c>
      <c r="P285" s="118">
        <f t="shared" si="25"/>
        <v>5.9623616116054322E-5</v>
      </c>
      <c r="Q285" s="118" t="e">
        <f t="shared" si="25"/>
        <v>#DIV/0!</v>
      </c>
      <c r="R285" s="118">
        <f t="shared" si="25"/>
        <v>9.8289441955627023E-5</v>
      </c>
      <c r="S285" s="118">
        <f t="shared" si="25"/>
        <v>2.8007655974655155E-4</v>
      </c>
      <c r="T285" s="118">
        <f t="shared" si="25"/>
        <v>6.4100710991484367E-3</v>
      </c>
      <c r="U285" s="116"/>
    </row>
    <row r="286" spans="11:37" x14ac:dyDescent="0.25">
      <c r="K286" s="66" t="s">
        <v>203</v>
      </c>
      <c r="L286" s="118">
        <f>L274/L$251</f>
        <v>3.3925557433760771E-7</v>
      </c>
      <c r="M286" s="118">
        <f t="shared" ref="M286:T286" si="26">M274/M$251</f>
        <v>6.7682102909769611E-7</v>
      </c>
      <c r="N286" s="118">
        <f t="shared" si="26"/>
        <v>5.6542595722932755E-7</v>
      </c>
      <c r="O286" s="118">
        <f t="shared" si="26"/>
        <v>4.5694580891444429E-5</v>
      </c>
      <c r="P286" s="118">
        <f t="shared" si="26"/>
        <v>3.4907300656543711E-5</v>
      </c>
      <c r="Q286" s="118" t="e">
        <f t="shared" si="26"/>
        <v>#DIV/0!</v>
      </c>
      <c r="R286" s="118">
        <f t="shared" si="26"/>
        <v>1.2628876754560646E-5</v>
      </c>
      <c r="S286" s="118">
        <f t="shared" si="26"/>
        <v>1.6022233016381059E-5</v>
      </c>
      <c r="T286" s="118">
        <f t="shared" si="26"/>
        <v>2.0489120175137677E-4</v>
      </c>
      <c r="U286" s="116"/>
    </row>
    <row r="289" spans="11:20" x14ac:dyDescent="0.25">
      <c r="L289" s="118">
        <f>L275/$U$275</f>
        <v>4.4936489133865359E-3</v>
      </c>
      <c r="M289" s="118">
        <f t="shared" ref="M289:R289" si="27">M275/$U$275</f>
        <v>6.1578452131162136E-2</v>
      </c>
      <c r="N289" s="118">
        <f t="shared" si="27"/>
        <v>3.923487008247164E-3</v>
      </c>
      <c r="O289" s="118">
        <f t="shared" si="27"/>
        <v>0.12015140823128673</v>
      </c>
      <c r="P289" s="118">
        <f t="shared" si="27"/>
        <v>0.2528904380902372</v>
      </c>
      <c r="Q289" s="118">
        <f t="shared" si="27"/>
        <v>0</v>
      </c>
      <c r="R289" s="118">
        <f t="shared" si="27"/>
        <v>0.13924526633543913</v>
      </c>
      <c r="S289" s="118">
        <f>S275/$U$275</f>
        <v>0.41771729929024115</v>
      </c>
    </row>
    <row r="290" spans="11:20" x14ac:dyDescent="0.25">
      <c r="K290" t="s">
        <v>265</v>
      </c>
      <c r="L290" s="118">
        <v>8.3036006030507009E-3</v>
      </c>
      <c r="M290" s="118">
        <v>0.13285760964881105</v>
      </c>
      <c r="N290" s="118">
        <v>1.6607201206101384E-2</v>
      </c>
      <c r="O290" s="118">
        <v>9.8278174143646511E-3</v>
      </c>
      <c r="P290" s="118">
        <v>8.1534674890114525E-2</v>
      </c>
      <c r="Q290" s="118">
        <v>5.7291577783308322E-4</v>
      </c>
      <c r="R290" s="118">
        <v>0.13293310675002409</v>
      </c>
      <c r="S290" s="118">
        <v>0.61736307370970045</v>
      </c>
    </row>
    <row r="291" spans="11:20" x14ac:dyDescent="0.25">
      <c r="K291" t="s">
        <v>266</v>
      </c>
      <c r="L291" t="s">
        <v>272</v>
      </c>
      <c r="M291" t="s">
        <v>267</v>
      </c>
      <c r="N291" t="s">
        <v>273</v>
      </c>
      <c r="O291" t="s">
        <v>268</v>
      </c>
      <c r="P291" t="s">
        <v>269</v>
      </c>
      <c r="Q291" t="s">
        <v>267</v>
      </c>
      <c r="R291" t="s">
        <v>270</v>
      </c>
      <c r="S291" t="s">
        <v>271</v>
      </c>
    </row>
    <row r="292" spans="11:20" x14ac:dyDescent="0.25">
      <c r="L292">
        <v>2.5000000000000001E-3</v>
      </c>
      <c r="M292">
        <v>0.01</v>
      </c>
      <c r="N292">
        <v>5.0000000000000001E-3</v>
      </c>
      <c r="O292">
        <v>0.08</v>
      </c>
      <c r="P292">
        <v>0.26</v>
      </c>
      <c r="Q292">
        <v>0.01</v>
      </c>
      <c r="R292">
        <v>0.05</v>
      </c>
      <c r="S292">
        <v>0.24</v>
      </c>
      <c r="T292">
        <f>SUM(L292:S292)</f>
        <v>0.65749999999999997</v>
      </c>
    </row>
    <row r="293" spans="11:20" x14ac:dyDescent="0.25">
      <c r="L293" s="117">
        <f>L292/$T$292</f>
        <v>3.8022813688212932E-3</v>
      </c>
      <c r="M293" s="117">
        <f>M292/$T$292</f>
        <v>1.5209125475285173E-2</v>
      </c>
      <c r="N293" s="117">
        <f t="shared" ref="N293:R293" si="28">N292/$T$292</f>
        <v>7.6045627376425864E-3</v>
      </c>
      <c r="O293" s="117">
        <f t="shared" si="28"/>
        <v>0.12167300380228138</v>
      </c>
      <c r="P293" s="117">
        <f>P292/$T$292</f>
        <v>0.3954372623574145</v>
      </c>
      <c r="Q293" s="117">
        <f>Q292/$T$292</f>
        <v>1.5209125475285173E-2</v>
      </c>
      <c r="R293" s="117">
        <f t="shared" si="28"/>
        <v>7.6045627376425867E-2</v>
      </c>
      <c r="S293" s="117">
        <f>S292/$T$292</f>
        <v>0.36501901140684412</v>
      </c>
    </row>
    <row r="295" spans="11:20" x14ac:dyDescent="0.25">
      <c r="L295" s="37"/>
      <c r="M295" s="37"/>
      <c r="N295" s="37"/>
      <c r="O295" s="37"/>
      <c r="P295" s="37"/>
      <c r="Q295" s="37"/>
      <c r="R295" s="37"/>
      <c r="S295" s="37"/>
    </row>
    <row r="296" spans="11:20" x14ac:dyDescent="0.25">
      <c r="L296" s="37">
        <f t="shared" ref="L296:R296" si="29">L289*$T$292</f>
        <v>2.9545741605516472E-3</v>
      </c>
      <c r="M296" s="37">
        <f t="shared" si="29"/>
        <v>4.0487832276239102E-2</v>
      </c>
      <c r="N296" s="37">
        <f t="shared" si="29"/>
        <v>2.5796927079225103E-3</v>
      </c>
      <c r="O296" s="37">
        <f t="shared" si="29"/>
        <v>7.8999550912071018E-2</v>
      </c>
      <c r="P296" s="37">
        <f t="shared" si="29"/>
        <v>0.16627546304433094</v>
      </c>
      <c r="Q296" s="37">
        <f t="shared" si="29"/>
        <v>0</v>
      </c>
      <c r="R296" s="37">
        <f t="shared" si="29"/>
        <v>9.1553762615551218E-2</v>
      </c>
      <c r="S296" s="37">
        <f>S289*$T$292</f>
        <v>0.27464912428333355</v>
      </c>
    </row>
    <row r="297" spans="11:20" x14ac:dyDescent="0.25">
      <c r="L297" s="37"/>
      <c r="M297" s="37"/>
      <c r="N297" s="37"/>
      <c r="O297" s="37"/>
      <c r="P297" s="37"/>
      <c r="Q297" s="37"/>
      <c r="R297" s="37"/>
      <c r="S297" s="37"/>
    </row>
    <row r="298" spans="11:20" x14ac:dyDescent="0.25">
      <c r="L298" s="116"/>
      <c r="M298" s="37"/>
      <c r="N298" s="116"/>
      <c r="O298" s="37"/>
      <c r="P298" s="37"/>
      <c r="Q298" s="37"/>
      <c r="R298" s="116"/>
      <c r="S298" s="37"/>
    </row>
    <row r="299" spans="11:20" x14ac:dyDescent="0.25">
      <c r="L299" s="116"/>
      <c r="M299" s="37"/>
      <c r="N299" s="116"/>
      <c r="O299" s="37"/>
      <c r="P299" s="37"/>
      <c r="Q299" s="37"/>
      <c r="R299" s="116"/>
      <c r="S299" s="37"/>
    </row>
    <row r="300" spans="11:20" x14ac:dyDescent="0.25">
      <c r="L300" s="116"/>
      <c r="M300" s="116"/>
      <c r="N300" s="116"/>
      <c r="O300" s="37"/>
      <c r="P300" s="37"/>
      <c r="Q300" s="37"/>
      <c r="R300" s="37"/>
      <c r="S300" s="37"/>
    </row>
    <row r="301" spans="11:20" x14ac:dyDescent="0.25">
      <c r="L301" s="116"/>
      <c r="M301" s="116"/>
      <c r="N301" s="116"/>
      <c r="O301" s="37"/>
      <c r="P301" s="37"/>
      <c r="Q301" s="37"/>
      <c r="R301" s="116"/>
      <c r="S301" s="37"/>
    </row>
    <row r="302" spans="11:20" x14ac:dyDescent="0.25">
      <c r="L302" s="116"/>
      <c r="M302" s="116"/>
      <c r="N302" s="116"/>
      <c r="O302" s="116"/>
      <c r="P302" s="116"/>
      <c r="Q302" s="116"/>
      <c r="R302" s="116"/>
      <c r="S302" s="116"/>
    </row>
    <row r="303" spans="11:20" x14ac:dyDescent="0.25">
      <c r="L303" s="116"/>
      <c r="M303" s="116"/>
      <c r="N303" s="116"/>
      <c r="O303" s="37"/>
      <c r="P303" s="37"/>
      <c r="Q303" s="37"/>
      <c r="R303" s="116"/>
      <c r="S303" s="37"/>
    </row>
    <row r="304" spans="11:20" x14ac:dyDescent="0.25">
      <c r="L304" s="116"/>
      <c r="M304" s="116"/>
      <c r="N304" s="116"/>
      <c r="O304" s="37"/>
      <c r="P304" s="37"/>
      <c r="Q304" s="37"/>
      <c r="R304" s="116"/>
      <c r="S304" s="37"/>
    </row>
  </sheetData>
  <mergeCells count="5">
    <mergeCell ref="X241:X242"/>
    <mergeCell ref="X244:X245"/>
    <mergeCell ref="X246:X247"/>
    <mergeCell ref="X248:X249"/>
    <mergeCell ref="X258:X25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zoomScale="131" workbookViewId="0">
      <selection activeCell="M21" sqref="M21"/>
    </sheetView>
  </sheetViews>
  <sheetFormatPr defaultColWidth="11.42578125" defaultRowHeight="15" x14ac:dyDescent="0.25"/>
  <sheetData>
    <row r="1" spans="1:14" x14ac:dyDescent="0.25">
      <c r="A1" t="s">
        <v>281</v>
      </c>
      <c r="B1" t="s">
        <v>282</v>
      </c>
      <c r="C1" t="s">
        <v>283</v>
      </c>
    </row>
    <row r="2" spans="1:14" x14ac:dyDescent="0.25">
      <c r="A2">
        <v>1900</v>
      </c>
      <c r="B2">
        <v>0</v>
      </c>
      <c r="C2">
        <v>0</v>
      </c>
    </row>
    <row r="3" spans="1:14" x14ac:dyDescent="0.25">
      <c r="A3">
        <v>1901</v>
      </c>
      <c r="B3">
        <v>3.54089916747231E-3</v>
      </c>
      <c r="C3">
        <v>1.51752821463099E-3</v>
      </c>
      <c r="M3" s="37">
        <v>730.87603008747101</v>
      </c>
      <c r="N3" s="37"/>
    </row>
    <row r="4" spans="1:14" x14ac:dyDescent="0.25">
      <c r="A4" s="37">
        <v>1902</v>
      </c>
      <c r="B4">
        <v>1.8572045713478799E-2</v>
      </c>
      <c r="C4">
        <v>7.9916436783438408E-3</v>
      </c>
      <c r="M4" s="37">
        <v>738.07672111689999</v>
      </c>
      <c r="N4" s="37">
        <f t="shared" ref="N4:N20" si="0">M4-M3</f>
        <v>7.200691029428981</v>
      </c>
    </row>
    <row r="5" spans="1:14" x14ac:dyDescent="0.25">
      <c r="A5" s="37">
        <v>1903</v>
      </c>
      <c r="B5">
        <v>8.7460900741916994E-2</v>
      </c>
      <c r="C5">
        <v>3.7483843477230598E-2</v>
      </c>
      <c r="M5" s="37">
        <v>745.14519874006498</v>
      </c>
      <c r="N5" s="37">
        <f t="shared" si="0"/>
        <v>7.0684776231649948</v>
      </c>
    </row>
    <row r="6" spans="1:14" x14ac:dyDescent="0.25">
      <c r="A6" s="37">
        <v>1904</v>
      </c>
      <c r="B6">
        <v>0.37782706630607898</v>
      </c>
      <c r="C6">
        <v>0.157295227477106</v>
      </c>
      <c r="M6" s="37">
        <v>752.08003611862705</v>
      </c>
      <c r="N6" s="37">
        <f t="shared" si="0"/>
        <v>6.9348373785620652</v>
      </c>
    </row>
    <row r="7" spans="1:14" x14ac:dyDescent="0.25">
      <c r="A7" s="37">
        <v>1905</v>
      </c>
      <c r="B7">
        <v>1.69302643593534</v>
      </c>
      <c r="C7">
        <v>0.70615091243591399</v>
      </c>
      <c r="M7" s="37">
        <v>758.87990011274803</v>
      </c>
      <c r="N7" s="37">
        <f t="shared" si="0"/>
        <v>6.7998639941209831</v>
      </c>
    </row>
    <row r="8" spans="1:14" x14ac:dyDescent="0.25">
      <c r="A8" s="37">
        <v>1906</v>
      </c>
      <c r="B8">
        <v>6.4878565635780898</v>
      </c>
      <c r="C8">
        <v>2.7518103010270201</v>
      </c>
      <c r="M8" s="37">
        <v>765.54355152696405</v>
      </c>
      <c r="N8" s="37">
        <f t="shared" si="0"/>
        <v>6.6636514142160195</v>
      </c>
    </row>
    <row r="9" spans="1:14" x14ac:dyDescent="0.25">
      <c r="A9" s="37">
        <v>1907</v>
      </c>
      <c r="B9">
        <v>23.070720522672701</v>
      </c>
      <c r="C9">
        <v>9.8676751925255406</v>
      </c>
      <c r="M9" s="37">
        <v>772.06984487175896</v>
      </c>
      <c r="N9" s="37">
        <f t="shared" si="0"/>
        <v>6.5262933447949081</v>
      </c>
    </row>
    <row r="10" spans="1:14" x14ac:dyDescent="0.25">
      <c r="A10" s="37">
        <v>1908</v>
      </c>
      <c r="B10">
        <v>77.905637917537305</v>
      </c>
      <c r="C10">
        <v>33.3169856589872</v>
      </c>
      <c r="M10" s="37">
        <v>778.45772863924503</v>
      </c>
      <c r="N10" s="37">
        <f t="shared" si="0"/>
        <v>6.3878837674860733</v>
      </c>
    </row>
    <row r="11" spans="1:14" x14ac:dyDescent="0.25">
      <c r="A11" s="37">
        <v>1909</v>
      </c>
      <c r="B11">
        <v>249.64466819483201</v>
      </c>
      <c r="C11">
        <v>106.895558563969</v>
      </c>
      <c r="M11" s="37">
        <v>784.70624521374702</v>
      </c>
      <c r="N11" s="37">
        <f t="shared" si="0"/>
        <v>6.2485165745019913</v>
      </c>
    </row>
    <row r="12" spans="1:14" x14ac:dyDescent="0.25">
      <c r="A12" s="37">
        <v>1910</v>
      </c>
      <c r="B12">
        <v>761.47375855257303</v>
      </c>
      <c r="C12">
        <v>326.04569013221101</v>
      </c>
      <c r="M12" s="37">
        <v>790.81453060358797</v>
      </c>
      <c r="N12" s="37">
        <f t="shared" si="0"/>
        <v>6.1082853898409439</v>
      </c>
    </row>
    <row r="13" spans="1:14" x14ac:dyDescent="0.25">
      <c r="A13" s="37">
        <v>1911</v>
      </c>
      <c r="B13">
        <v>2196.1341346867098</v>
      </c>
      <c r="C13">
        <v>940.29733493795504</v>
      </c>
      <c r="M13" s="37">
        <v>796.78181479871296</v>
      </c>
      <c r="N13" s="37">
        <f t="shared" si="0"/>
        <v>5.9672841951249893</v>
      </c>
    </row>
    <row r="14" spans="1:14" x14ac:dyDescent="0.25">
      <c r="A14" s="37">
        <v>1912</v>
      </c>
      <c r="B14">
        <v>5936.1252678228602</v>
      </c>
      <c r="C14">
        <v>2543.62297112336</v>
      </c>
      <c r="M14" s="37">
        <v>802.60742163658097</v>
      </c>
      <c r="N14" s="37">
        <f t="shared" si="0"/>
        <v>5.8256068378680084</v>
      </c>
    </row>
    <row r="15" spans="1:14" x14ac:dyDescent="0.25">
      <c r="A15" s="37">
        <v>1913</v>
      </c>
      <c r="B15">
        <v>14947.539973536101</v>
      </c>
      <c r="C15">
        <v>6405.0317370395196</v>
      </c>
      <c r="M15" s="37">
        <v>808.29076875001203</v>
      </c>
      <c r="N15" s="37">
        <f t="shared" si="0"/>
        <v>5.6833471134310685</v>
      </c>
    </row>
    <row r="16" spans="1:14" x14ac:dyDescent="0.25">
      <c r="A16" s="37">
        <v>1914</v>
      </c>
      <c r="B16">
        <v>34840.841495607099</v>
      </c>
      <c r="C16">
        <v>14929.324963234199</v>
      </c>
      <c r="M16" s="37">
        <v>813.83136773854505</v>
      </c>
      <c r="N16" s="37">
        <f t="shared" si="0"/>
        <v>5.54059898853302</v>
      </c>
    </row>
    <row r="17" spans="1:15" x14ac:dyDescent="0.25">
      <c r="A17" s="37">
        <v>1915</v>
      </c>
      <c r="B17">
        <v>74936.567563768607</v>
      </c>
      <c r="C17">
        <v>32115.6718130439</v>
      </c>
      <c r="M17" s="37">
        <v>819.228823803365</v>
      </c>
      <c r="N17" s="37">
        <f t="shared" si="0"/>
        <v>5.3974560648199486</v>
      </c>
    </row>
    <row r="18" spans="1:15" x14ac:dyDescent="0.25">
      <c r="A18" s="37">
        <v>1916</v>
      </c>
      <c r="B18">
        <v>148710.33168036299</v>
      </c>
      <c r="C18">
        <v>63732.999291584303</v>
      </c>
      <c r="M18" s="37">
        <v>824.48283617943503</v>
      </c>
      <c r="N18" s="37">
        <f t="shared" si="0"/>
        <v>5.2540123760700226</v>
      </c>
    </row>
    <row r="19" spans="1:15" x14ac:dyDescent="0.25">
      <c r="A19" s="37">
        <v>1917</v>
      </c>
      <c r="B19">
        <v>272737.49958636198</v>
      </c>
      <c r="C19">
        <v>116887.499822727</v>
      </c>
      <c r="M19" s="37">
        <v>829.59319798648403</v>
      </c>
      <c r="N19" s="37">
        <f t="shared" si="0"/>
        <v>5.1103618070490029</v>
      </c>
    </row>
    <row r="20" spans="1:15" x14ac:dyDescent="0.25">
      <c r="A20" s="37">
        <v>1918</v>
      </c>
      <c r="B20">
        <v>464010.20214726101</v>
      </c>
      <c r="C20">
        <v>198861.51520596899</v>
      </c>
      <c r="M20" s="37">
        <v>834.55979596823499</v>
      </c>
      <c r="N20" s="37">
        <f t="shared" si="0"/>
        <v>4.9665979817509651</v>
      </c>
    </row>
    <row r="21" spans="1:15" x14ac:dyDescent="0.25">
      <c r="A21" s="37">
        <v>1919</v>
      </c>
      <c r="B21">
        <v>736255.642874129</v>
      </c>
      <c r="C21">
        <v>315538.13266033999</v>
      </c>
      <c r="M21" s="37">
        <v>839.38261090218998</v>
      </c>
      <c r="N21">
        <f>M21-M20</f>
        <v>4.8228149339549873</v>
      </c>
      <c r="O21">
        <f>AVERAGE(N3:N21)</f>
        <v>6.0281433785954981</v>
      </c>
    </row>
    <row r="22" spans="1:15" x14ac:dyDescent="0.25">
      <c r="A22" s="37">
        <v>1920</v>
      </c>
      <c r="B22">
        <v>1096944.87643265</v>
      </c>
      <c r="C22">
        <v>470119.23275685101</v>
      </c>
      <c r="O22">
        <f>_xlfn.STDEV.P(N4:N21)</f>
        <v>0.72769066325981668</v>
      </c>
    </row>
    <row r="23" spans="1:15" x14ac:dyDescent="0.25">
      <c r="A23" s="37">
        <v>1921</v>
      </c>
      <c r="B23">
        <v>1546611.1190541401</v>
      </c>
      <c r="C23">
        <v>662833.33673753205</v>
      </c>
    </row>
    <row r="24" spans="1:15" x14ac:dyDescent="0.25">
      <c r="A24" s="37">
        <v>1922</v>
      </c>
      <c r="B24">
        <v>2080904.1101234299</v>
      </c>
      <c r="C24">
        <v>891816.04719577101</v>
      </c>
    </row>
    <row r="25" spans="1:15" x14ac:dyDescent="0.25">
      <c r="A25" s="37">
        <v>1923</v>
      </c>
      <c r="B25">
        <v>2694237.3742360701</v>
      </c>
      <c r="C25">
        <v>1154673.1603868799</v>
      </c>
    </row>
    <row r="26" spans="1:15" x14ac:dyDescent="0.25">
      <c r="A26" s="37">
        <v>1924</v>
      </c>
      <c r="B26">
        <v>3383145.0298552802</v>
      </c>
      <c r="C26">
        <v>1449919.29850933</v>
      </c>
    </row>
    <row r="27" spans="1:15" x14ac:dyDescent="0.25">
      <c r="A27" s="37">
        <v>1925</v>
      </c>
      <c r="B27">
        <v>4148044.1134635899</v>
      </c>
      <c r="C27">
        <v>1777733.1914852001</v>
      </c>
    </row>
    <row r="28" spans="1:15" x14ac:dyDescent="0.25">
      <c r="A28" s="37">
        <v>1926</v>
      </c>
      <c r="B28">
        <v>4993369.9205350699</v>
      </c>
      <c r="C28">
        <v>2140015.6802293099</v>
      </c>
    </row>
    <row r="29" spans="1:15" x14ac:dyDescent="0.25">
      <c r="A29" s="37">
        <v>1927</v>
      </c>
      <c r="B29">
        <v>5926962.9068094203</v>
      </c>
      <c r="C29">
        <v>2540126.9600611799</v>
      </c>
    </row>
    <row r="30" spans="1:15" x14ac:dyDescent="0.25">
      <c r="A30" s="37">
        <v>1928</v>
      </c>
      <c r="B30">
        <v>6959614.5012917304</v>
      </c>
      <c r="C30">
        <v>2982691.9291250301</v>
      </c>
    </row>
    <row r="31" spans="1:15" x14ac:dyDescent="0.25">
      <c r="A31" s="37">
        <v>1929</v>
      </c>
      <c r="B31">
        <v>8105092.2899611797</v>
      </c>
      <c r="C31">
        <v>3473610.9814118901</v>
      </c>
    </row>
    <row r="32" spans="1:15" x14ac:dyDescent="0.25">
      <c r="A32" s="37">
        <v>1930</v>
      </c>
      <c r="B32">
        <v>9380347.6105369497</v>
      </c>
      <c r="C32">
        <v>4020148.9759444199</v>
      </c>
    </row>
    <row r="33" spans="1:3" x14ac:dyDescent="0.25">
      <c r="A33" s="37">
        <v>1931</v>
      </c>
      <c r="B33">
        <v>10805335.981510499</v>
      </c>
      <c r="C33">
        <v>4630858.2777902102</v>
      </c>
    </row>
    <row r="34" spans="1:3" x14ac:dyDescent="0.25">
      <c r="A34" s="37">
        <v>1932</v>
      </c>
      <c r="B34">
        <v>12401986.946678501</v>
      </c>
      <c r="C34">
        <v>5315137.2628622297</v>
      </c>
    </row>
    <row r="35" spans="1:3" x14ac:dyDescent="0.25">
      <c r="A35" s="37">
        <v>1933</v>
      </c>
      <c r="B35">
        <v>14192201.0647365</v>
      </c>
      <c r="C35">
        <v>6082371.8848870797</v>
      </c>
    </row>
    <row r="36" spans="1:3" x14ac:dyDescent="0.25">
      <c r="A36" s="37">
        <v>1934</v>
      </c>
      <c r="B36">
        <v>16195166.563028</v>
      </c>
      <c r="C36">
        <v>6940785.6698691295</v>
      </c>
    </row>
    <row r="37" spans="1:3" x14ac:dyDescent="0.25">
      <c r="A37" s="37">
        <v>1935</v>
      </c>
      <c r="B37">
        <v>18424637.557707898</v>
      </c>
      <c r="C37">
        <v>7896273.2390176496</v>
      </c>
    </row>
    <row r="38" spans="1:3" x14ac:dyDescent="0.25">
      <c r="A38" s="37">
        <v>1936</v>
      </c>
      <c r="B38">
        <v>20886974.720798001</v>
      </c>
      <c r="C38">
        <v>8951560.5946277305</v>
      </c>
    </row>
    <row r="39" spans="1:3" x14ac:dyDescent="0.25">
      <c r="A39" s="37">
        <v>1937</v>
      </c>
      <c r="B39">
        <v>23580632.5104746</v>
      </c>
      <c r="C39">
        <v>10105985.361632001</v>
      </c>
    </row>
    <row r="40" spans="1:3" x14ac:dyDescent="0.25">
      <c r="A40" s="37">
        <v>1938</v>
      </c>
      <c r="B40">
        <v>26497393.611098599</v>
      </c>
      <c r="C40">
        <v>11356025.8333281</v>
      </c>
    </row>
    <row r="41" spans="1:3" x14ac:dyDescent="0.25">
      <c r="A41" s="37">
        <v>1939</v>
      </c>
      <c r="B41">
        <v>29625129.646907698</v>
      </c>
      <c r="C41">
        <v>12696484.134389</v>
      </c>
    </row>
    <row r="42" spans="1:3" x14ac:dyDescent="0.25">
      <c r="A42" s="37">
        <v>1940</v>
      </c>
      <c r="B42">
        <v>32951411.067281999</v>
      </c>
      <c r="C42">
        <v>14122033.314549301</v>
      </c>
    </row>
    <row r="43" spans="1:3" x14ac:dyDescent="0.25">
      <c r="A43" s="37">
        <v>1941</v>
      </c>
      <c r="B43">
        <v>36467078.6154202</v>
      </c>
      <c r="C43">
        <v>15628747.978037501</v>
      </c>
    </row>
    <row r="44" spans="1:3" x14ac:dyDescent="0.25">
      <c r="A44" s="37">
        <v>1942</v>
      </c>
      <c r="B44">
        <v>40168988.937835701</v>
      </c>
      <c r="C44">
        <v>17215280.973358199</v>
      </c>
    </row>
    <row r="45" spans="1:3" x14ac:dyDescent="0.25">
      <c r="A45" s="37">
        <v>1943</v>
      </c>
      <c r="B45">
        <v>44061479.862346098</v>
      </c>
      <c r="C45">
        <v>18883491.369577002</v>
      </c>
    </row>
    <row r="46" spans="1:3" x14ac:dyDescent="0.25">
      <c r="A46" s="37">
        <v>1944</v>
      </c>
      <c r="B46">
        <v>48156498.571797602</v>
      </c>
      <c r="C46">
        <v>20638499.387913302</v>
      </c>
    </row>
    <row r="47" spans="1:3" x14ac:dyDescent="0.25">
      <c r="A47" s="37">
        <v>1945</v>
      </c>
      <c r="B47">
        <v>52472635.595084697</v>
      </c>
      <c r="C47">
        <v>22488272.397896301</v>
      </c>
    </row>
    <row r="48" spans="1:3" x14ac:dyDescent="0.25">
      <c r="A48" s="37">
        <v>1946</v>
      </c>
      <c r="B48">
        <v>57033324.567921497</v>
      </c>
      <c r="C48">
        <v>24442898.717831898</v>
      </c>
    </row>
    <row r="49" spans="1:3" x14ac:dyDescent="0.25">
      <c r="A49" s="37">
        <v>1947</v>
      </c>
      <c r="B49">
        <v>61865284.157814801</v>
      </c>
      <c r="C49">
        <v>26513693.210492101</v>
      </c>
    </row>
    <row r="50" spans="1:3" x14ac:dyDescent="0.25">
      <c r="A50" s="37">
        <v>1948</v>
      </c>
      <c r="B50">
        <v>66995222.692971997</v>
      </c>
      <c r="C50">
        <v>28712238.296987999</v>
      </c>
    </row>
    <row r="51" spans="1:3" x14ac:dyDescent="0.25">
      <c r="A51" s="37">
        <v>1949</v>
      </c>
      <c r="B51">
        <v>72448678.779079497</v>
      </c>
      <c r="C51">
        <v>31049433.762462601</v>
      </c>
    </row>
    <row r="52" spans="1:3" x14ac:dyDescent="0.25">
      <c r="A52" s="37">
        <v>1950</v>
      </c>
      <c r="B52">
        <v>78247459.538464099</v>
      </c>
      <c r="C52">
        <v>33534625.850989301</v>
      </c>
    </row>
    <row r="53" spans="1:3" x14ac:dyDescent="0.25">
      <c r="A53" s="37">
        <v>1951</v>
      </c>
      <c r="B53">
        <v>84408107.105623305</v>
      </c>
      <c r="C53">
        <v>36174903.045266896</v>
      </c>
    </row>
    <row r="54" spans="1:3" x14ac:dyDescent="0.25">
      <c r="A54" s="37">
        <v>1952</v>
      </c>
      <c r="B54">
        <v>90940873.413515702</v>
      </c>
      <c r="C54">
        <v>38974660.034363396</v>
      </c>
    </row>
    <row r="55" spans="1:3" x14ac:dyDescent="0.25">
      <c r="A55" s="37">
        <v>1953</v>
      </c>
      <c r="B55">
        <v>97849548.267084301</v>
      </c>
      <c r="C55">
        <v>41935520.685893297</v>
      </c>
    </row>
    <row r="56" spans="1:3" x14ac:dyDescent="0.25">
      <c r="A56" s="37">
        <v>1954</v>
      </c>
      <c r="B56">
        <v>105132221.028497</v>
      </c>
      <c r="C56">
        <v>45056666.155070297</v>
      </c>
    </row>
    <row r="57" spans="1:3" x14ac:dyDescent="0.25">
      <c r="A57" s="37">
        <v>1955</v>
      </c>
      <c r="B57">
        <v>112782934.165289</v>
      </c>
      <c r="C57">
        <v>48335543.213695496</v>
      </c>
    </row>
    <row r="58" spans="1:3" x14ac:dyDescent="0.25">
      <c r="A58" s="37">
        <v>1956</v>
      </c>
      <c r="B58">
        <v>120793984.99318799</v>
      </c>
      <c r="C58">
        <v>51768850.711365201</v>
      </c>
    </row>
    <row r="59" spans="1:3" x14ac:dyDescent="0.25">
      <c r="A59" s="37">
        <v>1957</v>
      </c>
      <c r="B59">
        <v>129158499.21328899</v>
      </c>
      <c r="C59">
        <v>55353642.519981101</v>
      </c>
    </row>
    <row r="60" spans="1:3" x14ac:dyDescent="0.25">
      <c r="A60" s="37">
        <v>1958</v>
      </c>
      <c r="B60">
        <v>137872842.55639201</v>
      </c>
      <c r="C60">
        <v>59088361.0955965</v>
      </c>
    </row>
    <row r="61" spans="1:3" x14ac:dyDescent="0.25">
      <c r="A61" s="37">
        <v>1959</v>
      </c>
      <c r="B61">
        <v>146938476.14294001</v>
      </c>
      <c r="C61">
        <v>62973632.632688798</v>
      </c>
    </row>
    <row r="62" spans="1:3" x14ac:dyDescent="0.25">
      <c r="A62" s="37">
        <v>1960</v>
      </c>
      <c r="B62">
        <v>156362979.871436</v>
      </c>
      <c r="C62">
        <v>67012705.659187101</v>
      </c>
    </row>
    <row r="63" spans="1:3" x14ac:dyDescent="0.25">
      <c r="A63" s="37">
        <v>1961</v>
      </c>
      <c r="B63">
        <v>166160129.63544101</v>
      </c>
      <c r="C63">
        <v>71211484.129474506</v>
      </c>
    </row>
    <row r="64" spans="1:3" x14ac:dyDescent="0.25">
      <c r="A64" s="37">
        <v>1962</v>
      </c>
      <c r="B64">
        <v>176349076.75268599</v>
      </c>
      <c r="C64">
        <v>75578175.751151294</v>
      </c>
    </row>
    <row r="65" spans="1:3" x14ac:dyDescent="0.25">
      <c r="A65" s="37">
        <v>1963</v>
      </c>
      <c r="B65">
        <v>186952808.81024799</v>
      </c>
      <c r="C65">
        <v>80122632.347249001</v>
      </c>
    </row>
    <row r="66" spans="1:3" x14ac:dyDescent="0.25">
      <c r="A66" s="37">
        <v>1964</v>
      </c>
      <c r="B66">
        <v>197996153.563705</v>
      </c>
      <c r="C66">
        <v>84855494.384444907</v>
      </c>
    </row>
    <row r="67" spans="1:3" x14ac:dyDescent="0.25">
      <c r="A67" s="37">
        <v>1965</v>
      </c>
      <c r="B67">
        <v>209503620.67897001</v>
      </c>
      <c r="C67">
        <v>89787266.005272999</v>
      </c>
    </row>
    <row r="68" spans="1:3" x14ac:dyDescent="0.25">
      <c r="A68" s="37">
        <v>1966</v>
      </c>
      <c r="B68">
        <v>221497368.71528</v>
      </c>
      <c r="C68">
        <v>94927443.735120207</v>
      </c>
    </row>
    <row r="69" spans="1:3" x14ac:dyDescent="0.25">
      <c r="A69" s="37">
        <v>1967</v>
      </c>
      <c r="B69">
        <v>233995547.81557</v>
      </c>
      <c r="C69">
        <v>100283806.206673</v>
      </c>
    </row>
    <row r="70" spans="1:3" x14ac:dyDescent="0.25">
      <c r="A70" s="37">
        <v>1968</v>
      </c>
      <c r="B70">
        <v>247011210.47546801</v>
      </c>
      <c r="C70">
        <v>105861947.34662899</v>
      </c>
    </row>
    <row r="71" spans="1:3" x14ac:dyDescent="0.25">
      <c r="A71" s="37">
        <v>1969</v>
      </c>
      <c r="B71">
        <v>260551908.490596</v>
      </c>
      <c r="C71">
        <v>111665103.638827</v>
      </c>
    </row>
    <row r="72" spans="1:3" x14ac:dyDescent="0.25">
      <c r="A72" s="37">
        <v>1970</v>
      </c>
      <c r="B72">
        <v>274620007.75445801</v>
      </c>
      <c r="C72">
        <v>117694289.037625</v>
      </c>
    </row>
    <row r="73" spans="1:3" x14ac:dyDescent="0.25">
      <c r="A73" s="37">
        <v>1971</v>
      </c>
      <c r="B73">
        <v>289213660.29269701</v>
      </c>
      <c r="C73">
        <v>123948711.554013</v>
      </c>
    </row>
    <row r="74" spans="1:3" x14ac:dyDescent="0.25">
      <c r="A74" s="37">
        <v>1972</v>
      </c>
      <c r="B74">
        <v>304328285.036825</v>
      </c>
      <c r="C74">
        <v>130426407.872925</v>
      </c>
    </row>
    <row r="75" spans="1:3" x14ac:dyDescent="0.25">
      <c r="A75" s="37">
        <v>1973</v>
      </c>
      <c r="B75">
        <v>319958338.57878202</v>
      </c>
      <c r="C75">
        <v>137125002.24804899</v>
      </c>
    </row>
    <row r="76" spans="1:3" x14ac:dyDescent="0.25">
      <c r="A76" s="37">
        <v>1974</v>
      </c>
      <c r="B76">
        <v>336099117.384781</v>
      </c>
      <c r="C76">
        <v>144042478.87919199</v>
      </c>
    </row>
    <row r="77" spans="1:3" x14ac:dyDescent="0.25">
      <c r="A77" s="37">
        <v>1975</v>
      </c>
      <c r="B77">
        <v>352748332.19655299</v>
      </c>
      <c r="C77">
        <v>151177856.65566599</v>
      </c>
    </row>
    <row r="78" spans="1:3" x14ac:dyDescent="0.25">
      <c r="A78" s="37">
        <v>1976</v>
      </c>
      <c r="B78">
        <v>369907234.789653</v>
      </c>
      <c r="C78">
        <v>158531672.05270901</v>
      </c>
    </row>
    <row r="79" spans="1:3" x14ac:dyDescent="0.25">
      <c r="A79" s="37">
        <v>1977</v>
      </c>
      <c r="B79">
        <v>387581150.00811601</v>
      </c>
      <c r="C79">
        <v>166106207.14633599</v>
      </c>
    </row>
    <row r="80" spans="1:3" x14ac:dyDescent="0.25">
      <c r="A80" s="37">
        <v>1978</v>
      </c>
      <c r="B80">
        <v>405779358.78500998</v>
      </c>
      <c r="C80">
        <v>173905439.47929001</v>
      </c>
    </row>
    <row r="81" spans="1:3" x14ac:dyDescent="0.25">
      <c r="A81" s="37">
        <v>1979</v>
      </c>
      <c r="B81">
        <v>424514374.36089897</v>
      </c>
      <c r="C81">
        <v>181934731.868956</v>
      </c>
    </row>
    <row r="82" spans="1:3" x14ac:dyDescent="0.25">
      <c r="A82" s="37">
        <v>1980</v>
      </c>
      <c r="B82">
        <v>443800738.46835202</v>
      </c>
      <c r="C82">
        <v>190200316.48643699</v>
      </c>
    </row>
    <row r="83" spans="1:3" x14ac:dyDescent="0.25">
      <c r="A83" s="37">
        <v>1981</v>
      </c>
      <c r="B83">
        <v>463653524.86244398</v>
      </c>
      <c r="C83">
        <v>198708653.512476</v>
      </c>
    </row>
    <row r="84" spans="1:3" x14ac:dyDescent="0.25">
      <c r="A84" s="37">
        <v>1982</v>
      </c>
      <c r="B84">
        <v>484086767.50205499</v>
      </c>
      <c r="C84">
        <v>207465757.50088099</v>
      </c>
    </row>
    <row r="85" spans="1:3" x14ac:dyDescent="0.25">
      <c r="A85" s="37">
        <v>1983</v>
      </c>
      <c r="B85">
        <v>505112028.59243</v>
      </c>
      <c r="C85">
        <v>216476583.68246999</v>
      </c>
    </row>
    <row r="86" spans="1:3" x14ac:dyDescent="0.25">
      <c r="A86" s="37">
        <v>1984</v>
      </c>
      <c r="B86">
        <v>526737290.78999001</v>
      </c>
      <c r="C86">
        <v>225744553.19571</v>
      </c>
    </row>
    <row r="87" spans="1:3" x14ac:dyDescent="0.25">
      <c r="A87" s="37">
        <v>1985</v>
      </c>
      <c r="B87">
        <v>548966304.56850696</v>
      </c>
      <c r="C87">
        <v>235271273.38650301</v>
      </c>
    </row>
    <row r="88" spans="1:3" x14ac:dyDescent="0.25">
      <c r="A88" s="37">
        <v>1986</v>
      </c>
      <c r="B88">
        <v>571798454.40168905</v>
      </c>
      <c r="C88">
        <v>245056480.457867</v>
      </c>
    </row>
    <row r="89" spans="1:3" x14ac:dyDescent="0.25">
      <c r="A89" s="37">
        <v>1987</v>
      </c>
      <c r="B89">
        <v>595229135.25469005</v>
      </c>
      <c r="C89">
        <v>255098200.82343799</v>
      </c>
    </row>
    <row r="90" spans="1:3" x14ac:dyDescent="0.25">
      <c r="A90" s="37">
        <v>1988</v>
      </c>
      <c r="B90">
        <v>619250563.13539898</v>
      </c>
      <c r="C90">
        <v>265393098.48660001</v>
      </c>
    </row>
    <row r="91" spans="1:3" x14ac:dyDescent="0.25">
      <c r="A91" s="37">
        <v>1989</v>
      </c>
      <c r="B91">
        <v>643852888.56818295</v>
      </c>
      <c r="C91">
        <v>275936952.24350703</v>
      </c>
    </row>
    <row r="92" spans="1:3" x14ac:dyDescent="0.25">
      <c r="A92" s="37">
        <v>1990</v>
      </c>
      <c r="B92">
        <v>669025446.56404495</v>
      </c>
      <c r="C92">
        <v>286725191.38459098</v>
      </c>
    </row>
    <row r="93" spans="1:3" x14ac:dyDescent="0.25">
      <c r="A93" s="37">
        <v>1991</v>
      </c>
      <c r="B93">
        <v>694757965.16011298</v>
      </c>
      <c r="C93">
        <v>297753413.64004803</v>
      </c>
    </row>
    <row r="94" spans="1:3" x14ac:dyDescent="0.25">
      <c r="A94" s="37">
        <v>1992</v>
      </c>
      <c r="B94">
        <v>721041567.85020804</v>
      </c>
      <c r="C94">
        <v>309017814.79294598</v>
      </c>
    </row>
    <row r="95" spans="1:3" x14ac:dyDescent="0.25">
      <c r="A95" s="37">
        <v>1993</v>
      </c>
      <c r="B95">
        <v>747869440.71548796</v>
      </c>
      <c r="C95">
        <v>320515474.59235197</v>
      </c>
    </row>
    <row r="96" spans="1:3" x14ac:dyDescent="0.25">
      <c r="A96" s="37">
        <v>1994</v>
      </c>
      <c r="B96">
        <v>775237087.10979104</v>
      </c>
      <c r="C96">
        <v>332244465.90419602</v>
      </c>
    </row>
    <row r="97" spans="1:4" x14ac:dyDescent="0.25">
      <c r="A97" s="37">
        <v>1995</v>
      </c>
      <c r="B97">
        <v>803142153.37121403</v>
      </c>
      <c r="C97">
        <v>344203780.01623499</v>
      </c>
    </row>
    <row r="98" spans="1:4" x14ac:dyDescent="0.25">
      <c r="A98" s="37">
        <v>1996</v>
      </c>
      <c r="B98">
        <v>831583869.22492003</v>
      </c>
      <c r="C98">
        <v>356393086.81067997</v>
      </c>
    </row>
    <row r="99" spans="1:4" x14ac:dyDescent="0.25">
      <c r="A99" s="37">
        <v>1997</v>
      </c>
      <c r="B99">
        <v>860562203.38694298</v>
      </c>
      <c r="C99">
        <v>368812372.88011801</v>
      </c>
    </row>
    <row r="100" spans="1:4" x14ac:dyDescent="0.25">
      <c r="A100" s="37">
        <v>1998</v>
      </c>
      <c r="B100">
        <v>890076866.52665198</v>
      </c>
      <c r="C100">
        <v>381461514.22570801</v>
      </c>
    </row>
    <row r="101" spans="1:4" x14ac:dyDescent="0.25">
      <c r="A101" s="37">
        <v>1999</v>
      </c>
      <c r="B101">
        <v>920126354.37543499</v>
      </c>
      <c r="C101">
        <v>394339866.16090101</v>
      </c>
    </row>
    <row r="102" spans="1:4" x14ac:dyDescent="0.25">
      <c r="A102" s="37">
        <v>2000</v>
      </c>
      <c r="B102">
        <v>950707303.347808</v>
      </c>
      <c r="C102">
        <v>407445987.14906001</v>
      </c>
      <c r="D102">
        <f>C102/SUM(B102:C102)</f>
        <v>0.29999999999999971</v>
      </c>
    </row>
    <row r="103" spans="1:4" x14ac:dyDescent="0.25">
      <c r="A103" s="37">
        <v>2001</v>
      </c>
      <c r="B103">
        <v>981814679.452384</v>
      </c>
      <c r="C103">
        <v>420777719.76530701</v>
      </c>
      <c r="D103" s="37">
        <f t="shared" ref="D103:D152" si="1">C103/SUM(B103:C103)</f>
        <v>0.29999999999999982</v>
      </c>
    </row>
    <row r="104" spans="1:4" x14ac:dyDescent="0.25">
      <c r="A104" s="37">
        <v>2002</v>
      </c>
      <c r="B104">
        <v>1013443895.63524</v>
      </c>
      <c r="C104">
        <v>434333098.12938797</v>
      </c>
      <c r="D104" s="37">
        <f t="shared" si="1"/>
        <v>0.29999999999999971</v>
      </c>
    </row>
    <row r="105" spans="1:4" x14ac:dyDescent="0.25">
      <c r="A105" s="37">
        <v>2003</v>
      </c>
      <c r="B105">
        <v>1045597017.28151</v>
      </c>
      <c r="C105">
        <v>448113007.406362</v>
      </c>
      <c r="D105" s="37">
        <f t="shared" si="1"/>
        <v>0.30000000000000027</v>
      </c>
    </row>
    <row r="106" spans="1:4" x14ac:dyDescent="0.25">
      <c r="A106" s="37">
        <v>2004</v>
      </c>
      <c r="B106">
        <v>1078296540.0265801</v>
      </c>
      <c r="C106">
        <v>462127088.58282101</v>
      </c>
      <c r="D106" s="37">
        <f t="shared" si="1"/>
        <v>0.30000000000000043</v>
      </c>
    </row>
    <row r="107" spans="1:4" x14ac:dyDescent="0.25">
      <c r="A107" s="37">
        <v>2005</v>
      </c>
      <c r="B107">
        <v>1111610650.2218399</v>
      </c>
      <c r="C107">
        <v>476404564.38078803</v>
      </c>
      <c r="D107" s="37">
        <f t="shared" si="1"/>
        <v>0.29999999999999977</v>
      </c>
    </row>
    <row r="108" spans="1:4" x14ac:dyDescent="0.25">
      <c r="A108" s="37">
        <v>2006</v>
      </c>
      <c r="B108">
        <v>1145691092.92665</v>
      </c>
      <c r="C108">
        <v>491010468.39713401</v>
      </c>
      <c r="D108" s="37">
        <f t="shared" si="1"/>
        <v>0.29999999999999927</v>
      </c>
    </row>
    <row r="109" spans="1:4" x14ac:dyDescent="0.25">
      <c r="A109" s="37">
        <v>2007</v>
      </c>
      <c r="B109">
        <v>1180816729.2507999</v>
      </c>
      <c r="C109">
        <v>506064312.53605902</v>
      </c>
      <c r="D109" s="37">
        <f t="shared" si="1"/>
        <v>0.30000000000000077</v>
      </c>
    </row>
    <row r="110" spans="1:4" x14ac:dyDescent="0.25">
      <c r="A110" s="37">
        <v>2008</v>
      </c>
      <c r="B110">
        <v>1217424243.5897501</v>
      </c>
      <c r="C110">
        <v>521753247.25275201</v>
      </c>
      <c r="D110" s="37">
        <f t="shared" si="1"/>
        <v>0.30000000000000077</v>
      </c>
    </row>
    <row r="111" spans="1:4" x14ac:dyDescent="0.25">
      <c r="A111" s="37">
        <v>2009</v>
      </c>
      <c r="B111">
        <v>1256100648.41504</v>
      </c>
      <c r="C111">
        <v>538328849.320732</v>
      </c>
      <c r="D111" s="37">
        <f t="shared" si="1"/>
        <v>0.30000000000000021</v>
      </c>
    </row>
    <row r="112" spans="1:4" x14ac:dyDescent="0.25">
      <c r="A112" s="37">
        <v>2010</v>
      </c>
      <c r="B112">
        <v>1297522143.2706399</v>
      </c>
      <c r="C112">
        <v>556080918.54489899</v>
      </c>
      <c r="D112" s="37">
        <f t="shared" si="1"/>
        <v>0.30000000000012805</v>
      </c>
    </row>
    <row r="113" spans="1:4" x14ac:dyDescent="0.25">
      <c r="A113" s="37">
        <v>2011</v>
      </c>
      <c r="B113">
        <v>1342353959.4539001</v>
      </c>
      <c r="C113">
        <v>575294554.05167198</v>
      </c>
      <c r="D113" s="37">
        <f t="shared" si="1"/>
        <v>0.30000000000000021</v>
      </c>
    </row>
    <row r="114" spans="1:4" x14ac:dyDescent="0.25">
      <c r="A114" s="37">
        <v>2012</v>
      </c>
      <c r="B114">
        <v>1391159078.23101</v>
      </c>
      <c r="C114">
        <v>596211033.527578</v>
      </c>
      <c r="D114" s="37">
        <f t="shared" si="1"/>
        <v>0.30000000000000082</v>
      </c>
    </row>
    <row r="115" spans="1:4" x14ac:dyDescent="0.25">
      <c r="A115" s="37">
        <v>2013</v>
      </c>
      <c r="B115">
        <v>1444367932.8294499</v>
      </c>
      <c r="C115">
        <v>619014828.35548198</v>
      </c>
      <c r="D115" s="37">
        <f t="shared" si="1"/>
        <v>0.30000000000000121</v>
      </c>
    </row>
    <row r="116" spans="1:4" x14ac:dyDescent="0.25">
      <c r="A116" s="37">
        <v>2014</v>
      </c>
      <c r="B116">
        <v>1502317342.8454101</v>
      </c>
      <c r="C116">
        <v>643850289.79089296</v>
      </c>
      <c r="D116" s="37">
        <f t="shared" si="1"/>
        <v>0.30000000000000099</v>
      </c>
    </row>
    <row r="117" spans="1:4" x14ac:dyDescent="0.25">
      <c r="A117" s="37">
        <v>2015</v>
      </c>
      <c r="B117">
        <v>1565298340.01191</v>
      </c>
      <c r="C117">
        <v>670842145.71939099</v>
      </c>
      <c r="D117" s="37">
        <f t="shared" si="1"/>
        <v>0.30000000000000032</v>
      </c>
    </row>
    <row r="118" spans="1:4" x14ac:dyDescent="0.25">
      <c r="A118" s="37">
        <v>2016</v>
      </c>
      <c r="B118">
        <v>1633518895.2225499</v>
      </c>
      <c r="C118">
        <v>700079526.523947</v>
      </c>
      <c r="D118" s="37">
        <f t="shared" si="1"/>
        <v>0.2999999999999991</v>
      </c>
    </row>
    <row r="119" spans="1:4" x14ac:dyDescent="0.25">
      <c r="A119" s="37">
        <v>2017</v>
      </c>
      <c r="B119">
        <v>1706935807.3934901</v>
      </c>
      <c r="C119">
        <v>731543917.45435202</v>
      </c>
      <c r="D119" s="37">
        <f t="shared" si="1"/>
        <v>0.29999999999999971</v>
      </c>
    </row>
    <row r="120" spans="1:4" x14ac:dyDescent="0.25">
      <c r="A120" s="37">
        <v>2018</v>
      </c>
      <c r="B120">
        <v>1785022732.5160601</v>
      </c>
      <c r="C120">
        <v>765009742.50688505</v>
      </c>
      <c r="D120" s="37">
        <f t="shared" si="1"/>
        <v>0.30000000000000054</v>
      </c>
    </row>
    <row r="121" spans="1:4" x14ac:dyDescent="0.25">
      <c r="A121" s="37">
        <v>2019</v>
      </c>
      <c r="B121">
        <v>1866636587.2487199</v>
      </c>
      <c r="C121">
        <v>799987108.82089901</v>
      </c>
      <c r="D121" s="37">
        <f t="shared" si="1"/>
        <v>0.30000000000000498</v>
      </c>
    </row>
    <row r="122" spans="1:4" x14ac:dyDescent="0.25">
      <c r="A122" s="37">
        <v>2020</v>
      </c>
      <c r="B122">
        <v>1950138236.8980999</v>
      </c>
      <c r="C122">
        <v>835773530.09919906</v>
      </c>
      <c r="D122" s="37">
        <f t="shared" si="1"/>
        <v>0.30000000000000332</v>
      </c>
    </row>
    <row r="123" spans="1:4" x14ac:dyDescent="0.25">
      <c r="A123" s="37">
        <v>2021</v>
      </c>
      <c r="B123">
        <v>2033802482.1558199</v>
      </c>
      <c r="C123">
        <v>871629635.20964599</v>
      </c>
      <c r="D123" s="37">
        <f t="shared" si="1"/>
        <v>0.3000000000000021</v>
      </c>
    </row>
    <row r="124" spans="1:4" x14ac:dyDescent="0.25">
      <c r="A124" s="37">
        <v>2022</v>
      </c>
      <c r="B124">
        <v>2116391544.51683</v>
      </c>
      <c r="C124">
        <v>907024947.65006804</v>
      </c>
      <c r="D124" s="37">
        <f t="shared" si="1"/>
        <v>0.2999999999999996</v>
      </c>
    </row>
    <row r="125" spans="1:4" x14ac:dyDescent="0.25">
      <c r="A125" s="37">
        <v>2023</v>
      </c>
      <c r="B125">
        <v>2197669565.6803198</v>
      </c>
      <c r="C125">
        <v>941858385.29156601</v>
      </c>
      <c r="D125" s="37">
        <f t="shared" si="1"/>
        <v>0.3000000000000001</v>
      </c>
    </row>
    <row r="126" spans="1:4" x14ac:dyDescent="0.25">
      <c r="A126" s="37">
        <v>2024</v>
      </c>
      <c r="B126">
        <v>2278655408.4176402</v>
      </c>
      <c r="C126">
        <v>976566603.60755599</v>
      </c>
      <c r="D126" s="37">
        <f t="shared" si="1"/>
        <v>0.2999999999999991</v>
      </c>
    </row>
    <row r="127" spans="1:4" x14ac:dyDescent="0.25">
      <c r="A127" s="37">
        <v>2025</v>
      </c>
      <c r="B127">
        <v>2361517436.7782302</v>
      </c>
      <c r="C127">
        <v>1012078901.47638</v>
      </c>
      <c r="D127" s="37">
        <f t="shared" si="1"/>
        <v>0.2999999999999991</v>
      </c>
    </row>
    <row r="128" spans="1:4" x14ac:dyDescent="0.25">
      <c r="A128" s="37">
        <v>2026</v>
      </c>
      <c r="B128">
        <v>2449136875.2606401</v>
      </c>
      <c r="C128">
        <v>1049630089.39741</v>
      </c>
      <c r="D128" s="37">
        <f t="shared" si="1"/>
        <v>0.2999999999999986</v>
      </c>
    </row>
    <row r="129" spans="1:4" x14ac:dyDescent="0.25">
      <c r="A129" s="37">
        <v>2027</v>
      </c>
      <c r="B129">
        <v>2544458191.7818599</v>
      </c>
      <c r="C129">
        <v>1090482082.19223</v>
      </c>
      <c r="D129" s="37">
        <f t="shared" si="1"/>
        <v>0.30000000000000088</v>
      </c>
    </row>
    <row r="130" spans="1:4" x14ac:dyDescent="0.25">
      <c r="A130" s="37">
        <v>2028</v>
      </c>
      <c r="B130">
        <v>2649798477.6988602</v>
      </c>
      <c r="C130">
        <v>1135627919.0138199</v>
      </c>
      <c r="D130" s="37">
        <f t="shared" si="1"/>
        <v>0.30000000000000421</v>
      </c>
    </row>
    <row r="131" spans="1:4" x14ac:dyDescent="0.25">
      <c r="A131" s="37">
        <v>2029</v>
      </c>
      <c r="B131">
        <v>2766304416.05651</v>
      </c>
      <c r="C131">
        <v>1185559036.7983401</v>
      </c>
      <c r="D131" s="37">
        <f t="shared" si="1"/>
        <v>0.3000000002383395</v>
      </c>
    </row>
    <row r="132" spans="1:4" x14ac:dyDescent="0.25">
      <c r="A132" s="37">
        <v>2030</v>
      </c>
      <c r="B132">
        <v>2893710886.0794101</v>
      </c>
      <c r="C132">
        <v>1240161808.3197501</v>
      </c>
      <c r="D132" s="37">
        <f t="shared" si="1"/>
        <v>0.30000000000000049</v>
      </c>
    </row>
    <row r="133" spans="1:4" x14ac:dyDescent="0.25">
      <c r="A133" s="37">
        <v>2031</v>
      </c>
      <c r="B133">
        <v>3030460418.8556499</v>
      </c>
      <c r="C133">
        <v>1298768750.9381299</v>
      </c>
      <c r="D133" s="37">
        <f t="shared" si="1"/>
        <v>0.2999999999999991</v>
      </c>
    </row>
    <row r="134" spans="1:4" x14ac:dyDescent="0.25">
      <c r="A134" s="37">
        <v>2032</v>
      </c>
      <c r="B134">
        <v>3174120289.0376</v>
      </c>
      <c r="C134">
        <v>1360337266.7304101</v>
      </c>
      <c r="D134" s="37">
        <f t="shared" si="1"/>
        <v>0.30000000000000154</v>
      </c>
    </row>
    <row r="135" spans="1:4" x14ac:dyDescent="0.25">
      <c r="A135" s="37">
        <v>2033</v>
      </c>
      <c r="B135">
        <v>3321945499.8243999</v>
      </c>
      <c r="C135">
        <v>1423690928.4961901</v>
      </c>
      <c r="D135" s="37">
        <f t="shared" si="1"/>
        <v>0.30000000000000276</v>
      </c>
    </row>
    <row r="136" spans="1:4" x14ac:dyDescent="0.25">
      <c r="A136" s="37">
        <v>2034</v>
      </c>
      <c r="B136">
        <v>3471421813.4976101</v>
      </c>
      <c r="C136">
        <v>1487752205.7846899</v>
      </c>
      <c r="D136" s="37">
        <f t="shared" si="1"/>
        <v>0.3</v>
      </c>
    </row>
    <row r="137" spans="1:4" x14ac:dyDescent="0.25">
      <c r="A137" s="37">
        <v>2035</v>
      </c>
      <c r="B137">
        <v>3620664795.96632</v>
      </c>
      <c r="C137">
        <v>1551713483.98558</v>
      </c>
      <c r="D137" s="37">
        <f t="shared" si="1"/>
        <v>0.30000000000000188</v>
      </c>
    </row>
    <row r="138" spans="1:4" x14ac:dyDescent="0.25">
      <c r="A138" s="37">
        <v>2036</v>
      </c>
      <c r="B138">
        <v>3768599605.5452299</v>
      </c>
      <c r="C138">
        <v>1615114116.66225</v>
      </c>
      <c r="D138" s="37">
        <f t="shared" si="1"/>
        <v>0.30000000000000115</v>
      </c>
    </row>
    <row r="139" spans="1:4" x14ac:dyDescent="0.25">
      <c r="A139" s="37">
        <v>2037</v>
      </c>
      <c r="B139">
        <v>3914875497.5132699</v>
      </c>
      <c r="C139">
        <v>1677803784.64854</v>
      </c>
      <c r="D139" s="37">
        <f t="shared" si="1"/>
        <v>0.29999999999999949</v>
      </c>
    </row>
    <row r="140" spans="1:4" x14ac:dyDescent="0.25">
      <c r="A140" s="37">
        <v>2038</v>
      </c>
      <c r="B140">
        <v>4059499610.7473698</v>
      </c>
      <c r="C140">
        <v>1739785547.46316</v>
      </c>
      <c r="D140" s="37">
        <f t="shared" si="1"/>
        <v>0.30000000000000021</v>
      </c>
    </row>
    <row r="141" spans="1:4" x14ac:dyDescent="0.25">
      <c r="A141" s="37">
        <v>2039</v>
      </c>
      <c r="B141">
        <v>4202247333.5109301</v>
      </c>
      <c r="C141">
        <v>1800963142.93328</v>
      </c>
      <c r="D141" s="37">
        <f t="shared" si="1"/>
        <v>0.30000000000000282</v>
      </c>
    </row>
    <row r="142" spans="1:4" x14ac:dyDescent="0.25">
      <c r="A142" s="37">
        <v>2040</v>
      </c>
      <c r="B142">
        <v>4342029229.7188101</v>
      </c>
      <c r="C142">
        <v>1860869669.8794899</v>
      </c>
      <c r="D142" s="37">
        <f t="shared" si="1"/>
        <v>0.3</v>
      </c>
    </row>
    <row r="143" spans="1:4" x14ac:dyDescent="0.25">
      <c r="A143" s="37">
        <v>2041</v>
      </c>
      <c r="B143">
        <v>4476505752.1969404</v>
      </c>
      <c r="C143">
        <v>1918502465.2272699</v>
      </c>
      <c r="D143" s="37">
        <f t="shared" si="1"/>
        <v>0.30000000000000104</v>
      </c>
    </row>
    <row r="144" spans="1:4" x14ac:dyDescent="0.25">
      <c r="A144" s="37">
        <v>2042</v>
      </c>
      <c r="B144">
        <v>4602230134.5275402</v>
      </c>
      <c r="C144">
        <v>1972384343.3689499</v>
      </c>
      <c r="D144" s="37">
        <f t="shared" si="1"/>
        <v>0.30000000000000043</v>
      </c>
    </row>
    <row r="145" spans="1:4" x14ac:dyDescent="0.25">
      <c r="A145" s="37">
        <v>2043</v>
      </c>
      <c r="B145">
        <v>4715395813.5616302</v>
      </c>
      <c r="C145">
        <v>2020883920.0978701</v>
      </c>
      <c r="D145" s="37">
        <f t="shared" si="1"/>
        <v>0.30000000000000299</v>
      </c>
    </row>
    <row r="146" spans="1:4" x14ac:dyDescent="0.25">
      <c r="A146" s="37">
        <v>2044</v>
      </c>
      <c r="B146">
        <v>4812936823.8757496</v>
      </c>
      <c r="C146">
        <v>2062687210.23247</v>
      </c>
      <c r="D146" s="37">
        <f t="shared" si="1"/>
        <v>0.3000000000000006</v>
      </c>
    </row>
    <row r="147" spans="1:4" x14ac:dyDescent="0.25">
      <c r="A147" s="37">
        <v>2045</v>
      </c>
      <c r="B147">
        <v>4893487074.0662298</v>
      </c>
      <c r="C147">
        <v>2097208746.02842</v>
      </c>
      <c r="D147" s="37">
        <f t="shared" si="1"/>
        <v>0.30000000000000354</v>
      </c>
    </row>
    <row r="148" spans="1:4" x14ac:dyDescent="0.25">
      <c r="A148" s="37">
        <v>2046</v>
      </c>
      <c r="B148">
        <v>4957744135.8955898</v>
      </c>
      <c r="C148">
        <v>2124747486.8123901</v>
      </c>
      <c r="D148" s="37">
        <f t="shared" si="1"/>
        <v>0.29999999999999943</v>
      </c>
    </row>
    <row r="149" spans="1:4" x14ac:dyDescent="0.25">
      <c r="A149" s="37">
        <v>2047</v>
      </c>
      <c r="B149">
        <v>5008104354.9772501</v>
      </c>
      <c r="C149">
        <v>2146330437.84741</v>
      </c>
      <c r="D149" s="37">
        <f t="shared" si="1"/>
        <v>0.30000000000000165</v>
      </c>
    </row>
    <row r="150" spans="1:4" x14ac:dyDescent="0.25">
      <c r="A150" s="37">
        <v>2048</v>
      </c>
      <c r="B150">
        <v>5047817883.7074699</v>
      </c>
      <c r="C150">
        <v>2163350521.5889101</v>
      </c>
      <c r="D150" s="37">
        <f t="shared" si="1"/>
        <v>0.29999999999999943</v>
      </c>
    </row>
    <row r="151" spans="1:4" x14ac:dyDescent="0.25">
      <c r="A151" s="37">
        <v>2049</v>
      </c>
      <c r="B151">
        <v>5080098241.9260502</v>
      </c>
      <c r="C151">
        <v>2177184960.82549</v>
      </c>
      <c r="D151" s="37">
        <f t="shared" si="1"/>
        <v>0.30000000000000387</v>
      </c>
    </row>
    <row r="152" spans="1:4" x14ac:dyDescent="0.25">
      <c r="A152" s="37">
        <v>2050</v>
      </c>
      <c r="B152">
        <v>5107529632.6817904</v>
      </c>
      <c r="C152">
        <v>2188941271.1493602</v>
      </c>
      <c r="D152" s="37">
        <f t="shared" si="1"/>
        <v>0.3000000000000021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A26" workbookViewId="0">
      <selection activeCell="M35" sqref="M35"/>
    </sheetView>
  </sheetViews>
  <sheetFormatPr defaultColWidth="8.85546875" defaultRowHeight="15" x14ac:dyDescent="0.25"/>
  <sheetData>
    <row r="2" spans="1:12" x14ac:dyDescent="0.25">
      <c r="C2" t="s">
        <v>194</v>
      </c>
      <c r="D2" t="s">
        <v>196</v>
      </c>
      <c r="E2" t="s">
        <v>195</v>
      </c>
      <c r="F2" t="s">
        <v>197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</row>
    <row r="3" spans="1:12" x14ac:dyDescent="0.25">
      <c r="B3" s="158" t="s">
        <v>72</v>
      </c>
      <c r="C3" s="22">
        <v>100</v>
      </c>
      <c r="D3" s="5">
        <v>0.2</v>
      </c>
      <c r="E3" s="22">
        <v>0.25</v>
      </c>
      <c r="F3" s="22">
        <v>0.03</v>
      </c>
      <c r="G3" s="22">
        <v>0.03</v>
      </c>
      <c r="H3" s="22">
        <v>0.03</v>
      </c>
      <c r="I3" s="22">
        <v>0.03</v>
      </c>
      <c r="J3" s="22">
        <v>0.03</v>
      </c>
      <c r="K3" s="22">
        <v>7.0000000000000007E-2</v>
      </c>
      <c r="L3" s="22">
        <v>0.03</v>
      </c>
    </row>
    <row r="4" spans="1:12" x14ac:dyDescent="0.25">
      <c r="A4" s="109"/>
      <c r="B4" s="158"/>
      <c r="C4" s="22">
        <v>99.7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110"/>
      <c r="B5" s="159">
        <v>3003</v>
      </c>
      <c r="C5" s="22">
        <v>98.68</v>
      </c>
      <c r="D5" s="5">
        <v>0.6</v>
      </c>
      <c r="E5" s="22">
        <v>0.7</v>
      </c>
      <c r="F5" s="22">
        <v>0.12</v>
      </c>
      <c r="G5" s="22">
        <v>1.2</v>
      </c>
      <c r="H5" s="22">
        <v>0.05</v>
      </c>
      <c r="I5" s="22">
        <v>0.05</v>
      </c>
      <c r="J5" s="22">
        <v>0.05</v>
      </c>
      <c r="K5" s="22">
        <v>0.1</v>
      </c>
      <c r="L5" s="22">
        <v>0.05</v>
      </c>
    </row>
    <row r="6" spans="1:12" x14ac:dyDescent="0.25">
      <c r="A6" s="110"/>
      <c r="B6" s="159"/>
      <c r="C6" s="22">
        <v>97.08</v>
      </c>
      <c r="D6" s="4">
        <v>0</v>
      </c>
      <c r="E6" s="4">
        <v>0</v>
      </c>
      <c r="F6" s="22">
        <v>0.12</v>
      </c>
      <c r="G6" s="22">
        <v>1.2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x14ac:dyDescent="0.25">
      <c r="A7" s="110"/>
      <c r="B7" s="159">
        <v>3103</v>
      </c>
      <c r="C7" s="22">
        <v>98.8</v>
      </c>
      <c r="D7" s="5">
        <v>0.5</v>
      </c>
      <c r="E7" s="22">
        <v>0.7</v>
      </c>
      <c r="F7" s="22">
        <v>0.1</v>
      </c>
      <c r="G7" s="22">
        <v>1.2</v>
      </c>
      <c r="H7" s="22">
        <v>0.3</v>
      </c>
      <c r="I7" s="22">
        <v>0.1</v>
      </c>
      <c r="J7" s="22">
        <v>0.05</v>
      </c>
      <c r="K7" s="22">
        <v>0.2</v>
      </c>
      <c r="L7" s="22">
        <v>0.1</v>
      </c>
    </row>
    <row r="8" spans="1:12" x14ac:dyDescent="0.25">
      <c r="A8" s="109"/>
      <c r="B8" s="159"/>
      <c r="C8" s="22">
        <v>96.75</v>
      </c>
      <c r="D8" s="4">
        <v>0</v>
      </c>
      <c r="E8" s="4">
        <v>0</v>
      </c>
      <c r="F8" s="4">
        <v>0</v>
      </c>
      <c r="G8" s="22">
        <v>1.2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x14ac:dyDescent="0.25">
      <c r="A9" s="110"/>
      <c r="B9" s="159">
        <v>4043</v>
      </c>
      <c r="C9" s="22">
        <v>94.8</v>
      </c>
      <c r="D9" s="5">
        <v>5.2</v>
      </c>
      <c r="E9" s="22">
        <v>0.8</v>
      </c>
      <c r="F9" s="22">
        <v>0.3</v>
      </c>
      <c r="G9" s="22">
        <v>0.05</v>
      </c>
      <c r="H9" s="22">
        <v>0.05</v>
      </c>
      <c r="I9" s="22">
        <v>0.05</v>
      </c>
      <c r="J9" s="22">
        <v>0.05</v>
      </c>
      <c r="K9" s="22">
        <v>0.1</v>
      </c>
      <c r="L9" s="22">
        <v>0.2</v>
      </c>
    </row>
    <row r="10" spans="1:12" x14ac:dyDescent="0.25">
      <c r="A10" s="110"/>
      <c r="B10" s="159"/>
      <c r="C10" s="22">
        <v>93.199999999999989</v>
      </c>
      <c r="D10" s="5">
        <v>5.2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25">
      <c r="A11" s="110"/>
      <c r="B11" s="159" t="s">
        <v>76</v>
      </c>
      <c r="C11" s="22">
        <v>99.1</v>
      </c>
      <c r="D11" s="5">
        <v>0.3</v>
      </c>
      <c r="E11" s="22">
        <v>0.45000000000000007</v>
      </c>
      <c r="F11" s="22">
        <v>0.05</v>
      </c>
      <c r="G11" s="22">
        <v>0.15</v>
      </c>
      <c r="H11" s="22">
        <v>0.90000000000000013</v>
      </c>
      <c r="I11" s="22">
        <v>0.1</v>
      </c>
      <c r="J11" s="22">
        <v>0.05</v>
      </c>
      <c r="K11" s="22">
        <v>0.2</v>
      </c>
      <c r="L11" s="22">
        <v>0.05</v>
      </c>
    </row>
    <row r="12" spans="1:12" x14ac:dyDescent="0.25">
      <c r="A12" s="110"/>
      <c r="B12" s="159"/>
      <c r="C12" s="22">
        <v>97.75</v>
      </c>
      <c r="D12" s="4">
        <v>0</v>
      </c>
      <c r="E12" s="4">
        <v>0</v>
      </c>
      <c r="F12" s="4">
        <v>0</v>
      </c>
      <c r="G12" s="4">
        <v>0</v>
      </c>
      <c r="H12" s="22">
        <v>0.90000000000000013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5">
      <c r="A13" s="110"/>
      <c r="B13" s="159">
        <v>5182</v>
      </c>
      <c r="C13" s="22">
        <v>95.15</v>
      </c>
      <c r="D13" s="5">
        <v>0.2</v>
      </c>
      <c r="E13" s="22">
        <v>0.35</v>
      </c>
      <c r="F13" s="22">
        <v>0.15</v>
      </c>
      <c r="G13" s="22">
        <v>0.35</v>
      </c>
      <c r="H13" s="22">
        <v>4.5</v>
      </c>
      <c r="I13" s="22">
        <v>0.1</v>
      </c>
      <c r="J13" s="22">
        <v>0.05</v>
      </c>
      <c r="K13" s="22">
        <v>0.25</v>
      </c>
      <c r="L13" s="22">
        <v>0.1</v>
      </c>
    </row>
    <row r="14" spans="1:12" x14ac:dyDescent="0.25">
      <c r="A14" s="110"/>
      <c r="B14" s="159"/>
      <c r="C14" s="22">
        <v>93.95</v>
      </c>
      <c r="D14" s="4">
        <v>0</v>
      </c>
      <c r="E14" s="4">
        <v>0</v>
      </c>
      <c r="F14" s="4">
        <v>0</v>
      </c>
      <c r="G14" s="22">
        <v>0.35</v>
      </c>
      <c r="H14" s="22">
        <v>4.5</v>
      </c>
      <c r="I14" s="4">
        <v>0</v>
      </c>
      <c r="J14" s="4">
        <v>0</v>
      </c>
      <c r="K14" s="4">
        <v>0</v>
      </c>
      <c r="L14" s="4">
        <v>0</v>
      </c>
    </row>
    <row r="15" spans="1:12" x14ac:dyDescent="0.25">
      <c r="A15" s="110"/>
      <c r="B15" s="159">
        <v>5754</v>
      </c>
      <c r="C15" s="22">
        <v>96.55</v>
      </c>
      <c r="D15" s="5">
        <v>0.4</v>
      </c>
      <c r="E15" s="22">
        <v>0.4</v>
      </c>
      <c r="F15" s="22">
        <v>0.1</v>
      </c>
      <c r="G15" s="22">
        <v>0.2</v>
      </c>
      <c r="H15" s="22">
        <v>3.1</v>
      </c>
      <c r="I15" s="22">
        <v>0.15</v>
      </c>
      <c r="J15" s="22">
        <v>0.05</v>
      </c>
      <c r="K15" s="22">
        <v>0.2</v>
      </c>
      <c r="L15" s="22">
        <v>0.15</v>
      </c>
    </row>
    <row r="16" spans="1:12" x14ac:dyDescent="0.25">
      <c r="A16" s="110"/>
      <c r="B16" s="159"/>
      <c r="C16" s="22">
        <v>95.25</v>
      </c>
      <c r="D16" s="4">
        <v>0</v>
      </c>
      <c r="E16" s="4">
        <v>0</v>
      </c>
      <c r="F16" s="4">
        <v>0</v>
      </c>
      <c r="G16" s="22">
        <v>0.2</v>
      </c>
      <c r="H16" s="22">
        <v>3.1</v>
      </c>
      <c r="I16" s="22">
        <v>0.15</v>
      </c>
      <c r="J16" s="5">
        <v>0</v>
      </c>
      <c r="K16" s="5">
        <v>0</v>
      </c>
      <c r="L16" s="5">
        <v>0</v>
      </c>
    </row>
    <row r="17" spans="1:12" x14ac:dyDescent="0.25">
      <c r="A17" s="110"/>
      <c r="B17" s="159">
        <v>6008</v>
      </c>
      <c r="C17" s="22">
        <v>98.75</v>
      </c>
      <c r="D17" s="5">
        <v>0.7</v>
      </c>
      <c r="E17" s="22">
        <v>0.35</v>
      </c>
      <c r="F17" s="22">
        <v>0.3</v>
      </c>
      <c r="G17" s="22">
        <v>0.3</v>
      </c>
      <c r="H17" s="22">
        <v>0.55000000000000004</v>
      </c>
      <c r="I17" s="22">
        <v>0.3</v>
      </c>
      <c r="J17" s="22">
        <v>0.05</v>
      </c>
      <c r="K17" s="22">
        <v>0.2</v>
      </c>
      <c r="L17" s="22">
        <v>0.1</v>
      </c>
    </row>
    <row r="18" spans="1:12" x14ac:dyDescent="0.25">
      <c r="A18" s="110"/>
      <c r="B18" s="159"/>
      <c r="C18" s="22">
        <v>97.15</v>
      </c>
      <c r="D18" s="5">
        <v>0.7</v>
      </c>
      <c r="E18" s="4">
        <v>0</v>
      </c>
      <c r="F18" s="4">
        <v>0</v>
      </c>
      <c r="G18" s="4">
        <v>0</v>
      </c>
      <c r="H18" s="22">
        <v>0.55000000000000004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25">
      <c r="A19" s="110"/>
      <c r="B19" s="159">
        <v>6014</v>
      </c>
      <c r="C19" s="105">
        <v>98.825000000000003</v>
      </c>
      <c r="D19" s="105">
        <v>0.45000000000000007</v>
      </c>
      <c r="E19" s="105">
        <v>0.35</v>
      </c>
      <c r="F19" s="105">
        <v>0.25</v>
      </c>
      <c r="G19" s="106">
        <v>0.125</v>
      </c>
      <c r="H19" s="105">
        <v>0.6</v>
      </c>
      <c r="I19" s="22">
        <v>0.2</v>
      </c>
      <c r="J19" s="22">
        <v>0.05</v>
      </c>
      <c r="K19" s="22">
        <v>0.1</v>
      </c>
      <c r="L19" s="22">
        <v>0.1</v>
      </c>
    </row>
    <row r="20" spans="1:12" x14ac:dyDescent="0.25">
      <c r="A20" s="110"/>
      <c r="B20" s="159"/>
      <c r="C20" s="105">
        <v>97.775000000000006</v>
      </c>
      <c r="D20" s="105">
        <v>0.45000000000000007</v>
      </c>
      <c r="E20" s="107">
        <v>0</v>
      </c>
      <c r="F20" s="107">
        <v>0</v>
      </c>
      <c r="G20" s="106">
        <v>0.125</v>
      </c>
      <c r="H20" s="105">
        <v>0.6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5">
      <c r="A21" s="110"/>
      <c r="B21" s="159">
        <v>6016</v>
      </c>
      <c r="C21" s="105">
        <v>98.324999999999989</v>
      </c>
      <c r="D21" s="105">
        <v>1.25</v>
      </c>
      <c r="E21" s="105">
        <v>0.5</v>
      </c>
      <c r="F21" s="105">
        <v>0.2</v>
      </c>
      <c r="G21" s="105">
        <v>0.2</v>
      </c>
      <c r="H21" s="106">
        <v>0.42500000000000004</v>
      </c>
      <c r="I21" s="22">
        <v>0.1</v>
      </c>
      <c r="J21" s="22">
        <v>0.05</v>
      </c>
      <c r="K21" s="22">
        <v>0.2</v>
      </c>
      <c r="L21" s="22">
        <v>0.15</v>
      </c>
    </row>
    <row r="22" spans="1:12" x14ac:dyDescent="0.25">
      <c r="A22" s="110"/>
      <c r="B22" s="159"/>
      <c r="C22" s="105">
        <v>96.924999999999997</v>
      </c>
      <c r="D22" s="105">
        <v>1.25</v>
      </c>
      <c r="E22" s="107">
        <v>0</v>
      </c>
      <c r="F22" s="107">
        <v>0</v>
      </c>
      <c r="G22" s="107">
        <v>0</v>
      </c>
      <c r="H22" s="106">
        <v>0.42500000000000004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25">
      <c r="A23" s="110"/>
      <c r="B23" s="159">
        <v>6060</v>
      </c>
      <c r="C23" s="105">
        <v>98.87</v>
      </c>
      <c r="D23" s="105">
        <v>0.45000000000000007</v>
      </c>
      <c r="E23" s="105">
        <v>0.2</v>
      </c>
      <c r="F23" s="105">
        <v>0.1</v>
      </c>
      <c r="G23" s="105">
        <v>0.1</v>
      </c>
      <c r="H23" s="105">
        <v>0.48</v>
      </c>
      <c r="I23" s="22">
        <v>0.05</v>
      </c>
      <c r="J23" s="22">
        <v>0.05</v>
      </c>
      <c r="K23" s="22">
        <v>0.15</v>
      </c>
      <c r="L23" s="22">
        <v>0.1</v>
      </c>
    </row>
    <row r="24" spans="1:12" x14ac:dyDescent="0.25">
      <c r="A24" s="110"/>
      <c r="B24" s="159"/>
      <c r="C24" s="105">
        <v>98.32</v>
      </c>
      <c r="D24" s="105">
        <v>0.45000000000000007</v>
      </c>
      <c r="E24" s="105">
        <v>0.2</v>
      </c>
      <c r="F24" s="107">
        <v>0</v>
      </c>
      <c r="G24" s="107">
        <v>0</v>
      </c>
      <c r="H24" s="105">
        <v>0.48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5">
      <c r="A25" s="110"/>
      <c r="B25" s="159">
        <v>6061</v>
      </c>
      <c r="C25" s="105">
        <v>97.92</v>
      </c>
      <c r="D25" s="108">
        <v>0.6</v>
      </c>
      <c r="E25" s="105">
        <v>0.7</v>
      </c>
      <c r="F25" s="105">
        <v>0.28000000000000003</v>
      </c>
      <c r="G25" s="105">
        <v>0.15</v>
      </c>
      <c r="H25" s="105">
        <v>1</v>
      </c>
      <c r="I25" s="22">
        <v>0.2</v>
      </c>
      <c r="J25" s="22">
        <v>0.05</v>
      </c>
      <c r="K25" s="22">
        <v>0.25</v>
      </c>
      <c r="L25" s="22">
        <v>0.15</v>
      </c>
    </row>
    <row r="26" spans="1:12" x14ac:dyDescent="0.25">
      <c r="A26" s="110"/>
      <c r="B26" s="159"/>
      <c r="C26" s="105">
        <v>96.61999999999999</v>
      </c>
      <c r="D26" s="108">
        <v>0.6</v>
      </c>
      <c r="E26" s="107">
        <v>0</v>
      </c>
      <c r="F26" s="105">
        <v>0.28000000000000003</v>
      </c>
      <c r="G26" s="107">
        <v>0</v>
      </c>
      <c r="H26" s="105">
        <v>1</v>
      </c>
      <c r="I26" s="22">
        <v>0.2</v>
      </c>
      <c r="J26" s="4">
        <v>0</v>
      </c>
      <c r="K26" s="4">
        <v>0</v>
      </c>
      <c r="L26" s="4">
        <v>0</v>
      </c>
    </row>
    <row r="27" spans="1:12" x14ac:dyDescent="0.25">
      <c r="A27" s="110"/>
      <c r="B27" s="159">
        <v>6063</v>
      </c>
      <c r="C27" s="105">
        <v>98.9</v>
      </c>
      <c r="D27" s="108">
        <v>0.4</v>
      </c>
      <c r="E27" s="105">
        <v>0.35</v>
      </c>
      <c r="F27" s="105">
        <v>0.1</v>
      </c>
      <c r="G27" s="105">
        <v>0.1</v>
      </c>
      <c r="H27" s="105">
        <v>0.7</v>
      </c>
      <c r="I27" s="22">
        <v>0.1</v>
      </c>
      <c r="J27" s="22">
        <v>0.05</v>
      </c>
      <c r="K27" s="22">
        <v>0.1</v>
      </c>
      <c r="L27" s="22">
        <v>0.1</v>
      </c>
    </row>
    <row r="28" spans="1:12" x14ac:dyDescent="0.25">
      <c r="A28" s="110"/>
      <c r="B28" s="159"/>
      <c r="C28" s="105">
        <v>98</v>
      </c>
      <c r="D28" s="108">
        <v>0.4</v>
      </c>
      <c r="E28" s="107">
        <v>0</v>
      </c>
      <c r="F28" s="107">
        <v>0</v>
      </c>
      <c r="G28" s="107">
        <v>0</v>
      </c>
      <c r="H28" s="105">
        <v>0.7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25">
      <c r="A29" s="110"/>
      <c r="B29" s="158">
        <v>6082</v>
      </c>
      <c r="C29" s="105">
        <v>97.399999999999991</v>
      </c>
      <c r="D29" s="108">
        <v>1</v>
      </c>
      <c r="E29" s="105">
        <v>0.5</v>
      </c>
      <c r="F29" s="105">
        <v>0.1</v>
      </c>
      <c r="G29" s="105">
        <v>0.7</v>
      </c>
      <c r="H29" s="105">
        <v>0.90000000000000013</v>
      </c>
      <c r="I29" s="22">
        <v>0.25</v>
      </c>
      <c r="J29" s="22">
        <v>0.05</v>
      </c>
      <c r="K29" s="22">
        <v>0.2</v>
      </c>
      <c r="L29" s="22">
        <v>0.1</v>
      </c>
    </row>
    <row r="30" spans="1:12" x14ac:dyDescent="0.25">
      <c r="B30" s="158"/>
      <c r="C30" s="105">
        <v>96.2</v>
      </c>
      <c r="D30" s="108">
        <v>1</v>
      </c>
      <c r="E30" s="107">
        <v>0</v>
      </c>
      <c r="F30" s="107">
        <v>0</v>
      </c>
      <c r="G30" s="105">
        <v>0.7</v>
      </c>
      <c r="H30" s="105">
        <v>0.90000000000000013</v>
      </c>
      <c r="I30" s="4">
        <v>0</v>
      </c>
      <c r="J30" s="4">
        <v>0</v>
      </c>
      <c r="K30" s="4">
        <v>0</v>
      </c>
      <c r="L30" s="4">
        <v>0</v>
      </c>
    </row>
    <row r="31" spans="1:12" x14ac:dyDescent="0.25">
      <c r="B31" s="158">
        <v>6111</v>
      </c>
      <c r="C31" s="105">
        <v>97.42</v>
      </c>
      <c r="D31" s="105">
        <v>0.85000000000000009</v>
      </c>
      <c r="E31" s="105">
        <v>0.4</v>
      </c>
      <c r="F31" s="105">
        <v>0.7</v>
      </c>
      <c r="G31" s="105">
        <v>0.28000000000000003</v>
      </c>
      <c r="H31" s="105">
        <v>0.75</v>
      </c>
      <c r="I31" s="22">
        <v>0.1</v>
      </c>
      <c r="J31" s="22">
        <v>0.05</v>
      </c>
      <c r="K31" s="22">
        <v>0.15</v>
      </c>
      <c r="L31" s="22">
        <v>0.1</v>
      </c>
    </row>
    <row r="32" spans="1:12" x14ac:dyDescent="0.25">
      <c r="B32" s="158"/>
      <c r="C32" s="105">
        <v>96.61999999999999</v>
      </c>
      <c r="D32" s="105">
        <v>0.85000000000000009</v>
      </c>
      <c r="E32" s="107">
        <v>0</v>
      </c>
      <c r="F32" s="105">
        <v>0.7</v>
      </c>
      <c r="G32" s="105">
        <v>0.28000000000000003</v>
      </c>
      <c r="H32" s="105">
        <v>0.75</v>
      </c>
      <c r="I32" s="4">
        <v>0</v>
      </c>
      <c r="J32" s="4">
        <v>0</v>
      </c>
      <c r="K32" s="4">
        <v>0</v>
      </c>
      <c r="L32" s="4">
        <v>0</v>
      </c>
    </row>
    <row r="33" spans="2:12" x14ac:dyDescent="0.25">
      <c r="B33" s="158" t="s">
        <v>85</v>
      </c>
      <c r="C33" s="105">
        <v>97.974999999999994</v>
      </c>
      <c r="D33" s="108">
        <v>0.90000000000000013</v>
      </c>
      <c r="E33" s="105">
        <v>0.32500000000000001</v>
      </c>
      <c r="F33" s="105">
        <v>0.25</v>
      </c>
      <c r="G33" s="105">
        <v>0.4</v>
      </c>
      <c r="H33" s="105">
        <v>0.8</v>
      </c>
      <c r="I33" s="22">
        <v>0.15</v>
      </c>
      <c r="J33" s="22">
        <v>0.05</v>
      </c>
      <c r="K33" s="22">
        <v>0.3</v>
      </c>
      <c r="L33" s="22">
        <v>0.25</v>
      </c>
    </row>
    <row r="34" spans="2:12" x14ac:dyDescent="0.25">
      <c r="B34" s="158"/>
      <c r="C34" s="105">
        <v>96.575000000000003</v>
      </c>
      <c r="D34" s="108">
        <v>0.90000000000000013</v>
      </c>
      <c r="E34" s="105">
        <v>0.32500000000000001</v>
      </c>
      <c r="F34" s="107">
        <v>0</v>
      </c>
      <c r="G34" s="107">
        <v>0</v>
      </c>
      <c r="H34" s="105">
        <v>0.8</v>
      </c>
      <c r="I34" s="4">
        <v>0</v>
      </c>
      <c r="J34" s="4">
        <v>0</v>
      </c>
      <c r="K34" s="4">
        <v>0</v>
      </c>
      <c r="L34" s="4">
        <v>0</v>
      </c>
    </row>
    <row r="35" spans="2:12" x14ac:dyDescent="0.25">
      <c r="B35" s="158">
        <v>7020</v>
      </c>
      <c r="C35" s="105">
        <v>93.8</v>
      </c>
      <c r="D35" s="105">
        <v>0.35</v>
      </c>
      <c r="E35" s="105">
        <v>0.4</v>
      </c>
      <c r="F35" s="105">
        <v>0.2</v>
      </c>
      <c r="G35" s="106">
        <v>0.27500000000000002</v>
      </c>
      <c r="H35" s="105">
        <v>1.2</v>
      </c>
      <c r="I35" s="104">
        <v>0.22500000000000003</v>
      </c>
      <c r="J35" s="22">
        <v>0.05</v>
      </c>
      <c r="K35" s="22">
        <v>4.5</v>
      </c>
      <c r="L35" s="22">
        <v>0.06</v>
      </c>
    </row>
    <row r="36" spans="2:12" x14ac:dyDescent="0.25">
      <c r="B36" s="158"/>
      <c r="C36" s="105">
        <v>92.74</v>
      </c>
      <c r="D36" s="107">
        <v>0</v>
      </c>
      <c r="E36" s="107">
        <v>0</v>
      </c>
      <c r="F36" s="107">
        <v>0</v>
      </c>
      <c r="G36" s="106">
        <v>0.27500000000000002</v>
      </c>
      <c r="H36" s="105">
        <v>1.2</v>
      </c>
      <c r="I36" s="104">
        <v>0.22500000000000003</v>
      </c>
      <c r="J36" s="4">
        <v>0</v>
      </c>
      <c r="K36" s="22">
        <v>4.5</v>
      </c>
      <c r="L36" s="4">
        <v>0</v>
      </c>
    </row>
    <row r="37" spans="2:12" x14ac:dyDescent="0.25">
      <c r="B37" s="158">
        <v>301</v>
      </c>
      <c r="C37" s="105">
        <v>83.324999999999989</v>
      </c>
      <c r="D37" s="108">
        <v>10</v>
      </c>
      <c r="E37" s="105">
        <v>1.1499999999999999</v>
      </c>
      <c r="F37" s="105">
        <v>3.25</v>
      </c>
      <c r="G37" s="105">
        <v>0.65</v>
      </c>
      <c r="H37" s="106">
        <v>0.375</v>
      </c>
      <c r="I37" s="22">
        <v>0.03</v>
      </c>
      <c r="J37" s="22">
        <v>1.25</v>
      </c>
      <c r="K37" s="22">
        <v>0.05</v>
      </c>
      <c r="L37" s="22">
        <v>0.2</v>
      </c>
    </row>
    <row r="38" spans="2:12" x14ac:dyDescent="0.25">
      <c r="B38" s="158"/>
      <c r="C38" s="105">
        <v>83.044999999999987</v>
      </c>
      <c r="D38" s="108">
        <v>10</v>
      </c>
      <c r="E38" s="105">
        <v>1.1499999999999999</v>
      </c>
      <c r="F38" s="105">
        <v>3.25</v>
      </c>
      <c r="G38" s="105">
        <v>0.65</v>
      </c>
      <c r="H38" s="106">
        <v>0.375</v>
      </c>
      <c r="I38" s="4">
        <v>0</v>
      </c>
      <c r="J38" s="22">
        <v>1.25</v>
      </c>
      <c r="K38" s="4">
        <v>0</v>
      </c>
      <c r="L38" s="4">
        <v>0</v>
      </c>
    </row>
    <row r="39" spans="2:12" x14ac:dyDescent="0.25">
      <c r="B39" s="158">
        <v>319</v>
      </c>
      <c r="C39" s="105">
        <v>90.5</v>
      </c>
      <c r="D39" s="108">
        <v>6</v>
      </c>
      <c r="E39" s="105">
        <v>1</v>
      </c>
      <c r="F39" s="105">
        <v>3.5000000000000004</v>
      </c>
      <c r="G39" s="105">
        <v>0.5</v>
      </c>
      <c r="H39" s="105">
        <v>0.1</v>
      </c>
      <c r="I39" s="22">
        <v>0.5</v>
      </c>
      <c r="J39" s="22">
        <v>0.35</v>
      </c>
      <c r="K39" s="22">
        <v>1</v>
      </c>
      <c r="L39" s="22">
        <v>0.25</v>
      </c>
    </row>
    <row r="40" spans="2:12" x14ac:dyDescent="0.25">
      <c r="B40" s="158"/>
      <c r="C40" s="22">
        <v>86.8</v>
      </c>
      <c r="D40" s="5">
        <v>6</v>
      </c>
      <c r="E40" s="4">
        <v>0</v>
      </c>
      <c r="F40" s="22">
        <v>3.5000000000000004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2:12" x14ac:dyDescent="0.25">
      <c r="B41" s="158">
        <v>383</v>
      </c>
      <c r="C41" s="22">
        <v>87</v>
      </c>
      <c r="D41" s="5">
        <v>10.5</v>
      </c>
      <c r="E41" s="22">
        <v>1.3</v>
      </c>
      <c r="F41" s="22">
        <v>2.5</v>
      </c>
      <c r="G41" s="22">
        <v>0.5</v>
      </c>
      <c r="H41" s="22">
        <v>0.1</v>
      </c>
      <c r="I41" s="22">
        <v>0.5</v>
      </c>
      <c r="J41" s="22">
        <v>0.3</v>
      </c>
      <c r="K41" s="22">
        <v>3</v>
      </c>
      <c r="L41" s="22">
        <v>0.5</v>
      </c>
    </row>
    <row r="42" spans="2:12" x14ac:dyDescent="0.25">
      <c r="B42" s="158"/>
      <c r="C42" s="22">
        <v>80.800000000000011</v>
      </c>
      <c r="D42" s="5">
        <v>10.5</v>
      </c>
      <c r="E42" s="4">
        <v>0</v>
      </c>
      <c r="F42" s="22">
        <v>2.5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2:12" x14ac:dyDescent="0.25">
      <c r="B43" s="158" t="s">
        <v>90</v>
      </c>
      <c r="C43" s="22">
        <v>92.65</v>
      </c>
      <c r="D43" s="5">
        <v>7.0000000000000009</v>
      </c>
      <c r="E43" s="22">
        <v>0.2</v>
      </c>
      <c r="F43" s="22">
        <v>0.2</v>
      </c>
      <c r="G43" s="22">
        <v>0.1</v>
      </c>
      <c r="H43" s="22">
        <v>0.35</v>
      </c>
      <c r="I43" s="22">
        <v>0.05</v>
      </c>
      <c r="J43" s="22">
        <v>0.05</v>
      </c>
      <c r="K43" s="22">
        <v>0.1</v>
      </c>
      <c r="L43" s="22">
        <v>0.2</v>
      </c>
    </row>
    <row r="44" spans="2:12" x14ac:dyDescent="0.25">
      <c r="B44" s="158"/>
      <c r="C44" s="22">
        <v>91.75</v>
      </c>
      <c r="D44" s="5">
        <v>7.0000000000000009</v>
      </c>
      <c r="E44" s="4">
        <v>0</v>
      </c>
      <c r="F44" s="4">
        <v>0</v>
      </c>
      <c r="G44" s="4">
        <v>0</v>
      </c>
      <c r="H44" s="22">
        <v>0.35</v>
      </c>
      <c r="I44" s="4">
        <v>0</v>
      </c>
      <c r="J44" s="4">
        <v>0</v>
      </c>
      <c r="K44" s="4">
        <v>0</v>
      </c>
      <c r="L44" s="4">
        <v>0</v>
      </c>
    </row>
    <row r="45" spans="2:12" x14ac:dyDescent="0.25">
      <c r="B45" s="158" t="s">
        <v>91</v>
      </c>
      <c r="C45" s="22">
        <v>92.33</v>
      </c>
      <c r="D45" s="5">
        <v>7.0000000000000009</v>
      </c>
      <c r="E45" s="22">
        <v>0.2</v>
      </c>
      <c r="F45" s="22">
        <v>0.2</v>
      </c>
      <c r="G45" s="22">
        <v>0.03</v>
      </c>
      <c r="H45" s="22">
        <v>0.55000000000000004</v>
      </c>
      <c r="I45" s="22">
        <v>0.05</v>
      </c>
      <c r="J45" s="22">
        <v>0.05</v>
      </c>
      <c r="K45" s="22">
        <v>0.1</v>
      </c>
      <c r="L45" s="22">
        <v>0.12</v>
      </c>
    </row>
    <row r="46" spans="2:12" x14ac:dyDescent="0.25">
      <c r="B46" s="158"/>
      <c r="C46" s="22">
        <v>91.7</v>
      </c>
      <c r="D46" s="5">
        <v>7.0000000000000009</v>
      </c>
      <c r="E46" s="4">
        <v>0</v>
      </c>
      <c r="F46" s="4">
        <v>0</v>
      </c>
      <c r="G46" s="4">
        <v>0</v>
      </c>
      <c r="H46" s="22">
        <v>0.55000000000000004</v>
      </c>
      <c r="I46" s="4">
        <v>0</v>
      </c>
      <c r="J46" s="4">
        <v>0</v>
      </c>
      <c r="K46" s="4">
        <v>0</v>
      </c>
      <c r="L46" s="22">
        <v>0.12</v>
      </c>
    </row>
    <row r="47" spans="2:12" x14ac:dyDescent="0.25">
      <c r="B47" s="158" t="s">
        <v>92</v>
      </c>
      <c r="C47" s="22">
        <v>90</v>
      </c>
      <c r="D47" s="5">
        <v>9.5</v>
      </c>
      <c r="E47" s="22">
        <v>1.3</v>
      </c>
      <c r="F47" s="22">
        <v>0.6</v>
      </c>
      <c r="G47" s="22">
        <v>0.35</v>
      </c>
      <c r="H47" s="22">
        <v>0.5</v>
      </c>
      <c r="I47" s="22">
        <v>0.25</v>
      </c>
      <c r="J47" s="22">
        <v>0.5</v>
      </c>
      <c r="K47" s="22">
        <v>0.5</v>
      </c>
      <c r="L47" s="22">
        <v>0.25</v>
      </c>
    </row>
    <row r="48" spans="2:12" x14ac:dyDescent="0.25">
      <c r="B48" s="158"/>
      <c r="C48" s="22">
        <v>86.25</v>
      </c>
      <c r="D48" s="5">
        <v>9.5</v>
      </c>
      <c r="E48" s="4">
        <v>0</v>
      </c>
      <c r="F48" s="4">
        <v>0</v>
      </c>
      <c r="G48" s="4">
        <v>0</v>
      </c>
      <c r="H48" s="22">
        <v>0.5</v>
      </c>
      <c r="I48" s="4">
        <v>0</v>
      </c>
      <c r="J48" s="4">
        <v>0</v>
      </c>
      <c r="K48" s="4">
        <v>0</v>
      </c>
      <c r="L48" s="4">
        <v>0</v>
      </c>
    </row>
    <row r="49" spans="2:12" x14ac:dyDescent="0.25">
      <c r="B49" s="158" t="s">
        <v>93</v>
      </c>
      <c r="C49" s="22">
        <v>88</v>
      </c>
      <c r="D49" s="5">
        <v>8.5</v>
      </c>
      <c r="E49" s="22">
        <v>1.3</v>
      </c>
      <c r="F49" s="22">
        <v>3.5000000000000004</v>
      </c>
      <c r="G49" s="22">
        <v>0.5</v>
      </c>
      <c r="H49" s="22">
        <v>0.1</v>
      </c>
      <c r="I49" s="22">
        <v>0.5</v>
      </c>
      <c r="J49" s="22">
        <v>0.5</v>
      </c>
      <c r="K49" s="22">
        <v>1</v>
      </c>
      <c r="L49" s="22">
        <v>0.5</v>
      </c>
    </row>
    <row r="50" spans="2:12" x14ac:dyDescent="0.25">
      <c r="B50" s="158"/>
      <c r="C50" s="22">
        <v>83.6</v>
      </c>
      <c r="D50" s="5">
        <v>8.5</v>
      </c>
      <c r="E50" s="4">
        <v>0</v>
      </c>
      <c r="F50" s="22">
        <v>3.5000000000000004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</row>
    <row r="51" spans="2:12" x14ac:dyDescent="0.25">
      <c r="B51" s="158" t="s">
        <v>94</v>
      </c>
      <c r="C51" s="22">
        <v>77.95</v>
      </c>
      <c r="D51" s="5">
        <v>17</v>
      </c>
      <c r="E51" s="22">
        <v>1.3</v>
      </c>
      <c r="F51" s="22">
        <v>4.5</v>
      </c>
      <c r="G51" s="22">
        <v>0.5</v>
      </c>
      <c r="H51" s="22">
        <v>0.55000000000000004</v>
      </c>
      <c r="I51" s="22">
        <v>0.1</v>
      </c>
      <c r="J51" s="22">
        <v>0.1</v>
      </c>
      <c r="K51" s="22">
        <v>1.5</v>
      </c>
      <c r="L51" s="22">
        <v>0.1</v>
      </c>
    </row>
    <row r="52" spans="2:12" x14ac:dyDescent="0.25">
      <c r="B52" s="158"/>
      <c r="C52" s="22">
        <v>74.349999999999994</v>
      </c>
      <c r="D52" s="5">
        <v>17</v>
      </c>
      <c r="E52" s="4">
        <v>0</v>
      </c>
      <c r="F52" s="22">
        <v>4.5</v>
      </c>
      <c r="G52" s="4">
        <v>0</v>
      </c>
      <c r="H52" s="22">
        <v>0.55000000000000004</v>
      </c>
      <c r="I52" s="4">
        <v>0</v>
      </c>
      <c r="J52" s="4">
        <v>0</v>
      </c>
      <c r="K52" s="4">
        <v>0</v>
      </c>
      <c r="L52" s="4">
        <v>0</v>
      </c>
    </row>
    <row r="53" spans="2:12" x14ac:dyDescent="0.25">
      <c r="B53" s="158" t="s">
        <v>211</v>
      </c>
      <c r="C53" s="22">
        <v>88.55</v>
      </c>
      <c r="D53" s="5">
        <v>10.5</v>
      </c>
      <c r="E53" s="22">
        <v>0.15</v>
      </c>
      <c r="F53" s="22">
        <v>0.03</v>
      </c>
      <c r="G53" s="22">
        <v>0.65</v>
      </c>
      <c r="H53" s="22">
        <v>0.3</v>
      </c>
      <c r="I53" s="22">
        <v>0.15</v>
      </c>
      <c r="J53" s="22">
        <v>0.15</v>
      </c>
      <c r="K53" s="22">
        <v>7.0000000000000007E-2</v>
      </c>
      <c r="L53" s="22">
        <v>0.15</v>
      </c>
    </row>
    <row r="54" spans="2:12" x14ac:dyDescent="0.25">
      <c r="B54" s="158"/>
      <c r="C54" s="22">
        <v>87.85</v>
      </c>
      <c r="D54" s="5">
        <v>10.5</v>
      </c>
      <c r="E54" s="4">
        <v>0</v>
      </c>
      <c r="F54" s="4">
        <v>0</v>
      </c>
      <c r="G54" s="22">
        <v>0.65</v>
      </c>
      <c r="H54" s="22">
        <v>0.3</v>
      </c>
      <c r="I54" s="4">
        <v>0</v>
      </c>
      <c r="J54" s="4">
        <v>0</v>
      </c>
      <c r="K54" s="4">
        <v>0</v>
      </c>
      <c r="L54" s="4">
        <v>0</v>
      </c>
    </row>
  </sheetData>
  <mergeCells count="26">
    <mergeCell ref="B13:B14"/>
    <mergeCell ref="B3:B4"/>
    <mergeCell ref="B5:B6"/>
    <mergeCell ref="B7:B8"/>
    <mergeCell ref="B9:B10"/>
    <mergeCell ref="B11:B12"/>
    <mergeCell ref="B37:B38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51:B52"/>
    <mergeCell ref="B53:B54"/>
    <mergeCell ref="B39:B40"/>
    <mergeCell ref="B41:B42"/>
    <mergeCell ref="B43:B44"/>
    <mergeCell ref="B45:B46"/>
    <mergeCell ref="B47:B48"/>
    <mergeCell ref="B4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</vt:lpstr>
      <vt:lpstr>Sheet5</vt:lpstr>
      <vt:lpstr>Sheet4</vt:lpstr>
      <vt:lpstr>Sheet3</vt:lpstr>
      <vt:lpstr>true_cPc</vt:lpstr>
      <vt:lpstr>Sheet1</vt:lpstr>
      <vt:lpstr>Comp check - other scrap</vt:lpstr>
      <vt:lpstr>Sheet2</vt:lpstr>
      <vt:lpstr>alloy_comp</vt:lpstr>
      <vt:lpstr>Alloy_dist2</vt:lpstr>
    </vt:vector>
  </TitlesOfParts>
  <Company>Fakultet for Ingeniørvitenskap og Teknologi, 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Amund Nordli Løvik</dc:creator>
  <cp:lastModifiedBy>Kelly, Sean M</cp:lastModifiedBy>
  <dcterms:created xsi:type="dcterms:W3CDTF">2012-10-09T06:43:44Z</dcterms:created>
  <dcterms:modified xsi:type="dcterms:W3CDTF">2018-04-17T19:04:48Z</dcterms:modified>
</cp:coreProperties>
</file>