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calee\Desktop\calee-thesis\related_works\"/>
    </mc:Choice>
  </mc:AlternateContent>
  <xr:revisionPtr revIDLastSave="0" documentId="13_ncr:1_{21D55C5C-0664-411E-AA7D-EBB4819A0D9D}" xr6:coauthVersionLast="36" xr6:coauthVersionMax="36" xr10:uidLastSave="{00000000-0000-0000-0000-000000000000}"/>
  <bookViews>
    <workbookView xWindow="0" yWindow="0" windowWidth="28800" windowHeight="12180" firstSheet="9" activeTab="15" xr2:uid="{00000000-000D-0000-FFFF-FFFF00000000}"/>
  </bookViews>
  <sheets>
    <sheet name="(原) 32" sheetId="1" r:id="rId1"/>
    <sheet name="32 sort" sheetId="2" state="hidden" r:id="rId2"/>
    <sheet name="33" sheetId="3" state="hidden" r:id="rId3"/>
    <sheet name="33 night" sheetId="4" state="hidden" r:id="rId4"/>
    <sheet name="33 sort" sheetId="5" state="hidden" r:id="rId5"/>
    <sheet name="38 morning" sheetId="6" state="hidden" r:id="rId6"/>
    <sheet name="310 morning" sheetId="7" state="hidden" r:id="rId7"/>
    <sheet name="310 morning clean db" sheetId="8" state="hidden" r:id="rId8"/>
    <sheet name="(原) 「310 morning clean db」" sheetId="9" r:id="rId9"/>
    <sheet name="(原) upf UP速率" sheetId="10" r:id="rId10"/>
    <sheet name="(原) UPF 觀察 3 node" sheetId="11" r:id="rId11"/>
    <sheet name="up_pkt_size" sheetId="12" r:id="rId12"/>
    <sheet name="up_uldl_comp" sheetId="13" r:id="rId13"/>
    <sheet name="up_cpu_clock" sheetId="14" r:id="rId14"/>
    <sheet name="cp_pfcp_comp" sheetId="15" r:id="rId15"/>
    <sheet name="cp_sbi_comp" sheetId="16" r:id="rId16"/>
    <sheet name="cp_proc_comp" sheetId="17" r:id="rId17"/>
  </sheets>
  <definedNames>
    <definedName name="_xlchart.v1.0" hidden="1">cp_pfcp_comp!$A$2:$A$57</definedName>
    <definedName name="_xlchart.v1.1" hidden="1">cp_pfcp_comp!$B$1</definedName>
    <definedName name="_xlchart.v1.10" hidden="1">cp_sbi_comp!$H$1</definedName>
    <definedName name="_xlchart.v1.11" hidden="1">cp_sbi_comp!$H$2:$H$21</definedName>
    <definedName name="_xlchart.v1.12" hidden="1">cp_sbi_comp!$I$1</definedName>
    <definedName name="_xlchart.v1.13" hidden="1">cp_sbi_comp!$I$2:$I$21</definedName>
    <definedName name="_xlchart.v1.14" hidden="1">cp_sbi_comp!$F$2:$F$21</definedName>
    <definedName name="_xlchart.v1.15" hidden="1">cp_sbi_comp!$G$1</definedName>
    <definedName name="_xlchart.v1.16" hidden="1">cp_sbi_comp!$G$2:$G$21</definedName>
    <definedName name="_xlchart.v1.17" hidden="1">cp_sbi_comp!$H$1</definedName>
    <definedName name="_xlchart.v1.18" hidden="1">cp_sbi_comp!$H$2:$H$21</definedName>
    <definedName name="_xlchart.v1.19" hidden="1">cp_sbi_comp!$I$1</definedName>
    <definedName name="_xlchart.v1.2" hidden="1">cp_pfcp_comp!$B$2:$B$57</definedName>
    <definedName name="_xlchart.v1.20" hidden="1">cp_sbi_comp!$I$2:$I$21</definedName>
    <definedName name="_xlchart.v1.21" hidden="1">cp_sbi_comp!$F$2:$F$21</definedName>
    <definedName name="_xlchart.v1.22" hidden="1">cp_sbi_comp!$G$1</definedName>
    <definedName name="_xlchart.v1.23" hidden="1">cp_sbi_comp!$G$2:$G$21</definedName>
    <definedName name="_xlchart.v1.24" hidden="1">cp_sbi_comp!$H$1</definedName>
    <definedName name="_xlchart.v1.25" hidden="1">cp_sbi_comp!$H$2:$H$21</definedName>
    <definedName name="_xlchart.v1.26" hidden="1">cp_sbi_comp!$I$1</definedName>
    <definedName name="_xlchart.v1.27" hidden="1">cp_sbi_comp!$I$2:$I$21</definedName>
    <definedName name="_xlchart.v1.28" hidden="1">cp_proc_comp!$A$2:$A$43</definedName>
    <definedName name="_xlchart.v1.29" hidden="1">cp_proc_comp!$B$1</definedName>
    <definedName name="_xlchart.v1.3" hidden="1">cp_pfcp_comp!$C$1</definedName>
    <definedName name="_xlchart.v1.30" hidden="1">cp_proc_comp!$B$2:$B$43</definedName>
    <definedName name="_xlchart.v1.31" hidden="1">cp_proc_comp!$C$1</definedName>
    <definedName name="_xlchart.v1.32" hidden="1">cp_proc_comp!$C$2:$C$43</definedName>
    <definedName name="_xlchart.v1.33" hidden="1">cp_proc_comp!$D$1</definedName>
    <definedName name="_xlchart.v1.34" hidden="1">cp_proc_comp!$D$2:$D$43</definedName>
    <definedName name="_xlchart.v1.35" hidden="1">cp_proc_comp!$E$1</definedName>
    <definedName name="_xlchart.v1.36" hidden="1">cp_proc_comp!$E$2:$E$43</definedName>
    <definedName name="_xlchart.v1.37" hidden="1">cp_proc_comp!$A$2:$A$15</definedName>
    <definedName name="_xlchart.v1.38" hidden="1">cp_proc_comp!$B$1</definedName>
    <definedName name="_xlchart.v1.39" hidden="1">cp_proc_comp!$B$2:$B$15</definedName>
    <definedName name="_xlchart.v1.4" hidden="1">cp_pfcp_comp!$C$2:$C$57</definedName>
    <definedName name="_xlchart.v1.40" hidden="1">cp_proc_comp!$C$1</definedName>
    <definedName name="_xlchart.v1.41" hidden="1">cp_proc_comp!$C$2:$C$15</definedName>
    <definedName name="_xlchart.v1.42" hidden="1">cp_proc_comp!$D$1</definedName>
    <definedName name="_xlchart.v1.43" hidden="1">cp_proc_comp!$D$2:$D$15</definedName>
    <definedName name="_xlchart.v1.44" hidden="1">cp_proc_comp!$E$1</definedName>
    <definedName name="_xlchart.v1.45" hidden="1">cp_proc_comp!$E$2:$E$15</definedName>
    <definedName name="_xlchart.v1.46" hidden="1">cp_proc_comp!$A$30:$A$43</definedName>
    <definedName name="_xlchart.v1.47" hidden="1">cp_proc_comp!$B$1</definedName>
    <definedName name="_xlchart.v1.48" hidden="1">cp_proc_comp!$B$30:$B$43</definedName>
    <definedName name="_xlchart.v1.49" hidden="1">cp_proc_comp!$C$1</definedName>
    <definedName name="_xlchart.v1.5" hidden="1">cp_pfcp_comp!$D$1</definedName>
    <definedName name="_xlchart.v1.50" hidden="1">cp_proc_comp!$C$30:$C$43</definedName>
    <definedName name="_xlchart.v1.51" hidden="1">cp_proc_comp!$D$1</definedName>
    <definedName name="_xlchart.v1.52" hidden="1">cp_proc_comp!$D$30:$D$43</definedName>
    <definedName name="_xlchart.v1.53" hidden="1">cp_proc_comp!$E$1</definedName>
    <definedName name="_xlchart.v1.54" hidden="1">cp_proc_comp!$E$30:$E$43</definedName>
    <definedName name="_xlchart.v1.55" hidden="1">cp_proc_comp!$A$16:$A$29</definedName>
    <definedName name="_xlchart.v1.56" hidden="1">cp_proc_comp!$B$1</definedName>
    <definedName name="_xlchart.v1.57" hidden="1">cp_proc_comp!$B$16:$B$29</definedName>
    <definedName name="_xlchart.v1.58" hidden="1">cp_proc_comp!$C$1</definedName>
    <definedName name="_xlchart.v1.59" hidden="1">cp_proc_comp!$C$16:$C$29</definedName>
    <definedName name="_xlchart.v1.6" hidden="1">cp_pfcp_comp!$D$2:$D$57</definedName>
    <definedName name="_xlchart.v1.60" hidden="1">cp_proc_comp!$D$1</definedName>
    <definedName name="_xlchart.v1.61" hidden="1">cp_proc_comp!$D$16:$D$29</definedName>
    <definedName name="_xlchart.v1.62" hidden="1">cp_proc_comp!$E$1</definedName>
    <definedName name="_xlchart.v1.63" hidden="1">cp_proc_comp!$E$16:$E$29</definedName>
    <definedName name="_xlchart.v1.64" hidden="1">cp_proc_comp!$A$2:$A$43</definedName>
    <definedName name="_xlchart.v1.65" hidden="1">cp_proc_comp!$B$1</definedName>
    <definedName name="_xlchart.v1.66" hidden="1">cp_proc_comp!$B$2:$B$43</definedName>
    <definedName name="_xlchart.v1.67" hidden="1">cp_proc_comp!$C$1</definedName>
    <definedName name="_xlchart.v1.68" hidden="1">cp_proc_comp!$C$2:$C$43</definedName>
    <definedName name="_xlchart.v1.69" hidden="1">cp_proc_comp!$D$1</definedName>
    <definedName name="_xlchart.v1.7" hidden="1">cp_sbi_comp!$F$2:$F$21</definedName>
    <definedName name="_xlchart.v1.70" hidden="1">cp_proc_comp!$D$2:$D$43</definedName>
    <definedName name="_xlchart.v1.71" hidden="1">cp_proc_comp!$E$1</definedName>
    <definedName name="_xlchart.v1.72" hidden="1">cp_proc_comp!$E$2:$E$43</definedName>
    <definedName name="_xlchart.v1.8" hidden="1">cp_sbi_comp!$G$1</definedName>
    <definedName name="_xlchart.v1.9" hidden="1">cp_sbi_comp!$G$2:$G$21</definedName>
  </definedNames>
  <calcPr calcId="191029"/>
</workbook>
</file>

<file path=xl/calcChain.xml><?xml version="1.0" encoding="utf-8"?>
<calcChain xmlns="http://schemas.openxmlformats.org/spreadsheetml/2006/main">
  <c r="H24" i="16" l="1"/>
  <c r="G24" i="16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2" i="17"/>
  <c r="H23" i="16"/>
  <c r="I23" i="16"/>
  <c r="G23" i="16"/>
  <c r="H22" i="16"/>
  <c r="I22" i="16"/>
  <c r="G2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" i="16"/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G5" i="16"/>
  <c r="G10" i="16"/>
  <c r="G13" i="16"/>
  <c r="G18" i="16"/>
  <c r="H2" i="16"/>
  <c r="D3" i="16"/>
  <c r="G3" i="16" s="1"/>
  <c r="D4" i="16"/>
  <c r="G4" i="16" s="1"/>
  <c r="D5" i="16"/>
  <c r="D6" i="16"/>
  <c r="G6" i="16" s="1"/>
  <c r="D7" i="16"/>
  <c r="G7" i="16" s="1"/>
  <c r="D8" i="16"/>
  <c r="G8" i="16" s="1"/>
  <c r="D9" i="16"/>
  <c r="G9" i="16" s="1"/>
  <c r="D10" i="16"/>
  <c r="D11" i="16"/>
  <c r="G11" i="16" s="1"/>
  <c r="D12" i="16"/>
  <c r="G12" i="16" s="1"/>
  <c r="D13" i="16"/>
  <c r="D14" i="16"/>
  <c r="G14" i="16" s="1"/>
  <c r="D15" i="16"/>
  <c r="G15" i="16" s="1"/>
  <c r="D16" i="16"/>
  <c r="G16" i="16" s="1"/>
  <c r="D17" i="16"/>
  <c r="G17" i="16" s="1"/>
  <c r="D18" i="16"/>
  <c r="D19" i="16"/>
  <c r="G19" i="16" s="1"/>
  <c r="D20" i="16"/>
  <c r="G20" i="16" s="1"/>
  <c r="D21" i="16"/>
  <c r="G21" i="16" s="1"/>
  <c r="D2" i="16"/>
  <c r="G2" i="16" s="1"/>
  <c r="I8" i="12" l="1"/>
  <c r="I7" i="12"/>
  <c r="I6" i="12"/>
  <c r="I5" i="12"/>
  <c r="I4" i="12"/>
  <c r="G5" i="12"/>
  <c r="G6" i="12"/>
  <c r="G7" i="12"/>
  <c r="G8" i="12"/>
  <c r="G4" i="12"/>
  <c r="F4" i="12"/>
  <c r="F5" i="12"/>
  <c r="F6" i="12"/>
  <c r="F7" i="12"/>
  <c r="F8" i="12"/>
  <c r="G3" i="12"/>
  <c r="H3" i="12"/>
  <c r="I3" i="12"/>
  <c r="F3" i="12"/>
  <c r="F1" i="12"/>
  <c r="H5" i="12"/>
  <c r="H6" i="12"/>
  <c r="H7" i="12"/>
  <c r="H8" i="12"/>
  <c r="H4" i="12"/>
  <c r="W4" i="11"/>
  <c r="V4" i="11"/>
  <c r="U4" i="11"/>
  <c r="W3" i="11"/>
  <c r="V3" i="11"/>
  <c r="U3" i="11"/>
  <c r="J26" i="9"/>
  <c r="I26" i="9"/>
  <c r="H26" i="9"/>
  <c r="G26" i="9"/>
  <c r="J25" i="9"/>
  <c r="I25" i="9"/>
  <c r="H25" i="9"/>
  <c r="G25" i="9"/>
  <c r="E25" i="9"/>
  <c r="D25" i="9"/>
  <c r="C25" i="9"/>
  <c r="B25" i="9"/>
  <c r="J24" i="9"/>
  <c r="I24" i="9"/>
  <c r="H24" i="9"/>
  <c r="G24" i="9"/>
  <c r="E24" i="9"/>
  <c r="D24" i="9"/>
  <c r="C24" i="9"/>
  <c r="B24" i="9"/>
  <c r="J23" i="9"/>
  <c r="I23" i="9"/>
  <c r="H23" i="9"/>
  <c r="G23" i="9"/>
  <c r="E23" i="9"/>
  <c r="D23" i="9"/>
  <c r="C23" i="9"/>
  <c r="B23" i="9"/>
  <c r="J26" i="8"/>
  <c r="I26" i="8"/>
  <c r="H26" i="8"/>
  <c r="G26" i="8"/>
  <c r="J25" i="8"/>
  <c r="I25" i="8"/>
  <c r="H25" i="8"/>
  <c r="G25" i="8"/>
  <c r="E25" i="8"/>
  <c r="D25" i="8"/>
  <c r="C25" i="8"/>
  <c r="B25" i="8"/>
  <c r="J24" i="8"/>
  <c r="I24" i="8"/>
  <c r="H24" i="8"/>
  <c r="G24" i="8"/>
  <c r="E24" i="8"/>
  <c r="D24" i="8"/>
  <c r="C24" i="8"/>
  <c r="B24" i="8"/>
  <c r="J23" i="8"/>
  <c r="I23" i="8"/>
  <c r="H23" i="8"/>
  <c r="G23" i="8"/>
  <c r="E23" i="8"/>
  <c r="D23" i="8"/>
  <c r="C23" i="8"/>
  <c r="B23" i="8"/>
  <c r="J24" i="7"/>
  <c r="I24" i="7"/>
  <c r="H24" i="7"/>
  <c r="G24" i="7"/>
  <c r="J23" i="7"/>
  <c r="I23" i="7"/>
  <c r="H23" i="7"/>
  <c r="G23" i="7"/>
  <c r="E23" i="7"/>
  <c r="D23" i="7"/>
  <c r="C23" i="7"/>
  <c r="B23" i="7"/>
  <c r="J22" i="7"/>
  <c r="I22" i="7"/>
  <c r="H22" i="7"/>
  <c r="G22" i="7"/>
  <c r="E22" i="7"/>
  <c r="D22" i="7"/>
  <c r="C22" i="7"/>
  <c r="B22" i="7"/>
  <c r="J21" i="7"/>
  <c r="I21" i="7"/>
  <c r="H21" i="7"/>
  <c r="G21" i="7"/>
  <c r="E21" i="7"/>
  <c r="D21" i="7"/>
  <c r="C21" i="7"/>
  <c r="B21" i="7"/>
  <c r="J24" i="6"/>
  <c r="I24" i="6"/>
  <c r="H24" i="6"/>
  <c r="G24" i="6"/>
  <c r="J23" i="6"/>
  <c r="I23" i="6"/>
  <c r="H23" i="6"/>
  <c r="G23" i="6"/>
  <c r="E23" i="6"/>
  <c r="D23" i="6"/>
  <c r="C23" i="6"/>
  <c r="B23" i="6"/>
  <c r="J22" i="6"/>
  <c r="I22" i="6"/>
  <c r="H22" i="6"/>
  <c r="G22" i="6"/>
  <c r="E22" i="6"/>
  <c r="D22" i="6"/>
  <c r="C22" i="6"/>
  <c r="B22" i="6"/>
  <c r="J21" i="6"/>
  <c r="I21" i="6"/>
  <c r="H21" i="6"/>
  <c r="G21" i="6"/>
  <c r="E21" i="6"/>
  <c r="D21" i="6"/>
  <c r="C21" i="6"/>
  <c r="B21" i="6"/>
  <c r="I24" i="5"/>
  <c r="H24" i="5"/>
  <c r="G24" i="5"/>
  <c r="I23" i="5"/>
  <c r="H23" i="5"/>
  <c r="G23" i="5"/>
  <c r="D23" i="5"/>
  <c r="C23" i="5"/>
  <c r="B23" i="5"/>
  <c r="I22" i="5"/>
  <c r="H22" i="5"/>
  <c r="G22" i="5"/>
  <c r="D22" i="5"/>
  <c r="C22" i="5"/>
  <c r="B22" i="5"/>
  <c r="I21" i="5"/>
  <c r="H21" i="5"/>
  <c r="G21" i="5"/>
  <c r="D21" i="5"/>
  <c r="C21" i="5"/>
  <c r="B21" i="5"/>
  <c r="I24" i="4"/>
  <c r="H24" i="4"/>
  <c r="G24" i="4"/>
  <c r="I23" i="4"/>
  <c r="H23" i="4"/>
  <c r="G23" i="4"/>
  <c r="D23" i="4"/>
  <c r="C23" i="4"/>
  <c r="B23" i="4"/>
  <c r="I22" i="4"/>
  <c r="H22" i="4"/>
  <c r="G22" i="4"/>
  <c r="D22" i="4"/>
  <c r="C22" i="4"/>
  <c r="B22" i="4"/>
  <c r="I21" i="4"/>
  <c r="H21" i="4"/>
  <c r="G21" i="4"/>
  <c r="D21" i="4"/>
  <c r="C21" i="4"/>
  <c r="B21" i="4"/>
  <c r="R28" i="2"/>
  <c r="Q28" i="2"/>
  <c r="N28" i="2"/>
  <c r="M28" i="2"/>
  <c r="I28" i="2"/>
  <c r="H28" i="2"/>
  <c r="D28" i="2"/>
  <c r="C28" i="2"/>
  <c r="R27" i="2"/>
  <c r="Q27" i="2"/>
  <c r="N27" i="2"/>
  <c r="M27" i="2"/>
  <c r="I27" i="2"/>
  <c r="H27" i="2"/>
  <c r="D27" i="2"/>
  <c r="C27" i="2"/>
  <c r="S40" i="1"/>
  <c r="R40" i="1"/>
  <c r="N40" i="1"/>
  <c r="M40" i="1"/>
  <c r="I40" i="1"/>
  <c r="H40" i="1"/>
  <c r="E40" i="1"/>
  <c r="D40" i="1"/>
  <c r="S39" i="1"/>
  <c r="R39" i="1"/>
  <c r="N39" i="1"/>
  <c r="M39" i="1"/>
  <c r="I39" i="1"/>
  <c r="H39" i="1"/>
  <c r="E39" i="1"/>
  <c r="D39" i="1"/>
</calcChain>
</file>

<file path=xl/sharedStrings.xml><?xml version="1.0" encoding="utf-8"?>
<sst xmlns="http://schemas.openxmlformats.org/spreadsheetml/2006/main" count="769" uniqueCount="107">
  <si>
    <t>ONVM</t>
  </si>
  <si>
    <t>Registration Time</t>
  </si>
  <si>
    <t>PDU Request Time</t>
  </si>
  <si>
    <t>Establishment</t>
  </si>
  <si>
    <t>Modification</t>
  </si>
  <si>
    <t>First Start？</t>
  </si>
  <si>
    <t>Kernel with no nf</t>
  </si>
  <si>
    <t>Kernel with 3 NF</t>
  </si>
  <si>
    <t>Y</t>
  </si>
  <si>
    <t>Kernel</t>
  </si>
  <si>
    <t>Kernel with no</t>
  </si>
  <si>
    <t>Kernel with no NF</t>
  </si>
  <si>
    <t>Procedure</t>
  </si>
  <si>
    <t>Message</t>
  </si>
  <si>
    <t>N2 Handover</t>
  </si>
  <si>
    <t>Modification1</t>
  </si>
  <si>
    <t>(HO)Modification2</t>
  </si>
  <si>
    <t>(HO)Modification3</t>
  </si>
  <si>
    <t>Kernel with no NF lock 5 core 1-5</t>
  </si>
  <si>
    <t>Kernel lock 3 core</t>
  </si>
  <si>
    <t>kernel with no NF</t>
  </si>
  <si>
    <t>Kernel lock 5 core</t>
  </si>
  <si>
    <t>Packet size : 68</t>
  </si>
  <si>
    <t>Packet size : 128</t>
  </si>
  <si>
    <t>Packet size : 256</t>
  </si>
  <si>
    <t>Packet size : 512</t>
  </si>
  <si>
    <t>Packet size : 1024</t>
  </si>
  <si>
    <t>Send</t>
  </si>
  <si>
    <t>4550MHz</t>
  </si>
  <si>
    <t>4300MHz</t>
  </si>
  <si>
    <t>3000MHz</t>
  </si>
  <si>
    <t>2700MHz</t>
  </si>
  <si>
    <t>2200MHz</t>
  </si>
  <si>
    <t>1900MHz</t>
  </si>
  <si>
    <t>1400MHz</t>
  </si>
  <si>
    <t>800MHz</t>
  </si>
  <si>
    <t>size</t>
  </si>
  <si>
    <t>11.79Mpps</t>
  </si>
  <si>
    <t>7.53Mpps</t>
  </si>
  <si>
    <t>4.25Mpps</t>
  </si>
  <si>
    <t>2.27Mpps</t>
  </si>
  <si>
    <t>1.18Mpps</t>
  </si>
  <si>
    <t>Frequency:800MHz</t>
  </si>
  <si>
    <t>Frequency:1400MHz</t>
  </si>
  <si>
    <t>Frequency:1900MHz</t>
  </si>
  <si>
    <t>Frequency:2200MHz</t>
  </si>
  <si>
    <t xml:space="preserve">ONVM </t>
  </si>
  <si>
    <t>Frequency:2700MHz</t>
  </si>
  <si>
    <t>Frequency:3000MHz</t>
  </si>
  <si>
    <t>Frequency:4300&amp;4500MHz</t>
  </si>
  <si>
    <t>enp1s0f0(node1-node2)</t>
  </si>
  <si>
    <t>enp1s0f1(node2-node3)</t>
  </si>
  <si>
    <t>enp6s0f0(node2-node3)</t>
  </si>
  <si>
    <t>Node1 Tx(UL)</t>
  </si>
  <si>
    <t>Node2 Rx(UL)</t>
  </si>
  <si>
    <t>Node2 Tx(DL)</t>
  </si>
  <si>
    <t>Node2 Rx(DL)</t>
  </si>
  <si>
    <t>Node2 Tx(UL)</t>
  </si>
  <si>
    <t>Node3 Rx(UL)</t>
  </si>
  <si>
    <t>Node3 Tx(DL)</t>
  </si>
  <si>
    <t>Node1 Tx</t>
  </si>
  <si>
    <t>Node1</t>
  </si>
  <si>
    <t>Node2</t>
  </si>
  <si>
    <t>Node3</t>
  </si>
  <si>
    <t>TX (UL)</t>
  </si>
  <si>
    <t>RX (DL)</t>
  </si>
  <si>
    <t>LH5GC</t>
    <phoneticPr fontId="6" type="noConversion"/>
  </si>
  <si>
    <t>free5GC</t>
    <phoneticPr fontId="6" type="noConversion"/>
  </si>
  <si>
    <t>Traffic Generator</t>
    <phoneticPr fontId="6" type="noConversion"/>
  </si>
  <si>
    <t>Frequency:3000MHz</t>
    <phoneticPr fontId="6" type="noConversion"/>
  </si>
  <si>
    <t>Throughpute (Kpps)</t>
    <phoneticPr fontId="6" type="noConversion"/>
  </si>
  <si>
    <t>Throughpute (Mbps)</t>
    <phoneticPr fontId="6" type="noConversion"/>
  </si>
  <si>
    <t>Packet Size : 68 Byte</t>
    <phoneticPr fontId="6" type="noConversion"/>
  </si>
  <si>
    <t>Packet Size (Byte)</t>
    <phoneticPr fontId="6" type="noConversion"/>
  </si>
  <si>
    <t>CPU Frequence (MHz)</t>
    <phoneticPr fontId="6" type="noConversion"/>
  </si>
  <si>
    <t>Node 1</t>
    <phoneticPr fontId="6" type="noConversion"/>
  </si>
  <si>
    <t>Node 2</t>
    <phoneticPr fontId="6" type="noConversion"/>
  </si>
  <si>
    <t>Node 3</t>
    <phoneticPr fontId="6" type="noConversion"/>
  </si>
  <si>
    <t>LH5GC</t>
    <phoneticPr fontId="6" type="noConversion"/>
  </si>
  <si>
    <t>free5GC</t>
    <phoneticPr fontId="6" type="noConversion"/>
  </si>
  <si>
    <t>Uplink</t>
    <phoneticPr fontId="6" type="noConversion"/>
  </si>
  <si>
    <t>Downlink</t>
    <phoneticPr fontId="6" type="noConversion"/>
  </si>
  <si>
    <t>Uplink Only</t>
    <phoneticPr fontId="6" type="noConversion"/>
  </si>
  <si>
    <t>Node 1 ~ Node 2</t>
    <phoneticPr fontId="6" type="noConversion"/>
  </si>
  <si>
    <t>Node 2 ~ Node 3</t>
    <phoneticPr fontId="6" type="noConversion"/>
  </si>
  <si>
    <t>TX</t>
    <phoneticPr fontId="6" type="noConversion"/>
  </si>
  <si>
    <t>RX</t>
    <phoneticPr fontId="6" type="noConversion"/>
  </si>
  <si>
    <t>DL</t>
    <phoneticPr fontId="6" type="noConversion"/>
  </si>
  <si>
    <t>UL</t>
    <phoneticPr fontId="6" type="noConversion"/>
  </si>
  <si>
    <t>Two-way</t>
    <phoneticPr fontId="6" type="noConversion"/>
  </si>
  <si>
    <t>Uplink-only</t>
    <phoneticPr fontId="6" type="noConversion"/>
  </si>
  <si>
    <t>free5GC with 3 NF</t>
    <phoneticPr fontId="6" type="noConversion"/>
  </si>
  <si>
    <t>free5GC on 3 core</t>
    <phoneticPr fontId="6" type="noConversion"/>
  </si>
  <si>
    <t>Modification 1</t>
  </si>
  <si>
    <t>Modification 2 (HO1)</t>
  </si>
  <si>
    <t>Modification 3 (HO2)</t>
  </si>
  <si>
    <t>Registration Time</t>
    <phoneticPr fontId="6" type="noConversion"/>
  </si>
  <si>
    <t>PDU Request Time</t>
    <phoneticPr fontId="6" type="noConversion"/>
  </si>
  <si>
    <t>free5GC</t>
    <phoneticPr fontId="6" type="noConversion"/>
  </si>
  <si>
    <t>SMContextCreate</t>
    <phoneticPr fontId="6" type="noConversion"/>
  </si>
  <si>
    <t>ms</t>
    <phoneticPr fontId="6" type="noConversion"/>
  </si>
  <si>
    <t>LH5GC</t>
    <phoneticPr fontId="6" type="noConversion"/>
  </si>
  <si>
    <t>SMF Processing Delay</t>
    <phoneticPr fontId="6" type="noConversion"/>
  </si>
  <si>
    <t>free5GC</t>
    <phoneticPr fontId="6" type="noConversion"/>
  </si>
  <si>
    <t>Avg</t>
    <phoneticPr fontId="6" type="noConversion"/>
  </si>
  <si>
    <t>Med</t>
    <phoneticPr fontId="6" type="noConversion"/>
  </si>
  <si>
    <t>Avg Propagation Delay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</si>
</sst>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ONVM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和</a:t>
            </a:r>
            <a:r>
              <a:rPr lang="en-US" b="0">
                <a:solidFill>
                  <a:srgbClr val="757575"/>
                </a:solidFill>
                <a:latin typeface="+mn-lt"/>
              </a:rPr>
              <a:t>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32'!$D$38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32'!$C$39:$C$40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'(原) 32'!$D$39:$D$40</c:f>
              <c:numCache>
                <c:formatCode>General</c:formatCode>
                <c:ptCount val="2"/>
                <c:pt idx="0">
                  <c:v>0.12657717728571427</c:v>
                </c:pt>
                <c:pt idx="1">
                  <c:v>0.16464336252380951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80-4DB7-819E-2B70C28951AE}"/>
            </c:ext>
          </c:extLst>
        </c:ser>
        <c:ser>
          <c:idx val="1"/>
          <c:order val="1"/>
          <c:tx>
            <c:strRef>
              <c:f>'(原) 32'!$E$38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32'!$C$39:$C$40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'(原) 32'!$E$39:$E$40</c:f>
              <c:numCache>
                <c:formatCode>General</c:formatCode>
                <c:ptCount val="2"/>
                <c:pt idx="0">
                  <c:v>0.11537506638095237</c:v>
                </c:pt>
                <c:pt idx="1">
                  <c:v>0.16132937223809521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580-4DB7-819E-2B70C289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4762"/>
        <c:axId val="62254881"/>
      </c:barChart>
      <c:catAx>
        <c:axId val="5185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62254881"/>
        <c:crosses val="autoZero"/>
        <c:auto val="1"/>
        <c:lblAlgn val="ctr"/>
        <c:lblOffset val="100"/>
        <c:noMultiLvlLbl val="1"/>
      </c:catAx>
      <c:valAx>
        <c:axId val="62254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18547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'33 night'!$G$20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'33 night'!$G$21:$G$24</c:f>
              <c:numCache>
                <c:formatCode>General</c:formatCode>
                <c:ptCount val="4"/>
                <c:pt idx="0">
                  <c:v>429.29407692307689</c:v>
                </c:pt>
                <c:pt idx="1">
                  <c:v>335.11558333333329</c:v>
                </c:pt>
                <c:pt idx="2">
                  <c:v>192.18753846153845</c:v>
                </c:pt>
                <c:pt idx="3">
                  <c:v>228.73115384615383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D5-4B2C-84E9-5FA37CD80C0F}"/>
            </c:ext>
          </c:extLst>
        </c:ser>
        <c:ser>
          <c:idx val="1"/>
          <c:order val="1"/>
          <c:tx>
            <c:strRef>
              <c:f>'33 night'!$H$20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'33 night'!$H$21:$H$24</c:f>
              <c:numCache>
                <c:formatCode>General</c:formatCode>
                <c:ptCount val="4"/>
                <c:pt idx="0">
                  <c:v>682.31107692307683</c:v>
                </c:pt>
                <c:pt idx="1">
                  <c:v>306.74415384615389</c:v>
                </c:pt>
                <c:pt idx="2">
                  <c:v>571.08046153846158</c:v>
                </c:pt>
                <c:pt idx="3">
                  <c:v>476.27676923076928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D5-4B2C-84E9-5FA37CD80C0F}"/>
            </c:ext>
          </c:extLst>
        </c:ser>
        <c:ser>
          <c:idx val="2"/>
          <c:order val="2"/>
          <c:tx>
            <c:strRef>
              <c:f>'33 night'!$I$20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'33 night'!$I$21:$I$24</c:f>
              <c:numCache>
                <c:formatCode>General</c:formatCode>
                <c:ptCount val="4"/>
                <c:pt idx="0">
                  <c:v>450.47923076923075</c:v>
                </c:pt>
                <c:pt idx="1">
                  <c:v>228.27692307692308</c:v>
                </c:pt>
                <c:pt idx="2">
                  <c:v>220.77</c:v>
                </c:pt>
                <c:pt idx="3">
                  <c:v>244.39846153846153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D5-4B2C-84E9-5FA37CD8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86059"/>
        <c:axId val="623353407"/>
      </c:barChart>
      <c:catAx>
        <c:axId val="29218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623353407"/>
        <c:crosses val="autoZero"/>
        <c:auto val="1"/>
        <c:lblAlgn val="ctr"/>
        <c:lblOffset val="100"/>
        <c:noMultiLvlLbl val="1"/>
      </c:catAx>
      <c:valAx>
        <c:axId val="62335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921860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'38 morning'!$B$20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'38 morning'!$B$21:$B$23</c:f>
              <c:numCache>
                <c:formatCode>General</c:formatCode>
                <c:ptCount val="3"/>
                <c:pt idx="0">
                  <c:v>5.3844340299999995E-2</c:v>
                </c:pt>
                <c:pt idx="1">
                  <c:v>0.23336337677777777</c:v>
                </c:pt>
                <c:pt idx="2">
                  <c:v>0.41415423469999996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7B-4F3C-9EE1-D67852B4CCD5}"/>
            </c:ext>
          </c:extLst>
        </c:ser>
        <c:ser>
          <c:idx val="1"/>
          <c:order val="1"/>
          <c:tx>
            <c:strRef>
              <c:f>'38 morning'!$C$20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'38 morning'!$C$21:$C$23</c:f>
              <c:numCache>
                <c:formatCode>General</c:formatCode>
                <c:ptCount val="3"/>
                <c:pt idx="0">
                  <c:v>7.7171826428571441E-2</c:v>
                </c:pt>
                <c:pt idx="1">
                  <c:v>0.23561855785714286</c:v>
                </c:pt>
                <c:pt idx="2">
                  <c:v>0.41468007314285721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07B-4F3C-9EE1-D67852B4CCD5}"/>
            </c:ext>
          </c:extLst>
        </c:ser>
        <c:ser>
          <c:idx val="2"/>
          <c:order val="2"/>
          <c:tx>
            <c:strRef>
              <c:f>'38 morning'!$D$20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'38 morning'!$D$21:$D$23</c:f>
              <c:numCache>
                <c:formatCode>General</c:formatCode>
                <c:ptCount val="3"/>
                <c:pt idx="0">
                  <c:v>7.3269828857142852E-2</c:v>
                </c:pt>
                <c:pt idx="1">
                  <c:v>0.24040564957142857</c:v>
                </c:pt>
                <c:pt idx="2">
                  <c:v>0.41372827014285718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07B-4F3C-9EE1-D67852B4CCD5}"/>
            </c:ext>
          </c:extLst>
        </c:ser>
        <c:ser>
          <c:idx val="3"/>
          <c:order val="3"/>
          <c:tx>
            <c:strRef>
              <c:f>'38 morning'!$E$20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'38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'38 morning'!$E$21:$E$23</c:f>
              <c:numCache>
                <c:formatCode>General</c:formatCode>
                <c:ptCount val="3"/>
                <c:pt idx="0">
                  <c:v>9.4818985714285708E-2</c:v>
                </c:pt>
                <c:pt idx="1">
                  <c:v>0.25080549900000004</c:v>
                </c:pt>
                <c:pt idx="2">
                  <c:v>0.41410617385714288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07B-4F3C-9EE1-D67852B4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34168"/>
        <c:axId val="1782641691"/>
      </c:barChart>
      <c:catAx>
        <c:axId val="175093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82641691"/>
        <c:crosses val="autoZero"/>
        <c:auto val="1"/>
        <c:lblAlgn val="ctr"/>
        <c:lblOffset val="100"/>
        <c:noMultiLvlLbl val="1"/>
      </c:catAx>
      <c:valAx>
        <c:axId val="1782641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50934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'38 morning'!$G$20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'38 morning'!$G$21:$G$24</c:f>
              <c:numCache>
                <c:formatCode>General</c:formatCode>
                <c:ptCount val="4"/>
                <c:pt idx="0">
                  <c:v>425.01550000000003</c:v>
                </c:pt>
                <c:pt idx="1">
                  <c:v>275.9735</c:v>
                </c:pt>
                <c:pt idx="2">
                  <c:v>174.40819999999999</c:v>
                </c:pt>
                <c:pt idx="3">
                  <c:v>192.24289999999999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74-4852-B857-A9154F46F47F}"/>
            </c:ext>
          </c:extLst>
        </c:ser>
        <c:ser>
          <c:idx val="1"/>
          <c:order val="1"/>
          <c:tx>
            <c:strRef>
              <c:f>'38 morning'!$H$20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'38 morning'!$H$21:$H$24</c:f>
              <c:numCache>
                <c:formatCode>General</c:formatCode>
                <c:ptCount val="4"/>
                <c:pt idx="0">
                  <c:v>571.77342857142855</c:v>
                </c:pt>
                <c:pt idx="1">
                  <c:v>295.57028571428572</c:v>
                </c:pt>
                <c:pt idx="2">
                  <c:v>327.26614285714288</c:v>
                </c:pt>
                <c:pt idx="3">
                  <c:v>374.9482857142857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674-4852-B857-A9154F46F47F}"/>
            </c:ext>
          </c:extLst>
        </c:ser>
        <c:ser>
          <c:idx val="2"/>
          <c:order val="2"/>
          <c:tx>
            <c:strRef>
              <c:f>'38 morning'!$I$20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'38 morning'!$I$21:$I$24</c:f>
              <c:numCache>
                <c:formatCode>General</c:formatCode>
                <c:ptCount val="4"/>
                <c:pt idx="0">
                  <c:v>720.14771428571419</c:v>
                </c:pt>
                <c:pt idx="1">
                  <c:v>262.19442857142855</c:v>
                </c:pt>
                <c:pt idx="2">
                  <c:v>270.28157142857145</c:v>
                </c:pt>
                <c:pt idx="3">
                  <c:v>267.67328571428567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674-4852-B857-A9154F46F47F}"/>
            </c:ext>
          </c:extLst>
        </c:ser>
        <c:ser>
          <c:idx val="3"/>
          <c:order val="3"/>
          <c:tx>
            <c:strRef>
              <c:f>'38 morning'!$J$20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'38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'38 morning'!$J$21:$J$24</c:f>
              <c:numCache>
                <c:formatCode>General</c:formatCode>
                <c:ptCount val="4"/>
                <c:pt idx="0">
                  <c:v>376.24842857142863</c:v>
                </c:pt>
                <c:pt idx="1">
                  <c:v>269.76657142857141</c:v>
                </c:pt>
                <c:pt idx="2">
                  <c:v>237.63085714285714</c:v>
                </c:pt>
                <c:pt idx="3">
                  <c:v>256.16528571428569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674-4852-B857-A9154F46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477049"/>
        <c:axId val="1934502945"/>
      </c:barChart>
      <c:catAx>
        <c:axId val="180247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34502945"/>
        <c:crosses val="autoZero"/>
        <c:auto val="1"/>
        <c:lblAlgn val="ctr"/>
        <c:lblOffset val="100"/>
        <c:noMultiLvlLbl val="1"/>
      </c:catAx>
      <c:valAx>
        <c:axId val="193450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024770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'310 morning'!$B$20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morning'!$B$21:$B$23</c:f>
              <c:numCache>
                <c:formatCode>General</c:formatCode>
                <c:ptCount val="3"/>
                <c:pt idx="0">
                  <c:v>6.0543997166666669E-2</c:v>
                </c:pt>
                <c:pt idx="1">
                  <c:v>0.24584429459999999</c:v>
                </c:pt>
                <c:pt idx="2">
                  <c:v>0.41405734300000008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17-42B1-8AAB-25F513CA9803}"/>
            </c:ext>
          </c:extLst>
        </c:ser>
        <c:ser>
          <c:idx val="1"/>
          <c:order val="1"/>
          <c:tx>
            <c:strRef>
              <c:f>'310 morning'!$C$20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morning'!$C$21:$C$23</c:f>
              <c:numCache>
                <c:formatCode>General</c:formatCode>
                <c:ptCount val="3"/>
                <c:pt idx="0">
                  <c:v>8.5310548E-2</c:v>
                </c:pt>
                <c:pt idx="1">
                  <c:v>0.24488765033333335</c:v>
                </c:pt>
                <c:pt idx="2">
                  <c:v>0.41504035249999999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17-42B1-8AAB-25F513CA9803}"/>
            </c:ext>
          </c:extLst>
        </c:ser>
        <c:ser>
          <c:idx val="2"/>
          <c:order val="2"/>
          <c:tx>
            <c:strRef>
              <c:f>'310 morning'!$D$20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morning'!$D$21:$D$23</c:f>
              <c:numCache>
                <c:formatCode>General</c:formatCode>
                <c:ptCount val="3"/>
                <c:pt idx="0">
                  <c:v>7.7895196999999999E-2</c:v>
                </c:pt>
                <c:pt idx="1">
                  <c:v>0.24257582150000001</c:v>
                </c:pt>
                <c:pt idx="2">
                  <c:v>0.41422816700000004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17-42B1-8AAB-25F513CA9803}"/>
            </c:ext>
          </c:extLst>
        </c:ser>
        <c:ser>
          <c:idx val="3"/>
          <c:order val="3"/>
          <c:tx>
            <c:strRef>
              <c:f>'310 morning'!$E$20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'310 morning'!$A$21:$A$23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morning'!$E$21:$E$23</c:f>
              <c:numCache>
                <c:formatCode>General</c:formatCode>
                <c:ptCount val="3"/>
                <c:pt idx="0">
                  <c:v>7.3438358499999995E-2</c:v>
                </c:pt>
                <c:pt idx="1">
                  <c:v>0.240647378</c:v>
                </c:pt>
                <c:pt idx="2">
                  <c:v>0.41359172933333332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17-42B1-8AAB-25F513CA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94081"/>
        <c:axId val="1380005499"/>
      </c:barChart>
      <c:catAx>
        <c:axId val="34129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380005499"/>
        <c:crosses val="autoZero"/>
        <c:auto val="1"/>
        <c:lblAlgn val="ctr"/>
        <c:lblOffset val="100"/>
        <c:noMultiLvlLbl val="1"/>
      </c:catAx>
      <c:valAx>
        <c:axId val="138000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412940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'310 morning'!$G$20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morning'!$G$21:$G$24</c:f>
              <c:numCache>
                <c:formatCode>General</c:formatCode>
                <c:ptCount val="4"/>
                <c:pt idx="0">
                  <c:v>524.59150000000011</c:v>
                </c:pt>
                <c:pt idx="1">
                  <c:v>334.75333333333333</c:v>
                </c:pt>
                <c:pt idx="2">
                  <c:v>229.32516666666663</c:v>
                </c:pt>
                <c:pt idx="3">
                  <c:v>212.55166666666668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49-4FFA-94CB-5AF2CD6A928A}"/>
            </c:ext>
          </c:extLst>
        </c:ser>
        <c:ser>
          <c:idx val="1"/>
          <c:order val="1"/>
          <c:tx>
            <c:strRef>
              <c:f>'310 morning'!$H$20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morning'!$H$21:$H$24</c:f>
              <c:numCache>
                <c:formatCode>General</c:formatCode>
                <c:ptCount val="4"/>
                <c:pt idx="0">
                  <c:v>884.72499999999991</c:v>
                </c:pt>
                <c:pt idx="1">
                  <c:v>271.77633333333324</c:v>
                </c:pt>
                <c:pt idx="2">
                  <c:v>299.30800000000005</c:v>
                </c:pt>
                <c:pt idx="3">
                  <c:v>1105.6636666666668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49-4FFA-94CB-5AF2CD6A928A}"/>
            </c:ext>
          </c:extLst>
        </c:ser>
        <c:ser>
          <c:idx val="2"/>
          <c:order val="2"/>
          <c:tx>
            <c:strRef>
              <c:f>'310 morning'!$I$20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morning'!$I$21:$I$24</c:f>
              <c:numCache>
                <c:formatCode>General</c:formatCode>
                <c:ptCount val="4"/>
                <c:pt idx="0">
                  <c:v>580.98066666666671</c:v>
                </c:pt>
                <c:pt idx="1">
                  <c:v>304.86150000000004</c:v>
                </c:pt>
                <c:pt idx="2">
                  <c:v>250.80966666666666</c:v>
                </c:pt>
                <c:pt idx="3">
                  <c:v>253.52549999999999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E49-4FFA-94CB-5AF2CD6A928A}"/>
            </c:ext>
          </c:extLst>
        </c:ser>
        <c:ser>
          <c:idx val="3"/>
          <c:order val="3"/>
          <c:tx>
            <c:strRef>
              <c:f>'310 morning'!$J$20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'310 morning'!$F$21:$F$24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morning'!$J$21:$J$24</c:f>
              <c:numCache>
                <c:formatCode>General</c:formatCode>
                <c:ptCount val="4"/>
                <c:pt idx="0">
                  <c:v>434.21816666666666</c:v>
                </c:pt>
                <c:pt idx="1">
                  <c:v>210.66116666666667</c:v>
                </c:pt>
                <c:pt idx="2">
                  <c:v>224.23250000000002</c:v>
                </c:pt>
                <c:pt idx="3">
                  <c:v>277.67033333333336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E49-4FFA-94CB-5AF2CD6A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011323"/>
        <c:axId val="2072396694"/>
      </c:barChart>
      <c:catAx>
        <c:axId val="174001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072396694"/>
        <c:crosses val="autoZero"/>
        <c:auto val="1"/>
        <c:lblAlgn val="ctr"/>
        <c:lblOffset val="100"/>
        <c:noMultiLvlLbl val="1"/>
      </c:catAx>
      <c:valAx>
        <c:axId val="207239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40011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'310 morning clean db'!$B$22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 clean db'!$B$23:$B$25</c:f>
              <c:numCache>
                <c:formatCode>General</c:formatCode>
                <c:ptCount val="3"/>
                <c:pt idx="0">
                  <c:v>3.9624921374999997E-2</c:v>
                </c:pt>
                <c:pt idx="1">
                  <c:v>0.22256833680000002</c:v>
                </c:pt>
                <c:pt idx="2">
                  <c:v>0.41337978768750006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A2-4CA9-81DC-ABAC89299BFC}"/>
            </c:ext>
          </c:extLst>
        </c:ser>
        <c:ser>
          <c:idx val="1"/>
          <c:order val="1"/>
          <c:tx>
            <c:strRef>
              <c:f>'310 morning clean db'!$C$22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 clean db'!$C$23:$C$25</c:f>
              <c:numCache>
                <c:formatCode>General</c:formatCode>
                <c:ptCount val="3"/>
                <c:pt idx="0">
                  <c:v>0.11665424562499997</c:v>
                </c:pt>
                <c:pt idx="1">
                  <c:v>0.21907883006249998</c:v>
                </c:pt>
                <c:pt idx="2">
                  <c:v>0.41517220050000009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1A2-4CA9-81DC-ABAC89299BFC}"/>
            </c:ext>
          </c:extLst>
        </c:ser>
        <c:ser>
          <c:idx val="2"/>
          <c:order val="2"/>
          <c:tx>
            <c:strRef>
              <c:f>'310 morning clean db'!$D$22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 clean db'!$D$23:$D$25</c:f>
              <c:numCache>
                <c:formatCode>General</c:formatCode>
                <c:ptCount val="3"/>
                <c:pt idx="0">
                  <c:v>3.9373743437499997E-2</c:v>
                </c:pt>
                <c:pt idx="1">
                  <c:v>0.21505874462500005</c:v>
                </c:pt>
                <c:pt idx="2">
                  <c:v>0.41452570293750002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1A2-4CA9-81DC-ABAC89299BFC}"/>
            </c:ext>
          </c:extLst>
        </c:ser>
        <c:ser>
          <c:idx val="3"/>
          <c:order val="3"/>
          <c:tx>
            <c:strRef>
              <c:f>'310 morning clean db'!$E$22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'310 morning clean db'!$A$23:$A$25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'310 morning clean db'!$E$23:$E$25</c:f>
              <c:numCache>
                <c:formatCode>General</c:formatCode>
                <c:ptCount val="3"/>
                <c:pt idx="0">
                  <c:v>3.7694246199999996E-2</c:v>
                </c:pt>
                <c:pt idx="1">
                  <c:v>0.21491679720000001</c:v>
                </c:pt>
                <c:pt idx="2">
                  <c:v>0.41365173999999993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1A2-4CA9-81DC-ABAC8929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80555"/>
        <c:axId val="37592798"/>
      </c:barChart>
      <c:catAx>
        <c:axId val="178088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7592798"/>
        <c:crosses val="autoZero"/>
        <c:auto val="1"/>
        <c:lblAlgn val="ctr"/>
        <c:lblOffset val="100"/>
        <c:noMultiLvlLbl val="1"/>
      </c:catAx>
      <c:valAx>
        <c:axId val="3759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80880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'310 morning clean db'!$G$22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 clean db'!$G$23:$G$26</c:f>
              <c:numCache>
                <c:formatCode>General</c:formatCode>
                <c:ptCount val="4"/>
                <c:pt idx="0">
                  <c:v>439.98524999999995</c:v>
                </c:pt>
                <c:pt idx="1">
                  <c:v>213.39687499999997</c:v>
                </c:pt>
                <c:pt idx="2">
                  <c:v>207.30500000000001</c:v>
                </c:pt>
                <c:pt idx="3">
                  <c:v>179.30712499999996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F0-4084-8311-6E8AFB13AD21}"/>
            </c:ext>
          </c:extLst>
        </c:ser>
        <c:ser>
          <c:idx val="1"/>
          <c:order val="1"/>
          <c:tx>
            <c:strRef>
              <c:f>'310 morning clean db'!$H$22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 clean db'!$H$23:$H$26</c:f>
              <c:numCache>
                <c:formatCode>General</c:formatCode>
                <c:ptCount val="4"/>
                <c:pt idx="0">
                  <c:v>764.15325000000007</c:v>
                </c:pt>
                <c:pt idx="1">
                  <c:v>347.80293750000004</c:v>
                </c:pt>
                <c:pt idx="2">
                  <c:v>530.39418750000016</c:v>
                </c:pt>
                <c:pt idx="3">
                  <c:v>349.54281250000003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F0-4084-8311-6E8AFB13AD21}"/>
            </c:ext>
          </c:extLst>
        </c:ser>
        <c:ser>
          <c:idx val="2"/>
          <c:order val="2"/>
          <c:tx>
            <c:strRef>
              <c:f>'310 morning clean db'!$I$22</c:f>
              <c:strCache>
                <c:ptCount val="1"/>
                <c:pt idx="0">
                  <c:v>Kernel lock 3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'310 morning clean db'!$F$23:$F$26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 clean db'!$I$23:$I$26</c:f>
              <c:numCache>
                <c:formatCode>General</c:formatCode>
                <c:ptCount val="4"/>
                <c:pt idx="0">
                  <c:v>610.47912500000007</c:v>
                </c:pt>
                <c:pt idx="1">
                  <c:v>227.58243750000005</c:v>
                </c:pt>
                <c:pt idx="2">
                  <c:v>310.81231250000002</c:v>
                </c:pt>
                <c:pt idx="3">
                  <c:v>368.60449999999997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0F0-4084-8311-6E8AFB13AD21}"/>
            </c:ext>
          </c:extLst>
        </c:ser>
        <c:ser>
          <c:idx val="3"/>
          <c:order val="3"/>
          <c:tx>
            <c:strRef>
              <c:f>'310 morning clean db'!$J$22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'310 morning clean db'!$F$23:$F$26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'310 morning clean db'!$J$23:$J$26</c:f>
              <c:numCache>
                <c:formatCode>General</c:formatCode>
                <c:ptCount val="4"/>
                <c:pt idx="0">
                  <c:v>426.51973333333336</c:v>
                </c:pt>
                <c:pt idx="1">
                  <c:v>222.41366666666667</c:v>
                </c:pt>
                <c:pt idx="2">
                  <c:v>220.35953333333333</c:v>
                </c:pt>
                <c:pt idx="3">
                  <c:v>260.37253333333331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0F0-4084-8311-6E8AFB13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48193"/>
        <c:axId val="1812278016"/>
      </c:barChart>
      <c:catAx>
        <c:axId val="196544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12278016"/>
        <c:crosses val="autoZero"/>
        <c:auto val="1"/>
        <c:lblAlgn val="ctr"/>
        <c:lblOffset val="100"/>
        <c:noMultiLvlLbl val="1"/>
      </c:catAx>
      <c:valAx>
        <c:axId val="181227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654481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「310 morning clean db」'!$B$22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'(原) 「310 morning clean db」'!$B$23:$B$25</c:f>
              <c:numCache>
                <c:formatCode>General</c:formatCode>
                <c:ptCount val="3"/>
                <c:pt idx="0">
                  <c:v>3.9817447285714284E-2</c:v>
                </c:pt>
                <c:pt idx="1">
                  <c:v>0.22119003199999998</c:v>
                </c:pt>
                <c:pt idx="2">
                  <c:v>0.41346064578571429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3C-45B5-A632-131AFE184A3B}"/>
            </c:ext>
          </c:extLst>
        </c:ser>
        <c:ser>
          <c:idx val="1"/>
          <c:order val="1"/>
          <c:tx>
            <c:strRef>
              <c:f>'(原) 「310 morning clean db」'!$C$22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'(原) 「310 morning clean db」'!$C$23:$C$25</c:f>
              <c:numCache>
                <c:formatCode>General</c:formatCode>
                <c:ptCount val="3"/>
                <c:pt idx="0">
                  <c:v>0.12588801107142852</c:v>
                </c:pt>
                <c:pt idx="1">
                  <c:v>0.21925045664285717</c:v>
                </c:pt>
                <c:pt idx="2">
                  <c:v>0.41552812292857144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3C-45B5-A632-131AFE184A3B}"/>
            </c:ext>
          </c:extLst>
        </c:ser>
        <c:ser>
          <c:idx val="2"/>
          <c:order val="2"/>
          <c:tx>
            <c:strRef>
              <c:f>'(原) 「310 morning clean db」'!$D$22</c:f>
              <c:strCache>
                <c:ptCount val="1"/>
                <c:pt idx="0">
                  <c:v>Kernel lock 5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'(原) 「310 morning clean db」'!$D$23:$D$25</c:f>
              <c:numCache>
                <c:formatCode>General</c:formatCode>
                <c:ptCount val="3"/>
                <c:pt idx="0">
                  <c:v>3.9211795642857143E-2</c:v>
                </c:pt>
                <c:pt idx="1">
                  <c:v>0.21483501757142856</c:v>
                </c:pt>
                <c:pt idx="2">
                  <c:v>0.41445443257142855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3C-45B5-A632-131AFE184A3B}"/>
            </c:ext>
          </c:extLst>
        </c:ser>
        <c:ser>
          <c:idx val="3"/>
          <c:order val="3"/>
          <c:tx>
            <c:strRef>
              <c:f>'(原) 「310 morning clean db」'!$E$22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db」'!$A$23:$A$25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'(原) 「310 morning clean db」'!$E$23:$E$25</c:f>
              <c:numCache>
                <c:formatCode>General</c:formatCode>
                <c:ptCount val="3"/>
                <c:pt idx="0">
                  <c:v>3.7632669692307691E-2</c:v>
                </c:pt>
                <c:pt idx="1">
                  <c:v>0.21481228184615386</c:v>
                </c:pt>
                <c:pt idx="2">
                  <c:v>0.41359251284615384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3C-45B5-A632-131AFE18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1953"/>
        <c:axId val="1105374249"/>
      </c:barChart>
      <c:catAx>
        <c:axId val="4060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105374249"/>
        <c:crosses val="autoZero"/>
        <c:auto val="1"/>
        <c:lblAlgn val="ctr"/>
        <c:lblOffset val="100"/>
        <c:noMultiLvlLbl val="1"/>
      </c:catAx>
      <c:valAx>
        <c:axId val="110537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406019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「310 morning clean db」'!$G$22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'(原) 「310 morning clean db」'!$G$23:$G$26</c:f>
              <c:numCache>
                <c:formatCode>General</c:formatCode>
                <c:ptCount val="4"/>
                <c:pt idx="0">
                  <c:v>404.87785714285712</c:v>
                </c:pt>
                <c:pt idx="1">
                  <c:v>212.39571428571429</c:v>
                </c:pt>
                <c:pt idx="2">
                  <c:v>191.89314285714286</c:v>
                </c:pt>
                <c:pt idx="3">
                  <c:v>176.29157142857142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7D-4B39-BFE0-2653C8A60302}"/>
            </c:ext>
          </c:extLst>
        </c:ser>
        <c:ser>
          <c:idx val="1"/>
          <c:order val="1"/>
          <c:tx>
            <c:strRef>
              <c:f>'(原) 「310 morning clean db」'!$H$22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'(原) 「310 morning clean db」'!$H$23:$H$26</c:f>
              <c:numCache>
                <c:formatCode>General</c:formatCode>
                <c:ptCount val="4"/>
                <c:pt idx="0">
                  <c:v>741.77164285714287</c:v>
                </c:pt>
                <c:pt idx="1">
                  <c:v>335.35135714285718</c:v>
                </c:pt>
                <c:pt idx="2">
                  <c:v>490.10164285714291</c:v>
                </c:pt>
                <c:pt idx="3">
                  <c:v>344.02849999999995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7D-4B39-BFE0-2653C8A60302}"/>
            </c:ext>
          </c:extLst>
        </c:ser>
        <c:ser>
          <c:idx val="2"/>
          <c:order val="2"/>
          <c:tx>
            <c:strRef>
              <c:f>'(原) 「310 morning clean db」'!$I$22</c:f>
              <c:strCache>
                <c:ptCount val="1"/>
                <c:pt idx="0">
                  <c:v>Kernel lock 5 core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'(原) 「310 morning clean db」'!$I$23:$I$26</c:f>
              <c:numCache>
                <c:formatCode>General</c:formatCode>
                <c:ptCount val="4"/>
                <c:pt idx="0">
                  <c:v>633.47885714285724</c:v>
                </c:pt>
                <c:pt idx="1">
                  <c:v>229.17214285714289</c:v>
                </c:pt>
                <c:pt idx="2">
                  <c:v>277.59285714285716</c:v>
                </c:pt>
                <c:pt idx="3">
                  <c:v>376.61271428571422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7D-4B39-BFE0-2653C8A60302}"/>
            </c:ext>
          </c:extLst>
        </c:ser>
        <c:ser>
          <c:idx val="3"/>
          <c:order val="3"/>
          <c:tx>
            <c:strRef>
              <c:f>'(原) 「310 morning clean db」'!$J$22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「310 morning clean db」'!$F$23:$F$26</c:f>
              <c:strCache>
                <c:ptCount val="4"/>
                <c:pt idx="0">
                  <c:v>Establishment</c:v>
                </c:pt>
                <c:pt idx="1">
                  <c:v>Modification1</c:v>
                </c:pt>
                <c:pt idx="2">
                  <c:v>(HO)Modification2</c:v>
                </c:pt>
                <c:pt idx="3">
                  <c:v>(HO)Modification3</c:v>
                </c:pt>
              </c:strCache>
            </c:strRef>
          </c:cat>
          <c:val>
            <c:numRef>
              <c:f>'(原) 「310 morning clean db」'!$J$23:$J$26</c:f>
              <c:numCache>
                <c:formatCode>General</c:formatCode>
                <c:ptCount val="4"/>
                <c:pt idx="0">
                  <c:v>419.33576923076924</c:v>
                </c:pt>
                <c:pt idx="1">
                  <c:v>221.91130769230764</c:v>
                </c:pt>
                <c:pt idx="2">
                  <c:v>222.48376923076921</c:v>
                </c:pt>
                <c:pt idx="3">
                  <c:v>254.44646153846156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27D-4B39-BFE0-2653C8A6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085509"/>
        <c:axId val="725639815"/>
      </c:barChart>
      <c:catAx>
        <c:axId val="158908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725639815"/>
        <c:crosses val="autoZero"/>
        <c:auto val="1"/>
        <c:lblAlgn val="ctr"/>
        <c:lblOffset val="100"/>
        <c:noMultiLvlLbl val="1"/>
      </c:catAx>
      <c:valAx>
        <c:axId val="72563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5890855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Packet Size 68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'(原) upf UP速率'!$B$1:$B$2</c:f>
              <c:strCache>
                <c:ptCount val="2"/>
                <c:pt idx="0">
                  <c:v>Packet size : 68</c:v>
                </c:pt>
                <c:pt idx="1">
                  <c:v>ONVM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UP速率'!$A$3:$A$10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UP速率'!$B$3:$B$10</c:f>
              <c:numCache>
                <c:formatCode>General</c:formatCode>
                <c:ptCount val="8"/>
                <c:pt idx="1">
                  <c:v>9800</c:v>
                </c:pt>
                <c:pt idx="2">
                  <c:v>8394</c:v>
                </c:pt>
                <c:pt idx="3">
                  <c:v>7644</c:v>
                </c:pt>
                <c:pt idx="4">
                  <c:v>7009</c:v>
                </c:pt>
                <c:pt idx="5">
                  <c:v>6310</c:v>
                </c:pt>
                <c:pt idx="6">
                  <c:v>4989</c:v>
                </c:pt>
                <c:pt idx="7">
                  <c:v>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391-BE96-BD0C7C468CBB}"/>
            </c:ext>
          </c:extLst>
        </c:ser>
        <c:ser>
          <c:idx val="1"/>
          <c:order val="1"/>
          <c:tx>
            <c:strRef>
              <c:f>'(原) upf UP速率'!$C$1:$C$2</c:f>
              <c:strCache>
                <c:ptCount val="2"/>
                <c:pt idx="0">
                  <c:v>Packet size : 68</c:v>
                </c:pt>
                <c:pt idx="1">
                  <c:v>Kernel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UP速率'!$A$3:$A$10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UP速率'!$C$3:$C$10</c:f>
              <c:numCache>
                <c:formatCode>General</c:formatCode>
                <c:ptCount val="8"/>
                <c:pt idx="0">
                  <c:v>1497</c:v>
                </c:pt>
                <c:pt idx="2">
                  <c:v>996</c:v>
                </c:pt>
                <c:pt idx="3">
                  <c:v>885</c:v>
                </c:pt>
                <c:pt idx="4">
                  <c:v>729</c:v>
                </c:pt>
                <c:pt idx="5">
                  <c:v>629</c:v>
                </c:pt>
                <c:pt idx="6">
                  <c:v>450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6-4391-BE96-BD0C7C468CBB}"/>
            </c:ext>
          </c:extLst>
        </c:ser>
        <c:ser>
          <c:idx val="2"/>
          <c:order val="2"/>
          <c:tx>
            <c:strRef>
              <c:f>'(原) upf UP速率'!$D$1:$D$2</c:f>
              <c:strCache>
                <c:ptCount val="2"/>
                <c:pt idx="0">
                  <c:v>Packet size : 68</c:v>
                </c:pt>
                <c:pt idx="1">
                  <c:v>Send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UP速率'!$A$3:$A$10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UP速率'!$D$3:$D$10</c:f>
              <c:numCache>
                <c:formatCode>General</c:formatCode>
                <c:ptCount val="8"/>
                <c:pt idx="0">
                  <c:v>11799</c:v>
                </c:pt>
                <c:pt idx="1">
                  <c:v>11799</c:v>
                </c:pt>
                <c:pt idx="2">
                  <c:v>11799</c:v>
                </c:pt>
                <c:pt idx="3">
                  <c:v>11799</c:v>
                </c:pt>
                <c:pt idx="4">
                  <c:v>11799</c:v>
                </c:pt>
                <c:pt idx="5">
                  <c:v>11799</c:v>
                </c:pt>
                <c:pt idx="6">
                  <c:v>11799</c:v>
                </c:pt>
                <c:pt idx="7">
                  <c:v>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6-4391-BE96-BD0C7C46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43749"/>
        <c:axId val="1489856339"/>
      </c:lineChart>
      <c:catAx>
        <c:axId val="1382443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489856339"/>
        <c:crosses val="autoZero"/>
        <c:auto val="1"/>
        <c:lblAlgn val="ctr"/>
        <c:lblOffset val="100"/>
        <c:noMultiLvlLbl val="1"/>
      </c:catAx>
      <c:valAx>
        <c:axId val="1489856339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382443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ONVM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和</a:t>
            </a:r>
            <a:r>
              <a:rPr lang="en-US" b="0">
                <a:solidFill>
                  <a:srgbClr val="757575"/>
                </a:solidFill>
                <a:latin typeface="+mn-lt"/>
              </a:rPr>
              <a:t>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32'!$H$38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32'!$G$39:$G$40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'(原) 32'!$H$39:$H$40</c:f>
              <c:numCache>
                <c:formatCode>General</c:formatCode>
                <c:ptCount val="2"/>
                <c:pt idx="0">
                  <c:v>5.5222471428571437E-4</c:v>
                </c:pt>
                <c:pt idx="1">
                  <c:v>9.1206109523809522E-4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D6-4772-934A-C5FF7AD0272F}"/>
            </c:ext>
          </c:extLst>
        </c:ser>
        <c:ser>
          <c:idx val="1"/>
          <c:order val="1"/>
          <c:tx>
            <c:strRef>
              <c:f>'(原) 32'!$I$38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32'!$G$39:$G$40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'(原) 32'!$I$39:$I$40</c:f>
              <c:numCache>
                <c:formatCode>General</c:formatCode>
                <c:ptCount val="2"/>
                <c:pt idx="0">
                  <c:v>4.2110800000000006E-4</c:v>
                </c:pt>
                <c:pt idx="1">
                  <c:v>2.3545971428571427E-4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7D6-4772-934A-C5FF7AD0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842069"/>
        <c:axId val="1884366694"/>
      </c:barChart>
      <c:catAx>
        <c:axId val="1212842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84366694"/>
        <c:crosses val="autoZero"/>
        <c:auto val="1"/>
        <c:lblAlgn val="ctr"/>
        <c:lblOffset val="100"/>
        <c:noMultiLvlLbl val="1"/>
      </c:catAx>
      <c:valAx>
        <c:axId val="188436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2128420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Packet Size 128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'(原) upf UP速率'!$G$1:$G$2</c:f>
              <c:strCache>
                <c:ptCount val="2"/>
                <c:pt idx="0">
                  <c:v>Packet size : 128</c:v>
                </c:pt>
                <c:pt idx="1">
                  <c:v>ONVM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UP速率'!$F$3:$F$10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UP速率'!$G$3:$G$10</c:f>
              <c:numCache>
                <c:formatCode>General</c:formatCode>
                <c:ptCount val="8"/>
                <c:pt idx="1">
                  <c:v>7530</c:v>
                </c:pt>
                <c:pt idx="2">
                  <c:v>7530</c:v>
                </c:pt>
                <c:pt idx="3">
                  <c:v>7528</c:v>
                </c:pt>
                <c:pt idx="4">
                  <c:v>6785</c:v>
                </c:pt>
                <c:pt idx="5">
                  <c:v>6265</c:v>
                </c:pt>
                <c:pt idx="6">
                  <c:v>4947</c:v>
                </c:pt>
                <c:pt idx="7">
                  <c:v>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5-46E4-9C15-E81AF20592CC}"/>
            </c:ext>
          </c:extLst>
        </c:ser>
        <c:ser>
          <c:idx val="1"/>
          <c:order val="1"/>
          <c:tx>
            <c:strRef>
              <c:f>'(原) upf UP速率'!$H$1:$H$2</c:f>
              <c:strCache>
                <c:ptCount val="2"/>
                <c:pt idx="0">
                  <c:v>Packet size : 128</c:v>
                </c:pt>
                <c:pt idx="1">
                  <c:v>Kernel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UP速率'!$F$3:$F$10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UP速率'!$H$3:$H$10</c:f>
              <c:numCache>
                <c:formatCode>General</c:formatCode>
                <c:ptCount val="8"/>
                <c:pt idx="0">
                  <c:v>1497</c:v>
                </c:pt>
                <c:pt idx="2">
                  <c:v>994</c:v>
                </c:pt>
                <c:pt idx="3">
                  <c:v>885</c:v>
                </c:pt>
                <c:pt idx="4">
                  <c:v>726</c:v>
                </c:pt>
                <c:pt idx="5">
                  <c:v>629</c:v>
                </c:pt>
                <c:pt idx="6">
                  <c:v>450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5-46E4-9C15-E81AF20592CC}"/>
            </c:ext>
          </c:extLst>
        </c:ser>
        <c:ser>
          <c:idx val="2"/>
          <c:order val="2"/>
          <c:tx>
            <c:strRef>
              <c:f>'(原) upf UP速率'!$I$1:$I$2</c:f>
              <c:strCache>
                <c:ptCount val="2"/>
                <c:pt idx="0">
                  <c:v>Packet size : 128</c:v>
                </c:pt>
                <c:pt idx="1">
                  <c:v>Send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UP速率'!$F$3:$F$10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UP速率'!$I$3:$I$10</c:f>
              <c:numCache>
                <c:formatCode>General</c:formatCode>
                <c:ptCount val="8"/>
                <c:pt idx="0">
                  <c:v>7539</c:v>
                </c:pt>
                <c:pt idx="1">
                  <c:v>7539</c:v>
                </c:pt>
                <c:pt idx="2">
                  <c:v>7539</c:v>
                </c:pt>
                <c:pt idx="3">
                  <c:v>7539</c:v>
                </c:pt>
                <c:pt idx="4">
                  <c:v>7539</c:v>
                </c:pt>
                <c:pt idx="5">
                  <c:v>7539</c:v>
                </c:pt>
                <c:pt idx="6">
                  <c:v>7539</c:v>
                </c:pt>
                <c:pt idx="7">
                  <c:v>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5-46E4-9C15-E81AF205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956686"/>
        <c:axId val="844170894"/>
      </c:lineChart>
      <c:catAx>
        <c:axId val="87595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844170894"/>
        <c:crosses val="autoZero"/>
        <c:auto val="1"/>
        <c:lblAlgn val="ctr"/>
        <c:lblOffset val="100"/>
        <c:noMultiLvlLbl val="1"/>
      </c:catAx>
      <c:valAx>
        <c:axId val="844170894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8759566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Packet Size 256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'(原) upf UP速率'!$L$1:$L$2</c:f>
              <c:strCache>
                <c:ptCount val="2"/>
                <c:pt idx="0">
                  <c:v>Packet size : 256</c:v>
                </c:pt>
                <c:pt idx="1">
                  <c:v>ONVM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UP速率'!$K$3:$K$10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UP速率'!$L$3:$L$10</c:f>
              <c:numCache>
                <c:formatCode>General</c:formatCode>
                <c:ptCount val="8"/>
                <c:pt idx="1">
                  <c:v>4252</c:v>
                </c:pt>
                <c:pt idx="2">
                  <c:v>4252</c:v>
                </c:pt>
                <c:pt idx="3">
                  <c:v>4252</c:v>
                </c:pt>
                <c:pt idx="4">
                  <c:v>4252</c:v>
                </c:pt>
                <c:pt idx="5">
                  <c:v>4252</c:v>
                </c:pt>
                <c:pt idx="6">
                  <c:v>4252</c:v>
                </c:pt>
                <c:pt idx="7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E1D-998A-F1FEA1C4BA56}"/>
            </c:ext>
          </c:extLst>
        </c:ser>
        <c:ser>
          <c:idx val="1"/>
          <c:order val="1"/>
          <c:tx>
            <c:strRef>
              <c:f>'(原) upf UP速率'!$M$1:$M$2</c:f>
              <c:strCache>
                <c:ptCount val="2"/>
                <c:pt idx="0">
                  <c:v>Packet size : 256</c:v>
                </c:pt>
                <c:pt idx="1">
                  <c:v>Kernel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UP速率'!$K$3:$K$10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UP速率'!$M$3:$M$10</c:f>
              <c:numCache>
                <c:formatCode>General</c:formatCode>
                <c:ptCount val="8"/>
                <c:pt idx="0">
                  <c:v>1495</c:v>
                </c:pt>
                <c:pt idx="2">
                  <c:v>995</c:v>
                </c:pt>
                <c:pt idx="3">
                  <c:v>883</c:v>
                </c:pt>
                <c:pt idx="4">
                  <c:v>727</c:v>
                </c:pt>
                <c:pt idx="5">
                  <c:v>629</c:v>
                </c:pt>
                <c:pt idx="6">
                  <c:v>451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2-4E1D-998A-F1FEA1C4BA56}"/>
            </c:ext>
          </c:extLst>
        </c:ser>
        <c:ser>
          <c:idx val="2"/>
          <c:order val="2"/>
          <c:tx>
            <c:strRef>
              <c:f>'(原) upf UP速率'!$N$1:$N$2</c:f>
              <c:strCache>
                <c:ptCount val="2"/>
                <c:pt idx="0">
                  <c:v>Packet size : 256</c:v>
                </c:pt>
                <c:pt idx="1">
                  <c:v>Send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UP速率'!$K$3:$K$10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UP速率'!$N$3:$N$10</c:f>
              <c:numCache>
                <c:formatCode>General</c:formatCode>
                <c:ptCount val="8"/>
                <c:pt idx="0">
                  <c:v>4259</c:v>
                </c:pt>
                <c:pt idx="1">
                  <c:v>4259</c:v>
                </c:pt>
                <c:pt idx="2">
                  <c:v>4259</c:v>
                </c:pt>
                <c:pt idx="3">
                  <c:v>4259</c:v>
                </c:pt>
                <c:pt idx="4">
                  <c:v>4259</c:v>
                </c:pt>
                <c:pt idx="5">
                  <c:v>4259</c:v>
                </c:pt>
                <c:pt idx="6">
                  <c:v>4259</c:v>
                </c:pt>
                <c:pt idx="7">
                  <c:v>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2-4E1D-998A-F1FEA1C4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18643"/>
        <c:axId val="316654512"/>
      </c:lineChart>
      <c:catAx>
        <c:axId val="141801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16654512"/>
        <c:crosses val="autoZero"/>
        <c:auto val="1"/>
        <c:lblAlgn val="ctr"/>
        <c:lblOffset val="100"/>
        <c:noMultiLvlLbl val="1"/>
      </c:catAx>
      <c:valAx>
        <c:axId val="316654512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4180186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Packet Size 512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'(原) upf UP速率'!$Q$1:$Q$2</c:f>
              <c:strCache>
                <c:ptCount val="2"/>
                <c:pt idx="0">
                  <c:v>Packet size : 512</c:v>
                </c:pt>
                <c:pt idx="1">
                  <c:v>ONVM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UP速率'!$P$3:$P$10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UP速率'!$Q$3:$Q$10</c:f>
              <c:numCache>
                <c:formatCode>General</c:formatCode>
                <c:ptCount val="8"/>
                <c:pt idx="1">
                  <c:v>2272</c:v>
                </c:pt>
                <c:pt idx="2">
                  <c:v>2272</c:v>
                </c:pt>
                <c:pt idx="3">
                  <c:v>2272</c:v>
                </c:pt>
                <c:pt idx="4">
                  <c:v>2272</c:v>
                </c:pt>
                <c:pt idx="5">
                  <c:v>2272</c:v>
                </c:pt>
                <c:pt idx="6">
                  <c:v>2272</c:v>
                </c:pt>
                <c:pt idx="7">
                  <c:v>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348-8F34-0F7B326AC527}"/>
            </c:ext>
          </c:extLst>
        </c:ser>
        <c:ser>
          <c:idx val="1"/>
          <c:order val="1"/>
          <c:tx>
            <c:strRef>
              <c:f>'(原) upf UP速率'!$R$1:$R$2</c:f>
              <c:strCache>
                <c:ptCount val="2"/>
                <c:pt idx="0">
                  <c:v>Packet size : 512</c:v>
                </c:pt>
                <c:pt idx="1">
                  <c:v>Kernel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UP速率'!$P$3:$P$10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UP速率'!$R$3:$R$10</c:f>
              <c:numCache>
                <c:formatCode>General</c:formatCode>
                <c:ptCount val="8"/>
                <c:pt idx="0">
                  <c:v>1497</c:v>
                </c:pt>
                <c:pt idx="2">
                  <c:v>995</c:v>
                </c:pt>
                <c:pt idx="3">
                  <c:v>884</c:v>
                </c:pt>
                <c:pt idx="4">
                  <c:v>729</c:v>
                </c:pt>
                <c:pt idx="5">
                  <c:v>625</c:v>
                </c:pt>
                <c:pt idx="6">
                  <c:v>451</c:v>
                </c:pt>
                <c:pt idx="7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4348-8F34-0F7B326AC527}"/>
            </c:ext>
          </c:extLst>
        </c:ser>
        <c:ser>
          <c:idx val="2"/>
          <c:order val="2"/>
          <c:tx>
            <c:strRef>
              <c:f>'(原) upf UP速率'!$S$1:$S$2</c:f>
              <c:strCache>
                <c:ptCount val="2"/>
                <c:pt idx="0">
                  <c:v>Packet size : 512</c:v>
                </c:pt>
                <c:pt idx="1">
                  <c:v>Send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UP速率'!$P$3:$P$10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UP速率'!$S$3:$S$10</c:f>
              <c:numCache>
                <c:formatCode>General</c:formatCode>
                <c:ptCount val="8"/>
                <c:pt idx="0">
                  <c:v>2279</c:v>
                </c:pt>
                <c:pt idx="1">
                  <c:v>2279</c:v>
                </c:pt>
                <c:pt idx="2">
                  <c:v>2279</c:v>
                </c:pt>
                <c:pt idx="3">
                  <c:v>2279</c:v>
                </c:pt>
                <c:pt idx="4">
                  <c:v>2279</c:v>
                </c:pt>
                <c:pt idx="5">
                  <c:v>2279</c:v>
                </c:pt>
                <c:pt idx="6">
                  <c:v>2279</c:v>
                </c:pt>
                <c:pt idx="7">
                  <c:v>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D-4348-8F34-0F7B326A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40742"/>
        <c:axId val="1057588109"/>
      </c:lineChart>
      <c:catAx>
        <c:axId val="630740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057588109"/>
        <c:crosses val="autoZero"/>
        <c:auto val="1"/>
        <c:lblAlgn val="ctr"/>
        <c:lblOffset val="100"/>
        <c:noMultiLvlLbl val="1"/>
      </c:catAx>
      <c:valAx>
        <c:axId val="1057588109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6307407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Packet Size 1024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'(原) upf UP速率'!$V$1:$V$2</c:f>
              <c:strCache>
                <c:ptCount val="2"/>
                <c:pt idx="0">
                  <c:v>Packet size : 1024</c:v>
                </c:pt>
                <c:pt idx="1">
                  <c:v>ONVM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UP速率'!$U$3:$U$10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UP速率'!$V$3:$V$10</c:f>
              <c:numCache>
                <c:formatCode>General</c:formatCode>
                <c:ptCount val="8"/>
                <c:pt idx="1">
                  <c:v>1177</c:v>
                </c:pt>
                <c:pt idx="2">
                  <c:v>1177</c:v>
                </c:pt>
                <c:pt idx="3">
                  <c:v>1177</c:v>
                </c:pt>
                <c:pt idx="4">
                  <c:v>1177</c:v>
                </c:pt>
                <c:pt idx="5">
                  <c:v>1177</c:v>
                </c:pt>
                <c:pt idx="6">
                  <c:v>1177</c:v>
                </c:pt>
                <c:pt idx="7">
                  <c:v>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B-4ED9-A855-CEDFC018075A}"/>
            </c:ext>
          </c:extLst>
        </c:ser>
        <c:ser>
          <c:idx val="1"/>
          <c:order val="1"/>
          <c:tx>
            <c:strRef>
              <c:f>'(原) upf UP速率'!$W$1:$W$2</c:f>
              <c:strCache>
                <c:ptCount val="2"/>
                <c:pt idx="0">
                  <c:v>Packet size : 1024</c:v>
                </c:pt>
                <c:pt idx="1">
                  <c:v>Kernel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UP速率'!$U$3:$U$10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UP速率'!$W$3:$W$10</c:f>
              <c:numCache>
                <c:formatCode>General</c:formatCode>
                <c:ptCount val="8"/>
                <c:pt idx="0">
                  <c:v>1177</c:v>
                </c:pt>
                <c:pt idx="2">
                  <c:v>995</c:v>
                </c:pt>
                <c:pt idx="3">
                  <c:v>884</c:v>
                </c:pt>
                <c:pt idx="4">
                  <c:v>726</c:v>
                </c:pt>
                <c:pt idx="5">
                  <c:v>625</c:v>
                </c:pt>
                <c:pt idx="6">
                  <c:v>451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B-4ED9-A855-CEDFC018075A}"/>
            </c:ext>
          </c:extLst>
        </c:ser>
        <c:ser>
          <c:idx val="2"/>
          <c:order val="2"/>
          <c:tx>
            <c:strRef>
              <c:f>'(原) upf UP速率'!$X$1:$X$2</c:f>
              <c:strCache>
                <c:ptCount val="2"/>
                <c:pt idx="0">
                  <c:v>Packet size : 1024</c:v>
                </c:pt>
                <c:pt idx="1">
                  <c:v>Send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'(原) upf UP速率'!$U$3:$U$10</c:f>
              <c:strCache>
                <c:ptCount val="8"/>
                <c:pt idx="0">
                  <c:v>4550MHz</c:v>
                </c:pt>
                <c:pt idx="1">
                  <c:v>4300MHz</c:v>
                </c:pt>
                <c:pt idx="2">
                  <c:v>3000MHz</c:v>
                </c:pt>
                <c:pt idx="3">
                  <c:v>2700MHz</c:v>
                </c:pt>
                <c:pt idx="4">
                  <c:v>2200MHz</c:v>
                </c:pt>
                <c:pt idx="5">
                  <c:v>1900MHz</c:v>
                </c:pt>
                <c:pt idx="6">
                  <c:v>1400MHz</c:v>
                </c:pt>
                <c:pt idx="7">
                  <c:v>800MHz</c:v>
                </c:pt>
              </c:strCache>
            </c:strRef>
          </c:cat>
          <c:val>
            <c:numRef>
              <c:f>'(原) upf UP速率'!$X$3:$X$10</c:f>
              <c:numCache>
                <c:formatCode>General</c:formatCode>
                <c:ptCount val="8"/>
                <c:pt idx="0">
                  <c:v>1189</c:v>
                </c:pt>
                <c:pt idx="1">
                  <c:v>1189</c:v>
                </c:pt>
                <c:pt idx="2">
                  <c:v>1189</c:v>
                </c:pt>
                <c:pt idx="3">
                  <c:v>1189</c:v>
                </c:pt>
                <c:pt idx="4">
                  <c:v>1189</c:v>
                </c:pt>
                <c:pt idx="5">
                  <c:v>1189</c:v>
                </c:pt>
                <c:pt idx="6">
                  <c:v>1189</c:v>
                </c:pt>
                <c:pt idx="7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B-4ED9-A855-CEDFC018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406"/>
        <c:axId val="236899988"/>
      </c:lineChart>
      <c:catAx>
        <c:axId val="11573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36899988"/>
        <c:crosses val="autoZero"/>
        <c:auto val="1"/>
        <c:lblAlgn val="ctr"/>
        <c:lblOffset val="100"/>
        <c:noMultiLvlLbl val="1"/>
      </c:catAx>
      <c:valAx>
        <c:axId val="236899988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15734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Frequency:800MHz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UP速率'!$D$36:$D$37</c:f>
              <c:strCache>
                <c:ptCount val="2"/>
                <c:pt idx="0">
                  <c:v>Frequency:800MHz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UP速率'!$A$38:$A$42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UP速率'!$D$38:$D$42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7C-4C2A-BBD7-15BC3C01EDC5}"/>
            </c:ext>
          </c:extLst>
        </c:ser>
        <c:ser>
          <c:idx val="1"/>
          <c:order val="1"/>
          <c:tx>
            <c:strRef>
              <c:f>'(原) upf UP速率'!$B$36:$B$37</c:f>
              <c:strCache>
                <c:ptCount val="2"/>
                <c:pt idx="0">
                  <c:v>Frequency:800MHz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UP速率'!$A$38:$A$42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UP速率'!$B$38:$B$42</c:f>
              <c:numCache>
                <c:formatCode>General</c:formatCode>
                <c:ptCount val="5"/>
                <c:pt idx="0">
                  <c:v>3615</c:v>
                </c:pt>
                <c:pt idx="1">
                  <c:v>3595</c:v>
                </c:pt>
                <c:pt idx="2">
                  <c:v>3570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7C-4C2A-BBD7-15BC3C01EDC5}"/>
            </c:ext>
          </c:extLst>
        </c:ser>
        <c:ser>
          <c:idx val="2"/>
          <c:order val="2"/>
          <c:tx>
            <c:strRef>
              <c:f>'(原) upf UP速率'!$C$36:$C$37</c:f>
              <c:strCache>
                <c:ptCount val="2"/>
                <c:pt idx="0">
                  <c:v>Frequency:800MHz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UP速率'!$A$38:$A$42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UP速率'!$C$38:$C$42</c:f>
              <c:numCache>
                <c:formatCode>General</c:formatCode>
                <c:ptCount val="5"/>
                <c:pt idx="0">
                  <c:v>267</c:v>
                </c:pt>
                <c:pt idx="1">
                  <c:v>267</c:v>
                </c:pt>
                <c:pt idx="2">
                  <c:v>267</c:v>
                </c:pt>
                <c:pt idx="3">
                  <c:v>266</c:v>
                </c:pt>
                <c:pt idx="4">
                  <c:v>267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87C-4C2A-BBD7-15BC3C01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23071"/>
        <c:axId val="1372447398"/>
      </c:barChart>
      <c:catAx>
        <c:axId val="199152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372447398"/>
        <c:crosses val="autoZero"/>
        <c:auto val="1"/>
        <c:lblAlgn val="ctr"/>
        <c:lblOffset val="100"/>
        <c:noMultiLvlLbl val="1"/>
      </c:catAx>
      <c:valAx>
        <c:axId val="137244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915230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Frequency:1400MHz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UP速率'!$I$36:$I$37</c:f>
              <c:strCache>
                <c:ptCount val="2"/>
                <c:pt idx="0">
                  <c:v>Frequency:1400MHz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UP速率'!$F$38:$F$42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UP速率'!$I$38:$I$42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28-4765-BFF2-E970D9547A58}"/>
            </c:ext>
          </c:extLst>
        </c:ser>
        <c:ser>
          <c:idx val="1"/>
          <c:order val="1"/>
          <c:tx>
            <c:strRef>
              <c:f>'(原) upf UP速率'!$G$36:$G$37</c:f>
              <c:strCache>
                <c:ptCount val="2"/>
                <c:pt idx="0">
                  <c:v>Frequency:1400MHz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UP速率'!$F$38:$F$42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UP速率'!$G$38:$G$42</c:f>
              <c:numCache>
                <c:formatCode>General</c:formatCode>
                <c:ptCount val="5"/>
                <c:pt idx="0">
                  <c:v>4989</c:v>
                </c:pt>
                <c:pt idx="1">
                  <c:v>4947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28-4765-BFF2-E970D9547A58}"/>
            </c:ext>
          </c:extLst>
        </c:ser>
        <c:ser>
          <c:idx val="2"/>
          <c:order val="2"/>
          <c:tx>
            <c:strRef>
              <c:f>'(原) upf UP速率'!$H$36:$H$37</c:f>
              <c:strCache>
                <c:ptCount val="2"/>
                <c:pt idx="0">
                  <c:v>Frequency:1400MHz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UP速率'!$F$38:$F$42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UP速率'!$H$38:$H$42</c:f>
              <c:numCache>
                <c:formatCode>General</c:formatCode>
                <c:ptCount val="5"/>
                <c:pt idx="0">
                  <c:v>450</c:v>
                </c:pt>
                <c:pt idx="1">
                  <c:v>450</c:v>
                </c:pt>
                <c:pt idx="2">
                  <c:v>451</c:v>
                </c:pt>
                <c:pt idx="3">
                  <c:v>451</c:v>
                </c:pt>
                <c:pt idx="4">
                  <c:v>451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528-4765-BFF2-E970D954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36618"/>
        <c:axId val="1151693684"/>
      </c:barChart>
      <c:catAx>
        <c:axId val="71363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151693684"/>
        <c:crosses val="autoZero"/>
        <c:auto val="1"/>
        <c:lblAlgn val="ctr"/>
        <c:lblOffset val="100"/>
        <c:noMultiLvlLbl val="1"/>
      </c:catAx>
      <c:valAx>
        <c:axId val="1151693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7136366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Frequency:1900MHz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UP速率'!$N$36:$N$37</c:f>
              <c:strCache>
                <c:ptCount val="2"/>
                <c:pt idx="0">
                  <c:v>Frequency:1900MHz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UP速率'!$K$38:$K$42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UP速率'!$N$38:$N$42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98-478A-9E54-A507945777EA}"/>
            </c:ext>
          </c:extLst>
        </c:ser>
        <c:ser>
          <c:idx val="1"/>
          <c:order val="1"/>
          <c:tx>
            <c:strRef>
              <c:f>'(原) upf UP速率'!$L$36:$L$37</c:f>
              <c:strCache>
                <c:ptCount val="2"/>
                <c:pt idx="0">
                  <c:v>Frequency:1900MHz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UP速率'!$K$38:$K$42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UP速率'!$L$38:$L$42</c:f>
              <c:numCache>
                <c:formatCode>General</c:formatCode>
                <c:ptCount val="5"/>
                <c:pt idx="0">
                  <c:v>6310</c:v>
                </c:pt>
                <c:pt idx="1">
                  <c:v>6265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98-478A-9E54-A507945777EA}"/>
            </c:ext>
          </c:extLst>
        </c:ser>
        <c:ser>
          <c:idx val="2"/>
          <c:order val="2"/>
          <c:tx>
            <c:strRef>
              <c:f>'(原) upf UP速率'!$M$36:$M$37</c:f>
              <c:strCache>
                <c:ptCount val="2"/>
                <c:pt idx="0">
                  <c:v>Frequency:1900MHz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UP速率'!$K$38:$K$42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UP速率'!$M$38:$M$42</c:f>
              <c:numCache>
                <c:formatCode>General</c:formatCode>
                <c:ptCount val="5"/>
                <c:pt idx="0">
                  <c:v>629</c:v>
                </c:pt>
                <c:pt idx="1">
                  <c:v>629</c:v>
                </c:pt>
                <c:pt idx="2">
                  <c:v>629</c:v>
                </c:pt>
                <c:pt idx="3">
                  <c:v>625</c:v>
                </c:pt>
                <c:pt idx="4">
                  <c:v>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98-478A-9E54-A5079457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200841"/>
        <c:axId val="85533629"/>
      </c:barChart>
      <c:catAx>
        <c:axId val="94620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85533629"/>
        <c:crosses val="autoZero"/>
        <c:auto val="1"/>
        <c:lblAlgn val="ctr"/>
        <c:lblOffset val="100"/>
        <c:noMultiLvlLbl val="1"/>
      </c:catAx>
      <c:valAx>
        <c:axId val="8553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946200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Frequency:2200MHz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UP速率'!$S$36:$S$37</c:f>
              <c:strCache>
                <c:ptCount val="2"/>
                <c:pt idx="0">
                  <c:v>Frequency:2200MHz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UP速率'!$P$38:$P$42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UP速率'!$S$38:$S$42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E8-4C99-9EAF-34633A543252}"/>
            </c:ext>
          </c:extLst>
        </c:ser>
        <c:ser>
          <c:idx val="1"/>
          <c:order val="1"/>
          <c:tx>
            <c:strRef>
              <c:f>'(原) upf UP速率'!$Q$36:$Q$37</c:f>
              <c:strCache>
                <c:ptCount val="2"/>
                <c:pt idx="0">
                  <c:v>Frequency:2200MHz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UP速率'!$P$38:$P$42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UP速率'!$Q$38:$Q$42</c:f>
              <c:numCache>
                <c:formatCode>General</c:formatCode>
                <c:ptCount val="5"/>
                <c:pt idx="0">
                  <c:v>7009</c:v>
                </c:pt>
                <c:pt idx="1">
                  <c:v>6785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7E8-4C99-9EAF-34633A543252}"/>
            </c:ext>
          </c:extLst>
        </c:ser>
        <c:ser>
          <c:idx val="2"/>
          <c:order val="2"/>
          <c:tx>
            <c:strRef>
              <c:f>'(原) upf UP速率'!$R$36:$R$37</c:f>
              <c:strCache>
                <c:ptCount val="2"/>
                <c:pt idx="0">
                  <c:v>Frequency:2200MHz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UP速率'!$P$38:$P$42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UP速率'!$R$38:$R$42</c:f>
              <c:numCache>
                <c:formatCode>General</c:formatCode>
                <c:ptCount val="5"/>
                <c:pt idx="0">
                  <c:v>729</c:v>
                </c:pt>
                <c:pt idx="1">
                  <c:v>726</c:v>
                </c:pt>
                <c:pt idx="2">
                  <c:v>727</c:v>
                </c:pt>
                <c:pt idx="3">
                  <c:v>729</c:v>
                </c:pt>
                <c:pt idx="4">
                  <c:v>726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7E8-4C99-9EAF-34633A54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597723"/>
        <c:axId val="1270032929"/>
      </c:barChart>
      <c:catAx>
        <c:axId val="774597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270032929"/>
        <c:crosses val="autoZero"/>
        <c:auto val="1"/>
        <c:lblAlgn val="ctr"/>
        <c:lblOffset val="100"/>
        <c:noMultiLvlLbl val="1"/>
      </c:catAx>
      <c:valAx>
        <c:axId val="127003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7745977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Frequency:2700MHz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UP速率'!$D$45:$D$46</c:f>
              <c:strCache>
                <c:ptCount val="2"/>
                <c:pt idx="0">
                  <c:v>Frequency:2700MHz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UP速率'!$A$47:$A$51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UP速率'!$D$47:$D$51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D4-4D16-AD5E-7BFD914969B7}"/>
            </c:ext>
          </c:extLst>
        </c:ser>
        <c:ser>
          <c:idx val="1"/>
          <c:order val="1"/>
          <c:tx>
            <c:strRef>
              <c:f>'(原) upf UP速率'!$B$45:$B$46</c:f>
              <c:strCache>
                <c:ptCount val="2"/>
                <c:pt idx="0">
                  <c:v>Frequency:2700MHz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UP速率'!$A$47:$A$51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UP速率'!$B$47:$B$51</c:f>
              <c:numCache>
                <c:formatCode>General</c:formatCode>
                <c:ptCount val="5"/>
                <c:pt idx="0">
                  <c:v>7644</c:v>
                </c:pt>
                <c:pt idx="1">
                  <c:v>7528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D4-4D16-AD5E-7BFD914969B7}"/>
            </c:ext>
          </c:extLst>
        </c:ser>
        <c:ser>
          <c:idx val="2"/>
          <c:order val="2"/>
          <c:tx>
            <c:strRef>
              <c:f>'(原) upf UP速率'!$C$45:$C$46</c:f>
              <c:strCache>
                <c:ptCount val="2"/>
                <c:pt idx="0">
                  <c:v>Frequency:2700MHz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UP速率'!$A$47:$A$51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UP速率'!$C$47:$C$51</c:f>
              <c:numCache>
                <c:formatCode>General</c:formatCode>
                <c:ptCount val="5"/>
                <c:pt idx="0">
                  <c:v>885</c:v>
                </c:pt>
                <c:pt idx="1">
                  <c:v>885</c:v>
                </c:pt>
                <c:pt idx="2">
                  <c:v>883</c:v>
                </c:pt>
                <c:pt idx="3">
                  <c:v>884</c:v>
                </c:pt>
                <c:pt idx="4">
                  <c:v>884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D4-4D16-AD5E-7BFD9149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770495"/>
        <c:axId val="1552912049"/>
      </c:barChart>
      <c:catAx>
        <c:axId val="191377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552912049"/>
        <c:crosses val="autoZero"/>
        <c:auto val="1"/>
        <c:lblAlgn val="ctr"/>
        <c:lblOffset val="100"/>
        <c:noMultiLvlLbl val="1"/>
      </c:catAx>
      <c:valAx>
        <c:axId val="155291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137704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Frequency:3000MHz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UP速率'!$I$45:$I$46</c:f>
              <c:strCache>
                <c:ptCount val="2"/>
                <c:pt idx="0">
                  <c:v>Frequency:3000MHz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UP速率'!$F$47:$F$51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UP速率'!$I$47:$I$51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71-4731-AF99-6144AD4F3C0A}"/>
            </c:ext>
          </c:extLst>
        </c:ser>
        <c:ser>
          <c:idx val="1"/>
          <c:order val="1"/>
          <c:tx>
            <c:strRef>
              <c:f>'(原) upf UP速率'!$G$45:$G$46</c:f>
              <c:strCache>
                <c:ptCount val="2"/>
                <c:pt idx="0">
                  <c:v>Frequency:3000MHz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UP速率'!$F$47:$F$51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UP速率'!$G$47:$G$51</c:f>
              <c:numCache>
                <c:formatCode>General</c:formatCode>
                <c:ptCount val="5"/>
                <c:pt idx="0">
                  <c:v>8394</c:v>
                </c:pt>
                <c:pt idx="1">
                  <c:v>7530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71-4731-AF99-6144AD4F3C0A}"/>
            </c:ext>
          </c:extLst>
        </c:ser>
        <c:ser>
          <c:idx val="2"/>
          <c:order val="2"/>
          <c:tx>
            <c:strRef>
              <c:f>'(原) upf UP速率'!$H$45:$H$46</c:f>
              <c:strCache>
                <c:ptCount val="2"/>
                <c:pt idx="0">
                  <c:v>Frequency:3000MHz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UP速率'!$F$47:$F$51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UP速率'!$H$47:$H$51</c:f>
              <c:numCache>
                <c:formatCode>General</c:formatCode>
                <c:ptCount val="5"/>
                <c:pt idx="0">
                  <c:v>996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71-4731-AF99-6144AD4F3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9225"/>
        <c:axId val="300576193"/>
      </c:barChart>
      <c:catAx>
        <c:axId val="2401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00576193"/>
        <c:crosses val="autoZero"/>
        <c:auto val="1"/>
        <c:lblAlgn val="ctr"/>
        <c:lblOffset val="100"/>
        <c:noMultiLvlLbl val="1"/>
      </c:catAx>
      <c:valAx>
        <c:axId val="30057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4019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ONVM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和</a:t>
            </a:r>
            <a:r>
              <a:rPr lang="en-US" b="0">
                <a:solidFill>
                  <a:srgbClr val="757575"/>
                </a:solidFill>
                <a:latin typeface="+mn-lt"/>
              </a:rPr>
              <a:t>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32'!$M$38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32'!$L$39:$L$40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'(原) 32'!$M$39:$M$40</c:f>
              <c:numCache>
                <c:formatCode>General</c:formatCode>
                <c:ptCount val="2"/>
                <c:pt idx="0">
                  <c:v>0.12657717728571427</c:v>
                </c:pt>
                <c:pt idx="1">
                  <c:v>0.16464336252380951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38-44D7-AE8E-72CBACF3D639}"/>
            </c:ext>
          </c:extLst>
        </c:ser>
        <c:ser>
          <c:idx val="1"/>
          <c:order val="1"/>
          <c:tx>
            <c:strRef>
              <c:f>'(原) 32'!$N$38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32'!$L$39:$L$40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'(原) 32'!$N$39:$N$40</c:f>
              <c:numCache>
                <c:formatCode>General</c:formatCode>
                <c:ptCount val="2"/>
                <c:pt idx="0">
                  <c:v>0.17229806090476188</c:v>
                </c:pt>
                <c:pt idx="1">
                  <c:v>0.18681973004761904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38-44D7-AE8E-72CBACF3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0820"/>
        <c:axId val="621353356"/>
      </c:barChart>
      <c:catAx>
        <c:axId val="3370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621353356"/>
        <c:crosses val="autoZero"/>
        <c:auto val="1"/>
        <c:lblAlgn val="ctr"/>
        <c:lblOffset val="100"/>
        <c:noMultiLvlLbl val="1"/>
      </c:catAx>
      <c:valAx>
        <c:axId val="62135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37008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Frequency:4300&amp;4500MHz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UP速率'!$N$45:$N$46</c:f>
              <c:strCache>
                <c:ptCount val="2"/>
                <c:pt idx="0">
                  <c:v>Frequency:4300&amp;4500MHz</c:v>
                </c:pt>
                <c:pt idx="1">
                  <c:v>Send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UP速率'!$K$47:$K$51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UP速率'!$N$47:$N$51</c:f>
              <c:numCache>
                <c:formatCode>General</c:formatCode>
                <c:ptCount val="5"/>
                <c:pt idx="0">
                  <c:v>11799</c:v>
                </c:pt>
                <c:pt idx="1">
                  <c:v>7539</c:v>
                </c:pt>
                <c:pt idx="2">
                  <c:v>4259</c:v>
                </c:pt>
                <c:pt idx="3">
                  <c:v>2279</c:v>
                </c:pt>
                <c:pt idx="4">
                  <c:v>1189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54-4844-868D-5C61FD464E9A}"/>
            </c:ext>
          </c:extLst>
        </c:ser>
        <c:ser>
          <c:idx val="1"/>
          <c:order val="1"/>
          <c:tx>
            <c:strRef>
              <c:f>'(原) upf UP速率'!$L$45:$L$46</c:f>
              <c:strCache>
                <c:ptCount val="2"/>
                <c:pt idx="0">
                  <c:v>Frequency:4300&amp;4500MHz</c:v>
                </c:pt>
                <c:pt idx="1">
                  <c:v>ONVM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UP速率'!$K$47:$K$51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UP速率'!$L$47:$L$51</c:f>
              <c:numCache>
                <c:formatCode>General</c:formatCode>
                <c:ptCount val="5"/>
                <c:pt idx="0">
                  <c:v>9800</c:v>
                </c:pt>
                <c:pt idx="1">
                  <c:v>7530</c:v>
                </c:pt>
                <c:pt idx="2">
                  <c:v>4252</c:v>
                </c:pt>
                <c:pt idx="3">
                  <c:v>2272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54-4844-868D-5C61FD464E9A}"/>
            </c:ext>
          </c:extLst>
        </c:ser>
        <c:ser>
          <c:idx val="2"/>
          <c:order val="2"/>
          <c:tx>
            <c:strRef>
              <c:f>'(原) upf UP速率'!$M$45:$M$46</c:f>
              <c:strCache>
                <c:ptCount val="2"/>
                <c:pt idx="0">
                  <c:v>Frequency:4300&amp;4500MHz</c:v>
                </c:pt>
                <c:pt idx="1">
                  <c:v>Kernel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'(原) upf UP速率'!$K$47:$K$51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'(原) upf UP速率'!$M$47:$M$51</c:f>
              <c:numCache>
                <c:formatCode>General</c:formatCode>
                <c:ptCount val="5"/>
                <c:pt idx="0">
                  <c:v>1497</c:v>
                </c:pt>
                <c:pt idx="1">
                  <c:v>1497</c:v>
                </c:pt>
                <c:pt idx="2">
                  <c:v>1495</c:v>
                </c:pt>
                <c:pt idx="3">
                  <c:v>1497</c:v>
                </c:pt>
                <c:pt idx="4">
                  <c:v>1177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654-4844-868D-5C61FD46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446466"/>
        <c:axId val="1502032885"/>
      </c:barChart>
      <c:catAx>
        <c:axId val="187044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502032885"/>
        <c:crosses val="autoZero"/>
        <c:auto val="1"/>
        <c:lblAlgn val="ctr"/>
        <c:lblOffset val="100"/>
        <c:noMultiLvlLbl val="1"/>
      </c:catAx>
      <c:valAx>
        <c:axId val="150203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8704464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觀察 3 node'!$A$2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node'!$B$1:$H$1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E8-4E74-8086-FC8CD9FC28DD}"/>
            </c:ext>
          </c:extLst>
        </c:ser>
        <c:ser>
          <c:idx val="1"/>
          <c:order val="1"/>
          <c:tx>
            <c:strRef>
              <c:f>'(原) UPF 觀察 3 node'!$A$3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node'!$B$1:$H$1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node'!$B$3:$H$3</c:f>
              <c:numCache>
                <c:formatCode>General</c:formatCode>
                <c:ptCount val="7"/>
                <c:pt idx="0">
                  <c:v>11790</c:v>
                </c:pt>
                <c:pt idx="1">
                  <c:v>8336</c:v>
                </c:pt>
                <c:pt idx="4">
                  <c:v>8336</c:v>
                </c:pt>
                <c:pt idx="5">
                  <c:v>8336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E8-4E74-8086-FC8CD9FC28DD}"/>
            </c:ext>
          </c:extLst>
        </c:ser>
        <c:ser>
          <c:idx val="2"/>
          <c:order val="2"/>
          <c:tx>
            <c:strRef>
              <c:f>'(原) UPF 觀察 3 node'!$A$4</c:f>
              <c:strCache>
                <c:ptCount val="1"/>
                <c:pt idx="0">
                  <c:v>Kernel</c:v>
                </c:pt>
              </c:strCache>
            </c:strRef>
          </c:tx>
          <c:invertIfNegative val="1"/>
          <c:cat>
            <c:strRef>
              <c:f>'(原) UPF 觀察 3 node'!$B$1:$H$1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node'!$B$4:$H$4</c:f>
              <c:numCache>
                <c:formatCode>General</c:formatCode>
                <c:ptCount val="7"/>
                <c:pt idx="0">
                  <c:v>11790</c:v>
                </c:pt>
                <c:pt idx="1">
                  <c:v>966</c:v>
                </c:pt>
                <c:pt idx="4">
                  <c:v>966</c:v>
                </c:pt>
                <c:pt idx="5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8-4E74-8086-FC8CD9FC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45711"/>
        <c:axId val="1641975568"/>
      </c:barChart>
      <c:catAx>
        <c:axId val="93004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641975568"/>
        <c:crosses val="autoZero"/>
        <c:auto val="1"/>
        <c:lblAlgn val="ctr"/>
        <c:lblOffset val="100"/>
        <c:noMultiLvlLbl val="1"/>
      </c:catAx>
      <c:valAx>
        <c:axId val="164197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9300457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Node1 Tx、enp1s0f0(node1-node2)/Node2 Rx、enp1s0f0(node1-node2)/Node2 Tx、enp1s0f1(node2-node3)/Node2 Rx、enp1s0f1(node2-node3)/Node2 Tx…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觀察 3 node'!$J$2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node'!$K$1:$Q$1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node'!$K$2:$Q$2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D0-464B-ABF9-E80B5A7148FD}"/>
            </c:ext>
          </c:extLst>
        </c:ser>
        <c:ser>
          <c:idx val="1"/>
          <c:order val="1"/>
          <c:tx>
            <c:strRef>
              <c:f>'(原) UPF 觀察 3 node'!$J$3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node'!$K$1:$Q$1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node'!$K$3:$Q$3</c:f>
              <c:numCache>
                <c:formatCode>General</c:formatCode>
                <c:ptCount val="7"/>
                <c:pt idx="0">
                  <c:v>11790</c:v>
                </c:pt>
                <c:pt idx="1">
                  <c:v>4235</c:v>
                </c:pt>
                <c:pt idx="2">
                  <c:v>4235</c:v>
                </c:pt>
                <c:pt idx="3">
                  <c:v>4235</c:v>
                </c:pt>
                <c:pt idx="4">
                  <c:v>4235</c:v>
                </c:pt>
                <c:pt idx="5">
                  <c:v>4235</c:v>
                </c:pt>
                <c:pt idx="6">
                  <c:v>4235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D0-464B-ABF9-E80B5A7148FD}"/>
            </c:ext>
          </c:extLst>
        </c:ser>
        <c:ser>
          <c:idx val="2"/>
          <c:order val="2"/>
          <c:tx>
            <c:strRef>
              <c:f>'(原) UPF 觀察 3 node'!$J$4</c:f>
              <c:strCache>
                <c:ptCount val="1"/>
                <c:pt idx="0">
                  <c:v>Kernel</c:v>
                </c:pt>
              </c:strCache>
            </c:strRef>
          </c:tx>
          <c:invertIfNegative val="1"/>
          <c:cat>
            <c:strRef>
              <c:f>'(原) UPF 觀察 3 node'!$K$1:$Q$1</c:f>
              <c:strCache>
                <c:ptCount val="6"/>
                <c:pt idx="1">
                  <c:v>enp1s0f0(node1-node2)</c:v>
                </c:pt>
                <c:pt idx="3">
                  <c:v>enp1s0f1(node2-node3)</c:v>
                </c:pt>
                <c:pt idx="5">
                  <c:v>enp6s0f0(node2-node3)</c:v>
                </c:pt>
              </c:strCache>
            </c:strRef>
          </c:cat>
          <c:val>
            <c:numRef>
              <c:f>'(原) UPF 觀察 3 node'!$K$4:$Q$4</c:f>
              <c:numCache>
                <c:formatCode>General</c:formatCode>
                <c:ptCount val="7"/>
                <c:pt idx="0">
                  <c:v>11790</c:v>
                </c:pt>
                <c:pt idx="1">
                  <c:v>981</c:v>
                </c:pt>
                <c:pt idx="2">
                  <c:v>880</c:v>
                </c:pt>
                <c:pt idx="3">
                  <c:v>880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0-464B-ABF9-E80B5A71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19351"/>
        <c:axId val="352289453"/>
      </c:barChart>
      <c:catAx>
        <c:axId val="98121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352289453"/>
        <c:crosses val="autoZero"/>
        <c:auto val="1"/>
        <c:lblAlgn val="ctr"/>
        <c:lblOffset val="100"/>
        <c:noMultiLvlLbl val="1"/>
      </c:catAx>
      <c:valAx>
        <c:axId val="35228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981219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ONVM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和</a:t>
            </a:r>
            <a:r>
              <a:rPr lang="en-US" b="0">
                <a:solidFill>
                  <a:srgbClr val="757575"/>
                </a:solidFill>
                <a:latin typeface="+mn-lt"/>
              </a:rPr>
              <a:t>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UPF 觀察 3 node'!$S$3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node'!$T$2:$W$2</c:f>
              <c:strCache>
                <c:ptCount val="4"/>
                <c:pt idx="0">
                  <c:v>Node1 Tx</c:v>
                </c:pt>
                <c:pt idx="1">
                  <c:v>enp1s0f0(node1-node2)</c:v>
                </c:pt>
                <c:pt idx="2">
                  <c:v>enp1s0f1(node2-node3)</c:v>
                </c:pt>
                <c:pt idx="3">
                  <c:v>enp6s0f0(node2-node3)</c:v>
                </c:pt>
              </c:strCache>
            </c:strRef>
          </c:cat>
          <c:val>
            <c:numRef>
              <c:f>'(原) UPF 觀察 3 node'!$T$3:$W$3</c:f>
              <c:numCache>
                <c:formatCode>General</c:formatCode>
                <c:ptCount val="4"/>
                <c:pt idx="0">
                  <c:v>11790</c:v>
                </c:pt>
                <c:pt idx="1">
                  <c:v>8470</c:v>
                </c:pt>
                <c:pt idx="2">
                  <c:v>8470</c:v>
                </c:pt>
                <c:pt idx="3">
                  <c:v>8470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18-4BF4-90A0-476340A70324}"/>
            </c:ext>
          </c:extLst>
        </c:ser>
        <c:ser>
          <c:idx val="1"/>
          <c:order val="1"/>
          <c:tx>
            <c:strRef>
              <c:f>'(原) UPF 觀察 3 node'!$S$4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UPF 觀察 3 node'!$T$2:$W$2</c:f>
              <c:strCache>
                <c:ptCount val="4"/>
                <c:pt idx="0">
                  <c:v>Node1 Tx</c:v>
                </c:pt>
                <c:pt idx="1">
                  <c:v>enp1s0f0(node1-node2)</c:v>
                </c:pt>
                <c:pt idx="2">
                  <c:v>enp1s0f1(node2-node3)</c:v>
                </c:pt>
                <c:pt idx="3">
                  <c:v>enp6s0f0(node2-node3)</c:v>
                </c:pt>
              </c:strCache>
            </c:strRef>
          </c:cat>
          <c:val>
            <c:numRef>
              <c:f>'(原) UPF 觀察 3 node'!$T$4:$W$4</c:f>
              <c:numCache>
                <c:formatCode>General</c:formatCode>
                <c:ptCount val="4"/>
                <c:pt idx="0">
                  <c:v>11790</c:v>
                </c:pt>
                <c:pt idx="1">
                  <c:v>1861</c:v>
                </c:pt>
                <c:pt idx="2">
                  <c:v>1860</c:v>
                </c:pt>
                <c:pt idx="3">
                  <c:v>1960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18-4BF4-90A0-476340A7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9691"/>
        <c:axId val="261525326"/>
      </c:barChart>
      <c:catAx>
        <c:axId val="22969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61525326"/>
        <c:crosses val="autoZero"/>
        <c:auto val="1"/>
        <c:lblAlgn val="ctr"/>
        <c:lblOffset val="100"/>
        <c:noMultiLvlLbl val="1"/>
      </c:catAx>
      <c:valAx>
        <c:axId val="26152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29696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Uplink Traffic with</a:t>
            </a:r>
            <a:r>
              <a:rPr lang="en-US" altLang="zh-TW" baseline="0"/>
              <a:t> 3000 MHz CPU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up_pkt_size!$G$3</c:f>
              <c:strCache>
                <c:ptCount val="1"/>
                <c:pt idx="0">
                  <c:v>Traffic Generator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up_pkt_size!$F$4:$F$8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up_pkt_size!$G$4:$G$8</c:f>
              <c:numCache>
                <c:formatCode>General</c:formatCode>
                <c:ptCount val="5"/>
                <c:pt idx="0">
                  <c:v>6268.21875</c:v>
                </c:pt>
                <c:pt idx="1">
                  <c:v>7539</c:v>
                </c:pt>
                <c:pt idx="2">
                  <c:v>8518</c:v>
                </c:pt>
                <c:pt idx="3">
                  <c:v>9116</c:v>
                </c:pt>
                <c:pt idx="4">
                  <c:v>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0-4957-8C44-EE179F10E17A}"/>
            </c:ext>
          </c:extLst>
        </c:ser>
        <c:ser>
          <c:idx val="2"/>
          <c:order val="1"/>
          <c:tx>
            <c:strRef>
              <c:f>up_pkt_size!$H$3</c:f>
              <c:strCache>
                <c:ptCount val="1"/>
                <c:pt idx="0">
                  <c:v>free5GC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up_pkt_size!$F$4:$F$8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up_pkt_size!$H$4:$H$8</c:f>
              <c:numCache>
                <c:formatCode>General</c:formatCode>
                <c:ptCount val="5"/>
                <c:pt idx="0">
                  <c:v>529.125</c:v>
                </c:pt>
                <c:pt idx="1">
                  <c:v>994</c:v>
                </c:pt>
                <c:pt idx="2">
                  <c:v>1990</c:v>
                </c:pt>
                <c:pt idx="3">
                  <c:v>3980</c:v>
                </c:pt>
                <c:pt idx="4">
                  <c:v>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0-4957-8C44-EE179F10E17A}"/>
            </c:ext>
          </c:extLst>
        </c:ser>
        <c:ser>
          <c:idx val="3"/>
          <c:order val="2"/>
          <c:tx>
            <c:strRef>
              <c:f>up_pkt_size!$I$3</c:f>
              <c:strCache>
                <c:ptCount val="1"/>
                <c:pt idx="0">
                  <c:v>LH5GC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up_pkt_size!$F$4:$F$8</c:f>
              <c:numCache>
                <c:formatCode>General</c:formatCode>
                <c:ptCount val="5"/>
                <c:pt idx="0">
                  <c:v>68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up_pkt_size!$I$4:$I$8</c:f>
              <c:numCache>
                <c:formatCode>General</c:formatCode>
                <c:ptCount val="5"/>
                <c:pt idx="0">
                  <c:v>4459.3125</c:v>
                </c:pt>
                <c:pt idx="1">
                  <c:v>7530</c:v>
                </c:pt>
                <c:pt idx="2">
                  <c:v>8504</c:v>
                </c:pt>
                <c:pt idx="3">
                  <c:v>9088</c:v>
                </c:pt>
                <c:pt idx="4">
                  <c:v>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0-4957-8C44-EE179F10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50991"/>
        <c:axId val="554320255"/>
      </c:lineChart>
      <c:catAx>
        <c:axId val="68015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Size (Byte)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320255"/>
        <c:crosses val="autoZero"/>
        <c:auto val="1"/>
        <c:lblAlgn val="ctr"/>
        <c:lblOffset val="100"/>
        <c:noMultiLvlLbl val="0"/>
      </c:catAx>
      <c:valAx>
        <c:axId val="5543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</a:t>
                </a:r>
                <a:r>
                  <a:rPr lang="en-US" altLang="zh-TW"/>
                  <a:t>(Mbps)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15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90699912510936"/>
          <c:y val="0.19541666666666666"/>
          <c:w val="0.86037445319335082"/>
          <c:h val="0.52027996500437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up_uldl_comp!$K$1</c:f>
              <c:strCache>
                <c:ptCount val="1"/>
                <c:pt idx="0">
                  <c:v>Uplink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up_uldl_comp!$I$2:$J$9</c:f>
              <c:multiLvlStrCache>
                <c:ptCount val="7"/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</c:lvl>
                <c:lvl>
                  <c:pt idx="0">
                    <c:v>Node 1 ~ Node 2</c:v>
                  </c:pt>
                  <c:pt idx="4">
                    <c:v>Node 2 ~ Node 3</c:v>
                  </c:pt>
                </c:lvl>
              </c:multiLvlStrCache>
            </c:multiLvlStrRef>
          </c:cat>
          <c:val>
            <c:numRef>
              <c:f>up_uldl_comp!$K$2:$K$9</c:f>
              <c:numCache>
                <c:formatCode>General</c:formatCode>
                <c:ptCount val="8"/>
                <c:pt idx="0">
                  <c:v>8336</c:v>
                </c:pt>
                <c:pt idx="2">
                  <c:v>966</c:v>
                </c:pt>
                <c:pt idx="4">
                  <c:v>8336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1-426B-9008-E884BA0007B0}"/>
            </c:ext>
          </c:extLst>
        </c:ser>
        <c:ser>
          <c:idx val="1"/>
          <c:order val="1"/>
          <c:tx>
            <c:strRef>
              <c:f>up_uldl_comp!$L$1</c:f>
              <c:strCache>
                <c:ptCount val="1"/>
                <c:pt idx="0">
                  <c:v>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up_uldl_comp!$I$2:$J$9</c:f>
              <c:multiLvlStrCache>
                <c:ptCount val="7"/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</c:lvl>
                <c:lvl>
                  <c:pt idx="0">
                    <c:v>Node 1 ~ Node 2</c:v>
                  </c:pt>
                  <c:pt idx="4">
                    <c:v>Node 2 ~ Node 3</c:v>
                  </c:pt>
                </c:lvl>
              </c:multiLvlStrCache>
            </c:multiLvlStrRef>
          </c:cat>
          <c:val>
            <c:numRef>
              <c:f>up_uldl_comp!$L$2:$L$9</c:f>
              <c:numCache>
                <c:formatCode>General</c:formatCode>
                <c:ptCount val="8"/>
                <c:pt idx="1">
                  <c:v>4235</c:v>
                </c:pt>
                <c:pt idx="3">
                  <c:v>981</c:v>
                </c:pt>
                <c:pt idx="5">
                  <c:v>4235</c:v>
                </c:pt>
                <c:pt idx="7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1-426B-9008-E884BA0007B0}"/>
            </c:ext>
          </c:extLst>
        </c:ser>
        <c:ser>
          <c:idx val="2"/>
          <c:order val="2"/>
          <c:tx>
            <c:strRef>
              <c:f>up_uldl_comp!$M$1</c:f>
              <c:strCache>
                <c:ptCount val="1"/>
                <c:pt idx="0">
                  <c:v>Downlink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up_uldl_comp!$I$2:$J$9</c:f>
              <c:multiLvlStrCache>
                <c:ptCount val="7"/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</c:lvl>
                <c:lvl>
                  <c:pt idx="0">
                    <c:v>Node 1 ~ Node 2</c:v>
                  </c:pt>
                  <c:pt idx="4">
                    <c:v>Node 2 ~ Node 3</c:v>
                  </c:pt>
                </c:lvl>
              </c:multiLvlStrCache>
            </c:multiLvlStrRef>
          </c:cat>
          <c:val>
            <c:numRef>
              <c:f>up_uldl_comp!$M$2:$M$9</c:f>
              <c:numCache>
                <c:formatCode>General</c:formatCode>
                <c:ptCount val="8"/>
                <c:pt idx="1">
                  <c:v>4235</c:v>
                </c:pt>
                <c:pt idx="3">
                  <c:v>880</c:v>
                </c:pt>
                <c:pt idx="5">
                  <c:v>4235</c:v>
                </c:pt>
                <c:pt idx="7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1-426B-9008-E884BA00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823263"/>
        <c:axId val="453896399"/>
      </c:barChart>
      <c:catAx>
        <c:axId val="5768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896399"/>
        <c:crosses val="autoZero"/>
        <c:auto val="1"/>
        <c:lblAlgn val="ctr"/>
        <c:lblOffset val="100"/>
        <c:noMultiLvlLbl val="0"/>
      </c:catAx>
      <c:valAx>
        <c:axId val="4538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8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up_uldl_comp!$S$1</c:f>
              <c:strCache>
                <c:ptCount val="1"/>
                <c:pt idx="0">
                  <c:v>Uplink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up_uldl_comp!$P$2:$R$17</c:f>
              <c:multiLvlStrCache>
                <c:ptCount val="15"/>
                <c:lvl>
                  <c:pt idx="4">
                    <c:v>DL</c:v>
                  </c:pt>
                  <c:pt idx="6">
                    <c:v>UL</c:v>
                  </c:pt>
                  <c:pt idx="8">
                    <c:v>DL</c:v>
                  </c:pt>
                  <c:pt idx="10">
                    <c:v>UL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8">
                    <c:v>free5GC</c:v>
                  </c:pt>
                  <c:pt idx="12">
                    <c:v>LH5GC</c:v>
                  </c:pt>
                  <c:pt idx="14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12">
                    <c:v>Node 3</c:v>
                  </c:pt>
                </c:lvl>
              </c:multiLvlStrCache>
            </c:multiLvlStrRef>
          </c:cat>
          <c:val>
            <c:numRef>
              <c:f>up_uldl_comp!$S$2:$S$17</c:f>
              <c:numCache>
                <c:formatCode>General</c:formatCode>
                <c:ptCount val="16"/>
                <c:pt idx="0">
                  <c:v>11790</c:v>
                </c:pt>
                <c:pt idx="2">
                  <c:v>11790</c:v>
                </c:pt>
                <c:pt idx="4">
                  <c:v>8336</c:v>
                </c:pt>
                <c:pt idx="6">
                  <c:v>8336</c:v>
                </c:pt>
                <c:pt idx="8">
                  <c:v>966</c:v>
                </c:pt>
                <c:pt idx="10">
                  <c:v>966</c:v>
                </c:pt>
                <c:pt idx="12">
                  <c:v>8336</c:v>
                </c:pt>
                <c:pt idx="14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1-47ED-9080-D3C1D9F957FE}"/>
            </c:ext>
          </c:extLst>
        </c:ser>
        <c:ser>
          <c:idx val="1"/>
          <c:order val="1"/>
          <c:tx>
            <c:strRef>
              <c:f>up_uldl_comp!$T$1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up_uldl_comp!$P$2:$R$17</c:f>
              <c:multiLvlStrCache>
                <c:ptCount val="15"/>
                <c:lvl>
                  <c:pt idx="4">
                    <c:v>DL</c:v>
                  </c:pt>
                  <c:pt idx="6">
                    <c:v>UL</c:v>
                  </c:pt>
                  <c:pt idx="8">
                    <c:v>DL</c:v>
                  </c:pt>
                  <c:pt idx="10">
                    <c:v>UL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8">
                    <c:v>free5GC</c:v>
                  </c:pt>
                  <c:pt idx="12">
                    <c:v>LH5GC</c:v>
                  </c:pt>
                  <c:pt idx="14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12">
                    <c:v>Node 3</c:v>
                  </c:pt>
                </c:lvl>
              </c:multiLvlStrCache>
            </c:multiLvlStrRef>
          </c:cat>
          <c:val>
            <c:numRef>
              <c:f>up_uldl_comp!$T$2:$T$17</c:f>
              <c:numCache>
                <c:formatCode>General</c:formatCode>
                <c:ptCount val="16"/>
                <c:pt idx="1">
                  <c:v>11790</c:v>
                </c:pt>
                <c:pt idx="3">
                  <c:v>11790</c:v>
                </c:pt>
                <c:pt idx="5">
                  <c:v>4235</c:v>
                </c:pt>
                <c:pt idx="7">
                  <c:v>4235</c:v>
                </c:pt>
                <c:pt idx="9">
                  <c:v>880</c:v>
                </c:pt>
                <c:pt idx="11">
                  <c:v>980</c:v>
                </c:pt>
                <c:pt idx="13">
                  <c:v>4235</c:v>
                </c:pt>
                <c:pt idx="1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1-47ED-9080-D3C1D9F957FE}"/>
            </c:ext>
          </c:extLst>
        </c:ser>
        <c:ser>
          <c:idx val="2"/>
          <c:order val="2"/>
          <c:tx>
            <c:strRef>
              <c:f>up_uldl_comp!$U$1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up_uldl_comp!$P$2:$R$17</c:f>
              <c:multiLvlStrCache>
                <c:ptCount val="15"/>
                <c:lvl>
                  <c:pt idx="4">
                    <c:v>DL</c:v>
                  </c:pt>
                  <c:pt idx="6">
                    <c:v>UL</c:v>
                  </c:pt>
                  <c:pt idx="8">
                    <c:v>DL</c:v>
                  </c:pt>
                  <c:pt idx="10">
                    <c:v>UL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8">
                    <c:v>free5GC</c:v>
                  </c:pt>
                  <c:pt idx="12">
                    <c:v>LH5GC</c:v>
                  </c:pt>
                  <c:pt idx="14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12">
                    <c:v>Node 3</c:v>
                  </c:pt>
                </c:lvl>
              </c:multiLvlStrCache>
            </c:multiLvlStrRef>
          </c:cat>
          <c:val>
            <c:numRef>
              <c:f>up_uldl_comp!$U$2:$U$17</c:f>
              <c:numCache>
                <c:formatCode>General</c:formatCode>
                <c:ptCount val="16"/>
                <c:pt idx="1">
                  <c:v>4235</c:v>
                </c:pt>
                <c:pt idx="5">
                  <c:v>4235</c:v>
                </c:pt>
                <c:pt idx="7">
                  <c:v>4235</c:v>
                </c:pt>
                <c:pt idx="9">
                  <c:v>981</c:v>
                </c:pt>
                <c:pt idx="11">
                  <c:v>880</c:v>
                </c:pt>
                <c:pt idx="13">
                  <c:v>4235</c:v>
                </c:pt>
                <c:pt idx="1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1-47ED-9080-D3C1D9F9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855743"/>
        <c:axId val="446565295"/>
      </c:barChart>
      <c:catAx>
        <c:axId val="4518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6565295"/>
        <c:crosses val="autoZero"/>
        <c:auto val="1"/>
        <c:lblAlgn val="ctr"/>
        <c:lblOffset val="100"/>
        <c:noMultiLvlLbl val="0"/>
      </c:catAx>
      <c:valAx>
        <c:axId val="4465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Traffic </a:t>
            </a:r>
            <a:r>
              <a:rPr lang="en-US" altLang="zh-TW" baseline="0"/>
              <a:t>with 68 Byte Packet Size and 3000 MHz CPU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up_uldl_comp!$D$1</c:f>
              <c:strCache>
                <c:ptCount val="1"/>
                <c:pt idx="0">
                  <c:v>Uplink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up_uldl_comp!$A$2:$C$13</c:f>
              <c:multiLvlStrCache>
                <c:ptCount val="12"/>
                <c:lvl>
                  <c:pt idx="0">
                    <c:v>Uplink-only</c:v>
                  </c:pt>
                  <c:pt idx="1">
                    <c:v>Two-way</c:v>
                  </c:pt>
                  <c:pt idx="2">
                    <c:v>Uplink-only</c:v>
                  </c:pt>
                  <c:pt idx="3">
                    <c:v>Two-way</c:v>
                  </c:pt>
                  <c:pt idx="4">
                    <c:v>Uplink-only</c:v>
                  </c:pt>
                  <c:pt idx="5">
                    <c:v>Two-way</c:v>
                  </c:pt>
                  <c:pt idx="6">
                    <c:v>Uplink-only</c:v>
                  </c:pt>
                  <c:pt idx="7">
                    <c:v>Two-way</c:v>
                  </c:pt>
                  <c:pt idx="8">
                    <c:v>Uplink-only</c:v>
                  </c:pt>
                  <c:pt idx="9">
                    <c:v>Two-way</c:v>
                  </c:pt>
                  <c:pt idx="10">
                    <c:v>Uplink-only</c:v>
                  </c:pt>
                  <c:pt idx="11">
                    <c:v>Two-way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  <c:pt idx="8">
                    <c:v>LH5GC</c:v>
                  </c:pt>
                  <c:pt idx="10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8">
                    <c:v>Node 3</c:v>
                  </c:pt>
                </c:lvl>
              </c:multiLvlStrCache>
            </c:multiLvlStrRef>
          </c:cat>
          <c:val>
            <c:numRef>
              <c:f>up_uldl_comp!$D$2:$D$13</c:f>
              <c:numCache>
                <c:formatCode>General</c:formatCode>
                <c:ptCount val="12"/>
                <c:pt idx="0">
                  <c:v>11790</c:v>
                </c:pt>
                <c:pt idx="2">
                  <c:v>11790</c:v>
                </c:pt>
                <c:pt idx="4">
                  <c:v>8336</c:v>
                </c:pt>
                <c:pt idx="6">
                  <c:v>966</c:v>
                </c:pt>
                <c:pt idx="8">
                  <c:v>8336</c:v>
                </c:pt>
                <c:pt idx="10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7-48EF-A18E-DCAC67A73373}"/>
            </c:ext>
          </c:extLst>
        </c:ser>
        <c:ser>
          <c:idx val="1"/>
          <c:order val="1"/>
          <c:tx>
            <c:strRef>
              <c:f>up_uldl_comp!$E$1</c:f>
              <c:strCache>
                <c:ptCount val="1"/>
                <c:pt idx="0">
                  <c:v>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up_uldl_comp!$A$2:$C$13</c:f>
              <c:multiLvlStrCache>
                <c:ptCount val="12"/>
                <c:lvl>
                  <c:pt idx="0">
                    <c:v>Uplink-only</c:v>
                  </c:pt>
                  <c:pt idx="1">
                    <c:v>Two-way</c:v>
                  </c:pt>
                  <c:pt idx="2">
                    <c:v>Uplink-only</c:v>
                  </c:pt>
                  <c:pt idx="3">
                    <c:v>Two-way</c:v>
                  </c:pt>
                  <c:pt idx="4">
                    <c:v>Uplink-only</c:v>
                  </c:pt>
                  <c:pt idx="5">
                    <c:v>Two-way</c:v>
                  </c:pt>
                  <c:pt idx="6">
                    <c:v>Uplink-only</c:v>
                  </c:pt>
                  <c:pt idx="7">
                    <c:v>Two-way</c:v>
                  </c:pt>
                  <c:pt idx="8">
                    <c:v>Uplink-only</c:v>
                  </c:pt>
                  <c:pt idx="9">
                    <c:v>Two-way</c:v>
                  </c:pt>
                  <c:pt idx="10">
                    <c:v>Uplink-only</c:v>
                  </c:pt>
                  <c:pt idx="11">
                    <c:v>Two-way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  <c:pt idx="8">
                    <c:v>LH5GC</c:v>
                  </c:pt>
                  <c:pt idx="10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8">
                    <c:v>Node 3</c:v>
                  </c:pt>
                </c:lvl>
              </c:multiLvlStrCache>
            </c:multiLvlStrRef>
          </c:cat>
          <c:val>
            <c:numRef>
              <c:f>up_uldl_comp!$E$2:$E$13</c:f>
              <c:numCache>
                <c:formatCode>General</c:formatCode>
                <c:ptCount val="12"/>
                <c:pt idx="1">
                  <c:v>11790</c:v>
                </c:pt>
                <c:pt idx="3">
                  <c:v>11790</c:v>
                </c:pt>
                <c:pt idx="5">
                  <c:v>4235</c:v>
                </c:pt>
                <c:pt idx="7">
                  <c:v>980</c:v>
                </c:pt>
                <c:pt idx="9">
                  <c:v>4235</c:v>
                </c:pt>
                <c:pt idx="11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7-48EF-A18E-DCAC67A73373}"/>
            </c:ext>
          </c:extLst>
        </c:ser>
        <c:ser>
          <c:idx val="2"/>
          <c:order val="2"/>
          <c:tx>
            <c:strRef>
              <c:f>up_uldl_comp!$F$1</c:f>
              <c:strCache>
                <c:ptCount val="1"/>
                <c:pt idx="0">
                  <c:v>Downlink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up_uldl_comp!$A$2:$C$13</c:f>
              <c:multiLvlStrCache>
                <c:ptCount val="12"/>
                <c:lvl>
                  <c:pt idx="0">
                    <c:v>Uplink-only</c:v>
                  </c:pt>
                  <c:pt idx="1">
                    <c:v>Two-way</c:v>
                  </c:pt>
                  <c:pt idx="2">
                    <c:v>Uplink-only</c:v>
                  </c:pt>
                  <c:pt idx="3">
                    <c:v>Two-way</c:v>
                  </c:pt>
                  <c:pt idx="4">
                    <c:v>Uplink-only</c:v>
                  </c:pt>
                  <c:pt idx="5">
                    <c:v>Two-way</c:v>
                  </c:pt>
                  <c:pt idx="6">
                    <c:v>Uplink-only</c:v>
                  </c:pt>
                  <c:pt idx="7">
                    <c:v>Two-way</c:v>
                  </c:pt>
                  <c:pt idx="8">
                    <c:v>Uplink-only</c:v>
                  </c:pt>
                  <c:pt idx="9">
                    <c:v>Two-way</c:v>
                  </c:pt>
                  <c:pt idx="10">
                    <c:v>Uplink-only</c:v>
                  </c:pt>
                  <c:pt idx="11">
                    <c:v>Two-way</c:v>
                  </c:pt>
                </c:lvl>
                <c:lvl>
                  <c:pt idx="0">
                    <c:v>LH5GC</c:v>
                  </c:pt>
                  <c:pt idx="2">
                    <c:v>free5GC</c:v>
                  </c:pt>
                  <c:pt idx="4">
                    <c:v>LH5GC</c:v>
                  </c:pt>
                  <c:pt idx="6">
                    <c:v>free5GC</c:v>
                  </c:pt>
                  <c:pt idx="8">
                    <c:v>LH5GC</c:v>
                  </c:pt>
                  <c:pt idx="10">
                    <c:v>free5GC</c:v>
                  </c:pt>
                </c:lvl>
                <c:lvl>
                  <c:pt idx="0">
                    <c:v>Node 1</c:v>
                  </c:pt>
                  <c:pt idx="4">
                    <c:v>Node 2</c:v>
                  </c:pt>
                  <c:pt idx="8">
                    <c:v>Node 3</c:v>
                  </c:pt>
                </c:lvl>
              </c:multiLvlStrCache>
            </c:multiLvlStrRef>
          </c:cat>
          <c:val>
            <c:numRef>
              <c:f>up_uldl_comp!$F$2:$F$13</c:f>
              <c:numCache>
                <c:formatCode>General</c:formatCode>
                <c:ptCount val="12"/>
                <c:pt idx="1">
                  <c:v>4235</c:v>
                </c:pt>
                <c:pt idx="3">
                  <c:v>880</c:v>
                </c:pt>
                <c:pt idx="5">
                  <c:v>4235</c:v>
                </c:pt>
                <c:pt idx="7">
                  <c:v>880</c:v>
                </c:pt>
                <c:pt idx="9">
                  <c:v>4235</c:v>
                </c:pt>
                <c:pt idx="11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7-48EF-A18E-DCAC67A7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837615"/>
        <c:axId val="417751919"/>
      </c:barChart>
      <c:catAx>
        <c:axId val="5758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751919"/>
        <c:crosses val="autoZero"/>
        <c:auto val="1"/>
        <c:lblAlgn val="ctr"/>
        <c:lblOffset val="100"/>
        <c:noMultiLvlLbl val="0"/>
      </c:catAx>
      <c:valAx>
        <c:axId val="417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</a:t>
                </a:r>
                <a:r>
                  <a:rPr lang="en-US" altLang="zh-TW"/>
                  <a:t>(Kpps)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58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Uplink Traffic with 68</a:t>
            </a:r>
            <a:r>
              <a:rPr lang="en-US" altLang="zh-TW" baseline="0"/>
              <a:t> Byte Packet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up_cpu_clock!$B$2</c:f>
              <c:strCache>
                <c:ptCount val="1"/>
                <c:pt idx="0">
                  <c:v>Traffic Generator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up_cpu_clock!$A$3:$A$10</c:f>
              <c:numCache>
                <c:formatCode>General</c:formatCode>
                <c:ptCount val="8"/>
                <c:pt idx="0">
                  <c:v>800</c:v>
                </c:pt>
                <c:pt idx="1">
                  <c:v>1400</c:v>
                </c:pt>
                <c:pt idx="2">
                  <c:v>1900</c:v>
                </c:pt>
                <c:pt idx="3">
                  <c:v>2200</c:v>
                </c:pt>
                <c:pt idx="4">
                  <c:v>2700</c:v>
                </c:pt>
                <c:pt idx="5">
                  <c:v>3000</c:v>
                </c:pt>
                <c:pt idx="6">
                  <c:v>4300</c:v>
                </c:pt>
                <c:pt idx="7">
                  <c:v>4550</c:v>
                </c:pt>
              </c:numCache>
            </c:numRef>
          </c:cat>
          <c:val>
            <c:numRef>
              <c:f>up_cpu_clock!$B$3:$B$10</c:f>
              <c:numCache>
                <c:formatCode>General</c:formatCode>
                <c:ptCount val="8"/>
                <c:pt idx="0">
                  <c:v>11799</c:v>
                </c:pt>
                <c:pt idx="1">
                  <c:v>11799</c:v>
                </c:pt>
                <c:pt idx="2">
                  <c:v>11799</c:v>
                </c:pt>
                <c:pt idx="3">
                  <c:v>11799</c:v>
                </c:pt>
                <c:pt idx="4">
                  <c:v>11799</c:v>
                </c:pt>
                <c:pt idx="5">
                  <c:v>11799</c:v>
                </c:pt>
                <c:pt idx="6">
                  <c:v>11799</c:v>
                </c:pt>
                <c:pt idx="7">
                  <c:v>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2-48AF-A0D2-0434D2BF21BF}"/>
            </c:ext>
          </c:extLst>
        </c:ser>
        <c:ser>
          <c:idx val="2"/>
          <c:order val="1"/>
          <c:tx>
            <c:strRef>
              <c:f>up_cpu_clock!$C$2</c:f>
              <c:strCache>
                <c:ptCount val="1"/>
                <c:pt idx="0">
                  <c:v>free5GC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up_cpu_clock!$A$3:$A$10</c:f>
              <c:numCache>
                <c:formatCode>General</c:formatCode>
                <c:ptCount val="8"/>
                <c:pt idx="0">
                  <c:v>800</c:v>
                </c:pt>
                <c:pt idx="1">
                  <c:v>1400</c:v>
                </c:pt>
                <c:pt idx="2">
                  <c:v>1900</c:v>
                </c:pt>
                <c:pt idx="3">
                  <c:v>2200</c:v>
                </c:pt>
                <c:pt idx="4">
                  <c:v>2700</c:v>
                </c:pt>
                <c:pt idx="5">
                  <c:v>3000</c:v>
                </c:pt>
                <c:pt idx="6">
                  <c:v>4300</c:v>
                </c:pt>
                <c:pt idx="7">
                  <c:v>4550</c:v>
                </c:pt>
              </c:numCache>
            </c:numRef>
          </c:cat>
          <c:val>
            <c:numRef>
              <c:f>up_cpu_clock!$C$3:$C$10</c:f>
              <c:numCache>
                <c:formatCode>General</c:formatCode>
                <c:ptCount val="8"/>
                <c:pt idx="0">
                  <c:v>267</c:v>
                </c:pt>
                <c:pt idx="1">
                  <c:v>450</c:v>
                </c:pt>
                <c:pt idx="2">
                  <c:v>629</c:v>
                </c:pt>
                <c:pt idx="3">
                  <c:v>729</c:v>
                </c:pt>
                <c:pt idx="4">
                  <c:v>885</c:v>
                </c:pt>
                <c:pt idx="5">
                  <c:v>996</c:v>
                </c:pt>
                <c:pt idx="7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2-48AF-A0D2-0434D2BF21BF}"/>
            </c:ext>
          </c:extLst>
        </c:ser>
        <c:ser>
          <c:idx val="3"/>
          <c:order val="2"/>
          <c:tx>
            <c:strRef>
              <c:f>up_cpu_clock!$D$2</c:f>
              <c:strCache>
                <c:ptCount val="1"/>
                <c:pt idx="0">
                  <c:v>LH5GC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up_cpu_clock!$A$3:$A$10</c:f>
              <c:numCache>
                <c:formatCode>General</c:formatCode>
                <c:ptCount val="8"/>
                <c:pt idx="0">
                  <c:v>800</c:v>
                </c:pt>
                <c:pt idx="1">
                  <c:v>1400</c:v>
                </c:pt>
                <c:pt idx="2">
                  <c:v>1900</c:v>
                </c:pt>
                <c:pt idx="3">
                  <c:v>2200</c:v>
                </c:pt>
                <c:pt idx="4">
                  <c:v>2700</c:v>
                </c:pt>
                <c:pt idx="5">
                  <c:v>3000</c:v>
                </c:pt>
                <c:pt idx="6">
                  <c:v>4300</c:v>
                </c:pt>
                <c:pt idx="7">
                  <c:v>4550</c:v>
                </c:pt>
              </c:numCache>
            </c:numRef>
          </c:cat>
          <c:val>
            <c:numRef>
              <c:f>up_cpu_clock!$D$3:$D$10</c:f>
              <c:numCache>
                <c:formatCode>General</c:formatCode>
                <c:ptCount val="8"/>
                <c:pt idx="0">
                  <c:v>3615</c:v>
                </c:pt>
                <c:pt idx="1">
                  <c:v>4989</c:v>
                </c:pt>
                <c:pt idx="2">
                  <c:v>6310</c:v>
                </c:pt>
                <c:pt idx="3">
                  <c:v>7009</c:v>
                </c:pt>
                <c:pt idx="4">
                  <c:v>7644</c:v>
                </c:pt>
                <c:pt idx="5">
                  <c:v>8394</c:v>
                </c:pt>
                <c:pt idx="6">
                  <c:v>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2-48AF-A0D2-0434D2BF21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1727"/>
        <c:axId val="569912463"/>
      </c:lineChart>
      <c:catAx>
        <c:axId val="5411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Frequency</a:t>
                </a:r>
                <a:r>
                  <a:rPr lang="en-US" altLang="zh-TW" baseline="0"/>
                  <a:t> (MHz)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9912463"/>
        <c:crosses val="autoZero"/>
        <c:auto val="1"/>
        <c:lblAlgn val="ctr"/>
        <c:lblOffset val="100"/>
        <c:noMultiLvlLbl val="0"/>
      </c:catAx>
      <c:valAx>
        <c:axId val="5699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r>
                  <a:rPr lang="en-US" altLang="zh-TW" baseline="0"/>
                  <a:t> </a:t>
                </a:r>
                <a:r>
                  <a:rPr lang="en-US" altLang="zh-TW"/>
                  <a:t>(Kpps)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ONVM</a:t>
            </a:r>
            <a:r>
              <a:rPr lang="zh-TW" altLang="en-US" b="0">
                <a:solidFill>
                  <a:srgbClr val="757575"/>
                </a:solidFill>
                <a:latin typeface="+mn-lt"/>
              </a:rPr>
              <a:t>和</a:t>
            </a:r>
            <a:r>
              <a:rPr lang="en-US" b="0">
                <a:solidFill>
                  <a:srgbClr val="757575"/>
                </a:solidFill>
                <a:latin typeface="+mn-lt"/>
              </a:rPr>
              <a:t>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'(原) 32'!$R$38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32'!$Q$39:$Q$40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'(原) 32'!$R$39:$R$40</c:f>
              <c:numCache>
                <c:formatCode>General</c:formatCode>
                <c:ptCount val="2"/>
                <c:pt idx="0">
                  <c:v>5.5222471428571437E-4</c:v>
                </c:pt>
                <c:pt idx="1">
                  <c:v>9.1206109523809522E-4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F7-4DE4-A265-3662E2A12F26}"/>
            </c:ext>
          </c:extLst>
        </c:ser>
        <c:ser>
          <c:idx val="1"/>
          <c:order val="1"/>
          <c:tx>
            <c:strRef>
              <c:f>'(原) 32'!$S$38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'(原) 32'!$Q$39:$Q$40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'(原) 32'!$S$39:$S$40</c:f>
              <c:numCache>
                <c:formatCode>General</c:formatCode>
                <c:ptCount val="2"/>
                <c:pt idx="0">
                  <c:v>6.6817685714285716E-4</c:v>
                </c:pt>
                <c:pt idx="1">
                  <c:v>3.0008904761904761E-4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F7-4DE4-A265-3662E2A1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51476"/>
        <c:axId val="526155135"/>
      </c:barChart>
      <c:catAx>
        <c:axId val="12955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26155135"/>
        <c:crosses val="autoZero"/>
        <c:auto val="1"/>
        <c:lblAlgn val="ctr"/>
        <c:lblOffset val="100"/>
        <c:noMultiLvlLbl val="1"/>
      </c:catAx>
      <c:valAx>
        <c:axId val="52615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295514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'32 sort'!$C$26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sort'!$B$27:$B$28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'32 sort'!$C$27:$C$28</c:f>
              <c:numCache>
                <c:formatCode>General</c:formatCode>
                <c:ptCount val="2"/>
                <c:pt idx="0">
                  <c:v>0.12487765642857142</c:v>
                </c:pt>
                <c:pt idx="1">
                  <c:v>0.16294575285714283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DB-40A8-BFE7-EEF32369F39A}"/>
            </c:ext>
          </c:extLst>
        </c:ser>
        <c:ser>
          <c:idx val="1"/>
          <c:order val="1"/>
          <c:tx>
            <c:strRef>
              <c:f>'32 sort'!$D$26</c:f>
              <c:strCache>
                <c:ptCount val="1"/>
                <c:pt idx="0">
                  <c:v>Kernel with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sort'!$B$27:$B$28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'32 sort'!$D$27:$D$28</c:f>
              <c:numCache>
                <c:formatCode>General</c:formatCode>
                <c:ptCount val="2"/>
                <c:pt idx="0">
                  <c:v>0.11305199928571429</c:v>
                </c:pt>
                <c:pt idx="1">
                  <c:v>0.16003834578571433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DB-40A8-BFE7-EEF32369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7367"/>
        <c:axId val="134261558"/>
      </c:barChart>
      <c:catAx>
        <c:axId val="17499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34261558"/>
        <c:crosses val="autoZero"/>
        <c:auto val="1"/>
        <c:lblAlgn val="ctr"/>
        <c:lblOffset val="100"/>
        <c:noMultiLvlLbl val="1"/>
      </c:catAx>
      <c:valAx>
        <c:axId val="134261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49973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 with no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'32 sort'!$H$26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sort'!$G$27:$G$28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'32 sort'!$H$27:$H$28</c:f>
              <c:numCache>
                <c:formatCode>General</c:formatCode>
                <c:ptCount val="2"/>
                <c:pt idx="0">
                  <c:v>3.1244185714285712E-4</c:v>
                </c:pt>
                <c:pt idx="1">
                  <c:v>1.7631142857142858E-4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63-4227-954F-D2B8AE804E4E}"/>
            </c:ext>
          </c:extLst>
        </c:ser>
        <c:ser>
          <c:idx val="1"/>
          <c:order val="1"/>
          <c:tx>
            <c:strRef>
              <c:f>'32 sort'!$I$26</c:f>
              <c:strCache>
                <c:ptCount val="1"/>
                <c:pt idx="0">
                  <c:v>Kernel with 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sort'!$G$27:$G$28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'32 sort'!$I$27:$I$28</c:f>
              <c:numCache>
                <c:formatCode>General</c:formatCode>
                <c:ptCount val="2"/>
                <c:pt idx="0">
                  <c:v>3.918332142857143E-4</c:v>
                </c:pt>
                <c:pt idx="1">
                  <c:v>2.0691864285714282E-4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663-4227-954F-D2B8AE80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846295"/>
        <c:axId val="2140358610"/>
      </c:barChart>
      <c:catAx>
        <c:axId val="163284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140358610"/>
        <c:crosses val="autoZero"/>
        <c:auto val="1"/>
        <c:lblAlgn val="ctr"/>
        <c:lblOffset val="100"/>
        <c:noMultiLvlLbl val="1"/>
      </c:catAx>
      <c:valAx>
        <c:axId val="2140358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632846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'32 sort'!$M$26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sort'!$L$27:$L$28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'32 sort'!$M$27:$M$28</c:f>
              <c:numCache>
                <c:formatCode>General</c:formatCode>
                <c:ptCount val="2"/>
                <c:pt idx="0">
                  <c:v>0.12487765642857142</c:v>
                </c:pt>
                <c:pt idx="1">
                  <c:v>0.16294575285714283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19-4794-A369-FB076F804BAD}"/>
            </c:ext>
          </c:extLst>
        </c:ser>
        <c:ser>
          <c:idx val="1"/>
          <c:order val="1"/>
          <c:tx>
            <c:strRef>
              <c:f>'32 sort'!$N$26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sort'!$L$27:$L$28</c:f>
              <c:strCache>
                <c:ptCount val="2"/>
                <c:pt idx="0">
                  <c:v>Registration Time</c:v>
                </c:pt>
                <c:pt idx="1">
                  <c:v>PDU Request Time</c:v>
                </c:pt>
              </c:strCache>
            </c:strRef>
          </c:cat>
          <c:val>
            <c:numRef>
              <c:f>'32 sort'!$N$27:$N$28</c:f>
              <c:numCache>
                <c:formatCode>General</c:formatCode>
                <c:ptCount val="2"/>
                <c:pt idx="0">
                  <c:v>0.16727643035714285</c:v>
                </c:pt>
                <c:pt idx="1">
                  <c:v>0.18390249092857142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19-4794-A369-FB076F80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567889"/>
        <c:axId val="400069381"/>
      </c:barChart>
      <c:catAx>
        <c:axId val="174256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400069381"/>
        <c:crosses val="autoZero"/>
        <c:auto val="1"/>
        <c:lblAlgn val="ctr"/>
        <c:lblOffset val="100"/>
        <c:noMultiLvlLbl val="1"/>
      </c:catAx>
      <c:valAx>
        <c:axId val="400069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42567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'32 sort'!$Q$26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sort'!$P$27:$P$28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'32 sort'!$Q$27:$Q$28</c:f>
              <c:numCache>
                <c:formatCode>General</c:formatCode>
                <c:ptCount val="2"/>
                <c:pt idx="0">
                  <c:v>3.1244185714285712E-4</c:v>
                </c:pt>
                <c:pt idx="1">
                  <c:v>1.7631142857142858E-4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5C-453F-A30B-71A1C7514BD8}"/>
            </c:ext>
          </c:extLst>
        </c:ser>
        <c:ser>
          <c:idx val="1"/>
          <c:order val="1"/>
          <c:tx>
            <c:strRef>
              <c:f>'32 sort'!$R$26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'32 sort'!$P$27:$P$28</c:f>
              <c:strCache>
                <c:ptCount val="2"/>
                <c:pt idx="0">
                  <c:v>Establishment</c:v>
                </c:pt>
                <c:pt idx="1">
                  <c:v>Modification</c:v>
                </c:pt>
              </c:strCache>
            </c:strRef>
          </c:cat>
          <c:val>
            <c:numRef>
              <c:f>'32 sort'!$R$27:$R$28</c:f>
              <c:numCache>
                <c:formatCode>General</c:formatCode>
                <c:ptCount val="2"/>
                <c:pt idx="0">
                  <c:v>5.2813935714285723E-4</c:v>
                </c:pt>
                <c:pt idx="1">
                  <c:v>2.6120142857142858E-4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5C-453F-A30B-71A1C751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07085"/>
        <c:axId val="1410168767"/>
      </c:barChart>
      <c:catAx>
        <c:axId val="23320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410168767"/>
        <c:crosses val="autoZero"/>
        <c:auto val="1"/>
        <c:lblAlgn val="ctr"/>
        <c:lblOffset val="100"/>
        <c:noMultiLvlLbl val="1"/>
      </c:catAx>
      <c:valAx>
        <c:axId val="141016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2332070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'33 night'!$B$20</c:f>
              <c:strCache>
                <c:ptCount val="1"/>
                <c:pt idx="0">
                  <c:v>ONVM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'33 night'!$B$21:$B$23</c:f>
              <c:numCache>
                <c:formatCode>General</c:formatCode>
                <c:ptCount val="3"/>
                <c:pt idx="0">
                  <c:v>0.24258505253846158</c:v>
                </c:pt>
                <c:pt idx="1">
                  <c:v>0.33701030533333332</c:v>
                </c:pt>
                <c:pt idx="2">
                  <c:v>0.41408889500000001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0E-4AAF-A4B8-A17A78E8B08D}"/>
            </c:ext>
          </c:extLst>
        </c:ser>
        <c:ser>
          <c:idx val="1"/>
          <c:order val="1"/>
          <c:tx>
            <c:strRef>
              <c:f>'33 night'!$C$20</c:f>
              <c:strCache>
                <c:ptCount val="1"/>
                <c:pt idx="0">
                  <c:v>Kernel with 3 NF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'33 night'!$C$21:$C$23</c:f>
              <c:numCache>
                <c:formatCode>General</c:formatCode>
                <c:ptCount val="3"/>
                <c:pt idx="0">
                  <c:v>0.34545793469230773</c:v>
                </c:pt>
                <c:pt idx="1">
                  <c:v>0.37383019499999998</c:v>
                </c:pt>
                <c:pt idx="2">
                  <c:v>0.41516049023076917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0E-4AAF-A4B8-A17A78E8B08D}"/>
            </c:ext>
          </c:extLst>
        </c:ser>
        <c:ser>
          <c:idx val="2"/>
          <c:order val="2"/>
          <c:tx>
            <c:strRef>
              <c:f>'33 night'!$D$20</c:f>
              <c:strCache>
                <c:ptCount val="1"/>
                <c:pt idx="0">
                  <c:v>Kernel with no NF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 night'!$A$21:$A$23</c:f>
              <c:strCache>
                <c:ptCount val="3"/>
                <c:pt idx="0">
                  <c:v>Registration Time</c:v>
                </c:pt>
                <c:pt idx="1">
                  <c:v>PDU Request Time</c:v>
                </c:pt>
                <c:pt idx="2">
                  <c:v>N2 Handover</c:v>
                </c:pt>
              </c:strCache>
            </c:strRef>
          </c:cat>
          <c:val>
            <c:numRef>
              <c:f>'33 night'!$D$21:$D$23</c:f>
              <c:numCache>
                <c:formatCode>General</c:formatCode>
                <c:ptCount val="3"/>
                <c:pt idx="0">
                  <c:v>0.28514696215384616</c:v>
                </c:pt>
                <c:pt idx="1">
                  <c:v>0.34428092476923078</c:v>
                </c:pt>
                <c:pt idx="2">
                  <c:v>0.4139633905384616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70E-4AAF-A4B8-A17A78E8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683849"/>
        <c:axId val="1053790768"/>
      </c:barChart>
      <c:catAx>
        <c:axId val="192068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053790768"/>
        <c:crosses val="autoZero"/>
        <c:auto val="1"/>
        <c:lblAlgn val="ctr"/>
        <c:lblOffset val="100"/>
        <c:noMultiLvlLbl val="1"/>
      </c:catAx>
      <c:valAx>
        <c:axId val="1053790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206838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PFCP Message Latency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21816140-288F-4AD9-A1A1-C6D5E8208DF9}">
          <cx:tx>
            <cx:txData>
              <cx:f>_xlchart.v1.1</cx:f>
              <cx:v>LH5GC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26BB9CE-68BC-41E6-83E5-691E202CF520}">
          <cx:tx>
            <cx:txData>
              <cx:f>_xlchart.v1.3</cx:f>
              <cx:v>free5GC with 3 NF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2381E5B3-B303-4489-A484-489BB12A3A2C}">
          <cx:tx>
            <cx:txData>
              <cx:f>_xlchart.v1.5</cx:f>
              <cx:v>free5GC on 3 core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 (m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s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)</a:t>
                </a:r>
                <a:endParaRPr lang="zh-TW" alt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altLang="zh-TW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SBI Message Latency</a:t>
            </a:r>
            <a:endParaRPr lang="zh-TW" alt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CB7C298B-C6A1-4234-A4F6-3C9C556A3448}">
          <cx:tx>
            <cx:txData>
              <cx:f>_xlchart.v1.8</cx:f>
              <cx:v>LH5GC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B2A30B4-268F-4827-A799-98E3FD4C2553}">
          <cx:tx>
            <cx:txData>
              <cx:f>_xlchart.v1.10</cx:f>
              <cx:v>free5GC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0-EBF5-437B-802E-75E7E3640F5F}">
          <cx:tx>
            <cx:txData>
              <cx:f>_xlchart.v1.12</cx:f>
              <cx:v>SMF Processing Delay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TW" altLang="en-US" b="1"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r>
                  <a:rPr lang="en-US" altLang="zh-TW" sz="900" b="1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 (ms)</a:t>
                </a:r>
                <a:endParaRPr lang="zh-TW" altLang="en-US" sz="900" b="1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endParaRPr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TW" altLang="en-US" b="1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zh-TW" altLang="en-US" b="1"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  <cx:data id="1">
      <cx:strDim type="cat">
        <cx:f>_xlchart.v1.28</cx:f>
      </cx:strDim>
      <cx:numDim type="val">
        <cx:f>_xlchart.v1.32</cx:f>
      </cx:numDim>
    </cx:data>
    <cx:data id="2">
      <cx:strDim type="cat">
        <cx:f>_xlchart.v1.28</cx:f>
      </cx:strDim>
      <cx:numDim type="val">
        <cx:f>_xlchart.v1.34</cx:f>
      </cx:numDim>
    </cx:data>
    <cx:data id="3">
      <cx:strDim type="cat">
        <cx:f>_xlchart.v1.28</cx:f>
      </cx:strDim>
      <cx:numDim type="val">
        <cx:f>_xlchart.v1.36</cx:f>
      </cx:numDim>
    </cx:data>
  </cx:chartData>
  <cx:chart>
    <cx:title pos="t" align="ctr" overlay="0"/>
    <cx:plotArea>
      <cx:plotAreaRegion>
        <cx:series layoutId="boxWhisker" uniqueId="{5EB5A08D-4C9C-4CDC-923C-B140F25023D5}">
          <cx:tx>
            <cx:txData>
              <cx:f>_xlchart.v1.29</cx:f>
              <cx:v>LH5GC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207DA1E-BB6D-476A-96B8-9E63CA8CC77A}">
          <cx:tx>
            <cx:txData>
              <cx:f>_xlchart.v1.31</cx:f>
              <cx:v>free5GC with 3 NF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8B06F2D6-0237-4F56-8740-A6D2E9F86FBD}">
          <cx:tx>
            <cx:txData>
              <cx:f>_xlchart.v1.33</cx:f>
              <cx:v>free5GC on 3 core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72BA-49C2-9A20-77A7B4352AF6}">
          <cx:tx>
            <cx:txData>
              <cx:f>_xlchart.v1.35</cx:f>
              <cx:v>free5GC</cx:v>
            </cx:txData>
          </cx:tx>
          <cx:dataId val="3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 (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cs typeface="Arial"/>
                  </a:rPr>
                  <a:t>m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_xlchart.v1.39</cx:f>
      </cx:numDim>
    </cx:data>
    <cx:data id="1">
      <cx:strDim type="cat">
        <cx:f>_xlchart.v1.37</cx:f>
      </cx:strDim>
      <cx:numDim type="val">
        <cx:f>_xlchart.v1.41</cx:f>
      </cx:numDim>
    </cx:data>
    <cx:data id="2">
      <cx:strDim type="cat">
        <cx:f>_xlchart.v1.37</cx:f>
      </cx:strDim>
      <cx:numDim type="val">
        <cx:f>_xlchart.v1.43</cx:f>
      </cx:numDim>
    </cx:data>
    <cx:data id="3">
      <cx:numDim type="val">
        <cx:f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Procedure Latency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18685343-7DF9-4E74-A52D-B032B27C3330}">
          <cx:tx>
            <cx:txData>
              <cx:f>_xlchart.v1.38</cx:f>
              <cx:v>LH5GC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1434BD82-8698-49E3-94AF-6D369E4DC557}">
          <cx:tx>
            <cx:txData>
              <cx:f>_xlchart.v1.40</cx:f>
              <cx:v>free5GC with 3 NF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30037A5C-0348-468B-8A0E-247ACEC1BE1A}">
          <cx:tx>
            <cx:txData>
              <cx:f>_xlchart.v1.42</cx:f>
              <cx:v>free5GC on 3 core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216F-43A2-A1C8-F2ED68F9926B}">
          <cx:tx>
            <cx:txData>
              <cx:f>_xlchart.v1.44</cx:f>
              <cx:v>free5GC</cx:v>
            </cx:txData>
          </cx:tx>
          <cx:dataId val="3"/>
          <cx:layoutPr>
            <cx:visibility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</a:t>
                </a:r>
                <a:r>
                  <a:rPr lang="zh-TW" altLang="en-US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 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(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cs typeface="Arial"/>
                  </a:rPr>
                  <a:t>m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strDim type="cat">
        <cx:f>_xlchart.v1.55</cx:f>
      </cx:strDim>
      <cx:numDim type="val">
        <cx:f>_xlchart.v1.59</cx:f>
      </cx:numDim>
    </cx:data>
    <cx:data id="2">
      <cx:strDim type="cat">
        <cx:f>_xlchart.v1.55</cx:f>
      </cx:strDim>
      <cx:numDim type="val">
        <cx:f>_xlchart.v1.61</cx:f>
      </cx:numDim>
    </cx:data>
    <cx:data id="3">
      <cx:numDim type="val">
        <cx:f>_xlchart.v1.63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Procedure Latency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BA210144-B7BD-437A-AA07-3F20E932D9D6}">
          <cx:tx>
            <cx:txData>
              <cx:f>_xlchart.v1.56</cx:f>
              <cx:v>LH5GC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A0D02272-8F7E-41AF-8E7F-AA9186D26FEA}">
          <cx:tx>
            <cx:txData>
              <cx:f>_xlchart.v1.58</cx:f>
              <cx:v>free5GC with 3 NF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3C00DAB3-C5E0-4E05-B2A7-9B6A87FBC604}">
          <cx:tx>
            <cx:txData>
              <cx:f>_xlchart.v1.60</cx:f>
              <cx:v>free5GC on 3 core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26F4-49A1-A25D-9D145E4EFB91}">
          <cx:tx>
            <cx:txData>
              <cx:f>_xlchart.v1.62</cx:f>
              <cx:v>free5GC</cx:v>
            </cx:txData>
          </cx:tx>
          <cx:dataId val="3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 (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cs typeface="Arial"/>
                  </a:rPr>
                  <a:t>m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_xlchart.v1.48</cx:f>
      </cx:numDim>
    </cx:data>
    <cx:data id="1">
      <cx:strDim type="cat">
        <cx:f>_xlchart.v1.46</cx:f>
      </cx:strDim>
      <cx:numDim type="val">
        <cx:f>_xlchart.v1.50</cx:f>
      </cx:numDim>
    </cx:data>
    <cx:data id="2">
      <cx:strDim type="cat">
        <cx:f>_xlchart.v1.46</cx:f>
      </cx:strDim>
      <cx:numDim type="val">
        <cx:f>_xlchart.v1.52</cx:f>
      </cx:numDim>
    </cx:data>
    <cx:data id="3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Procedure Latency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boxWhisker" uniqueId="{26E645F7-5099-49C6-AE0F-0E00691E3EEE}">
          <cx:tx>
            <cx:txData>
              <cx:f>_xlchart.v1.47</cx:f>
              <cx:v>LH5GC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75EC999-1E73-407D-94DC-4F59732FD663}">
          <cx:tx>
            <cx:txData>
              <cx:f>_xlchart.v1.49</cx:f>
              <cx:v>free5GC with 3 NF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BC0A1D08-E42A-4681-B4D9-E78626735260}">
          <cx:tx>
            <cx:txData>
              <cx:f>_xlchart.v1.51</cx:f>
              <cx:v>free5GC on 3 core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00000000-DCBE-49F2-9E2F-5218C3BC8C2A}">
          <cx:tx>
            <cx:txData>
              <cx:f>_xlchart.v1.53</cx:f>
              <cx:v>free5GC</cx:v>
            </cx:txData>
          </cx:tx>
          <cx:dataId val="3"/>
          <cx:layoutPr>
            <cx:visibility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Arial"/>
                    <a:cs typeface="Arial"/>
                  </a:rPr>
                  <a:t>Time (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cs typeface="Arial"/>
                  </a:rPr>
                  <a:t>m</a:t>
                </a:r>
                <a:r>
                  <a:rPr lang="en-US" altLang="zh-TW" sz="900" b="0" i="0" u="none" strike="noStrik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latin typeface="Arial"/>
                    <a:ea typeface="Arial"/>
                    <a:cs typeface="Arial"/>
                  </a:rPr>
                  <a:t>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41</xdr:row>
      <xdr:rowOff>9525</xdr:rowOff>
    </xdr:from>
    <xdr:ext cx="4352925" cy="2695575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400050</xdr:colOff>
      <xdr:row>41</xdr:row>
      <xdr:rowOff>9525</xdr:rowOff>
    </xdr:from>
    <xdr:ext cx="4352925" cy="2695575"/>
    <xdr:graphicFrame macro="">
      <xdr:nvGraphicFramePr>
        <xdr:cNvPr id="3" name="Chart 2" title="圖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504825</xdr:colOff>
      <xdr:row>41</xdr:row>
      <xdr:rowOff>9525</xdr:rowOff>
    </xdr:from>
    <xdr:ext cx="4457700" cy="2762250"/>
    <xdr:graphicFrame macro="">
      <xdr:nvGraphicFramePr>
        <xdr:cNvPr id="4" name="Chart 3" title="圖表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704850</xdr:colOff>
      <xdr:row>41</xdr:row>
      <xdr:rowOff>9525</xdr:rowOff>
    </xdr:from>
    <xdr:ext cx="4457700" cy="2762250"/>
    <xdr:graphicFrame macro="">
      <xdr:nvGraphicFramePr>
        <xdr:cNvPr id="5" name="Chart 4" title="圖表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10</xdr:row>
      <xdr:rowOff>47625</xdr:rowOff>
    </xdr:from>
    <xdr:to>
      <xdr:col>11</xdr:col>
      <xdr:colOff>161925</xdr:colOff>
      <xdr:row>33</xdr:row>
      <xdr:rowOff>57149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382693B-32E1-4947-A4D2-86F6D764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1076326</xdr:colOff>
      <xdr:row>9</xdr:row>
      <xdr:rowOff>28575</xdr:rowOff>
    </xdr:from>
    <xdr:to>
      <xdr:col>14</xdr:col>
      <xdr:colOff>547687</xdr:colOff>
      <xdr:row>22</xdr:row>
      <xdr:rowOff>119062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4196E0-8B02-401B-85F0-6405BCDCF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17</xdr:row>
      <xdr:rowOff>76200</xdr:rowOff>
    </xdr:from>
    <xdr:to>
      <xdr:col>25</xdr:col>
      <xdr:colOff>438150</xdr:colOff>
      <xdr:row>33</xdr:row>
      <xdr:rowOff>152399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8C94BE3-40EF-41D6-A3D4-1B631207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133349</xdr:colOff>
      <xdr:row>16</xdr:row>
      <xdr:rowOff>90486</xdr:rowOff>
    </xdr:from>
    <xdr:to>
      <xdr:col>11</xdr:col>
      <xdr:colOff>190500</xdr:colOff>
      <xdr:row>39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D6C08A-8812-4073-A525-3CA2E7A3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4</xdr:row>
      <xdr:rowOff>119063</xdr:rowOff>
    </xdr:from>
    <xdr:to>
      <xdr:col>15</xdr:col>
      <xdr:colOff>9526</xdr:colOff>
      <xdr:row>26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729438-FB67-4066-A666-4B41E766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76200</xdr:rowOff>
    </xdr:from>
    <xdr:to>
      <xdr:col>11</xdr:col>
      <xdr:colOff>523875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30431D83-7AD3-4C41-B854-F9C169114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5" y="885825"/>
              <a:ext cx="6610350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576261</xdr:colOff>
      <xdr:row>15</xdr:row>
      <xdr:rowOff>52386</xdr:rowOff>
    </xdr:from>
    <xdr:to>
      <xdr:col>21</xdr:col>
      <xdr:colOff>371474</xdr:colOff>
      <xdr:row>37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ABBC2E6-6C09-4E2B-B454-EF9038655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7461" y="2481261"/>
              <a:ext cx="6500813" cy="3519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</xdr:row>
      <xdr:rowOff>42862</xdr:rowOff>
    </xdr:from>
    <xdr:to>
      <xdr:col>21</xdr:col>
      <xdr:colOff>571500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639112D3-9D63-470B-A229-294073938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7525" y="204787"/>
              <a:ext cx="4600575" cy="3128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128587</xdr:colOff>
      <xdr:row>0</xdr:row>
      <xdr:rowOff>90487</xdr:rowOff>
    </xdr:from>
    <xdr:to>
      <xdr:col>13</xdr:col>
      <xdr:colOff>433387</xdr:colOff>
      <xdr:row>16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6B4D9B3-0290-4E93-85A3-716A2B14C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1187" y="90487"/>
              <a:ext cx="4572000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157162</xdr:colOff>
      <xdr:row>16</xdr:row>
      <xdr:rowOff>157162</xdr:rowOff>
    </xdr:from>
    <xdr:to>
      <xdr:col>13</xdr:col>
      <xdr:colOff>461962</xdr:colOff>
      <xdr:row>32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E08DA070-4422-42CF-B2E4-0BF145CAA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9762" y="2747962"/>
              <a:ext cx="4572000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166687</xdr:colOff>
      <xdr:row>33</xdr:row>
      <xdr:rowOff>80962</xdr:rowOff>
    </xdr:from>
    <xdr:to>
      <xdr:col>13</xdr:col>
      <xdr:colOff>471487</xdr:colOff>
      <xdr:row>49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F27FC9BA-2FE4-4060-8FE3-6ADDEF37C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287" y="5424487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29</xdr:row>
      <xdr:rowOff>28575</xdr:rowOff>
    </xdr:from>
    <xdr:ext cx="3762375" cy="2324100"/>
    <xdr:graphicFrame macro="">
      <xdr:nvGraphicFramePr>
        <xdr:cNvPr id="5" name="Chart 5" title="圖表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552450</xdr:colOff>
      <xdr:row>29</xdr:row>
      <xdr:rowOff>28575</xdr:rowOff>
    </xdr:from>
    <xdr:ext cx="3762375" cy="2324100"/>
    <xdr:graphicFrame macro="">
      <xdr:nvGraphicFramePr>
        <xdr:cNvPr id="6" name="Chart 6" title="圖表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533400</xdr:colOff>
      <xdr:row>29</xdr:row>
      <xdr:rowOff>28575</xdr:rowOff>
    </xdr:from>
    <xdr:ext cx="3762375" cy="2324100"/>
    <xdr:graphicFrame macro="">
      <xdr:nvGraphicFramePr>
        <xdr:cNvPr id="7" name="Chart 7" title="圖表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0</xdr:colOff>
      <xdr:row>29</xdr:row>
      <xdr:rowOff>28575</xdr:rowOff>
    </xdr:from>
    <xdr:ext cx="3810000" cy="2324100"/>
    <xdr:graphicFrame macro="">
      <xdr:nvGraphicFramePr>
        <xdr:cNvPr id="8" name="Chart 8" title="圖表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19050</xdr:rowOff>
    </xdr:from>
    <xdr:ext cx="13649325" cy="3143250"/>
    <xdr:graphicFrame macro="">
      <xdr:nvGraphicFramePr>
        <xdr:cNvPr id="9" name="Chart 9" title="圖表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 macro="">
      <xdr:nvGraphicFramePr>
        <xdr:cNvPr id="10" name="Chart 10" title="圖表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19050</xdr:rowOff>
    </xdr:from>
    <xdr:ext cx="13649325" cy="3143250"/>
    <xdr:graphicFrame macro="">
      <xdr:nvGraphicFramePr>
        <xdr:cNvPr id="11" name="Chart 11" title="圖表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 macro="">
      <xdr:nvGraphicFramePr>
        <xdr:cNvPr id="12" name="Chart 12" title="圖表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19050</xdr:rowOff>
    </xdr:from>
    <xdr:ext cx="13649325" cy="3143250"/>
    <xdr:graphicFrame macro="">
      <xdr:nvGraphicFramePr>
        <xdr:cNvPr id="13" name="Chart 13" title="圖表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 macro="">
      <xdr:nvGraphicFramePr>
        <xdr:cNvPr id="14" name="Chart 14" title="圖表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19050</xdr:rowOff>
    </xdr:from>
    <xdr:ext cx="13649325" cy="3143250"/>
    <xdr:graphicFrame macro="">
      <xdr:nvGraphicFramePr>
        <xdr:cNvPr id="15" name="Chart 15" title="圖表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 macro="">
      <xdr:nvGraphicFramePr>
        <xdr:cNvPr id="16" name="Chart 16" title="圖表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19050</xdr:rowOff>
    </xdr:from>
    <xdr:ext cx="13649325" cy="3143250"/>
    <xdr:graphicFrame macro="">
      <xdr:nvGraphicFramePr>
        <xdr:cNvPr id="17" name="Chart 17" title="圖表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 macro="">
      <xdr:nvGraphicFramePr>
        <xdr:cNvPr id="18" name="Chart 18" title="圖表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11</xdr:row>
      <xdr:rowOff>190500</xdr:rowOff>
    </xdr:from>
    <xdr:ext cx="4819650" cy="2990850"/>
    <xdr:graphicFrame macro="">
      <xdr:nvGraphicFramePr>
        <xdr:cNvPr id="19" name="Chart 19" title="圖表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200025</xdr:colOff>
      <xdr:row>12</xdr:row>
      <xdr:rowOff>0</xdr:rowOff>
    </xdr:from>
    <xdr:ext cx="4819650" cy="2990850"/>
    <xdr:graphicFrame macro="">
      <xdr:nvGraphicFramePr>
        <xdr:cNvPr id="20" name="Chart 20" title="圖表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314325</xdr:colOff>
      <xdr:row>11</xdr:row>
      <xdr:rowOff>190500</xdr:rowOff>
    </xdr:from>
    <xdr:ext cx="4819650" cy="2990850"/>
    <xdr:graphicFrame macro="">
      <xdr:nvGraphicFramePr>
        <xdr:cNvPr id="21" name="Chart 21" title="圖表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542925</xdr:colOff>
      <xdr:row>11</xdr:row>
      <xdr:rowOff>190500</xdr:rowOff>
    </xdr:from>
    <xdr:ext cx="4819650" cy="2990850"/>
    <xdr:graphicFrame macro="">
      <xdr:nvGraphicFramePr>
        <xdr:cNvPr id="22" name="Chart 22" title="圖表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771525</xdr:colOff>
      <xdr:row>11</xdr:row>
      <xdr:rowOff>190500</xdr:rowOff>
    </xdr:from>
    <xdr:ext cx="4819650" cy="2990850"/>
    <xdr:graphicFrame macro="">
      <xdr:nvGraphicFramePr>
        <xdr:cNvPr id="23" name="Chart 23" title="圖表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85725</xdr:colOff>
      <xdr:row>52</xdr:row>
      <xdr:rowOff>104775</xdr:rowOff>
    </xdr:from>
    <xdr:ext cx="4352925" cy="2686050"/>
    <xdr:graphicFrame macro="">
      <xdr:nvGraphicFramePr>
        <xdr:cNvPr id="24" name="Chart 24" title="圖表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0</xdr:colOff>
      <xdr:row>52</xdr:row>
      <xdr:rowOff>104775</xdr:rowOff>
    </xdr:from>
    <xdr:ext cx="4352925" cy="2686050"/>
    <xdr:graphicFrame macro="">
      <xdr:nvGraphicFramePr>
        <xdr:cNvPr id="25" name="Chart 25" title="圖表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0</xdr:colOff>
      <xdr:row>52</xdr:row>
      <xdr:rowOff>104775</xdr:rowOff>
    </xdr:from>
    <xdr:ext cx="4352925" cy="2686050"/>
    <xdr:graphicFrame macro="">
      <xdr:nvGraphicFramePr>
        <xdr:cNvPr id="26" name="Chart 26" title="圖表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0</xdr:colOff>
      <xdr:row>52</xdr:row>
      <xdr:rowOff>104775</xdr:rowOff>
    </xdr:from>
    <xdr:ext cx="4352925" cy="2686050"/>
    <xdr:graphicFrame macro="">
      <xdr:nvGraphicFramePr>
        <xdr:cNvPr id="27" name="Chart 27" title="圖表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85725</xdr:colOff>
      <xdr:row>67</xdr:row>
      <xdr:rowOff>9525</xdr:rowOff>
    </xdr:from>
    <xdr:ext cx="4352925" cy="2686050"/>
    <xdr:graphicFrame macro="">
      <xdr:nvGraphicFramePr>
        <xdr:cNvPr id="28" name="Chart 28" title="圖表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5</xdr:col>
      <xdr:colOff>0</xdr:colOff>
      <xdr:row>67</xdr:row>
      <xdr:rowOff>9525</xdr:rowOff>
    </xdr:from>
    <xdr:ext cx="4352925" cy="2686050"/>
    <xdr:graphicFrame macro="">
      <xdr:nvGraphicFramePr>
        <xdr:cNvPr id="29" name="Chart 29" title="圖表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10</xdr:col>
      <xdr:colOff>0</xdr:colOff>
      <xdr:row>67</xdr:row>
      <xdr:rowOff>9525</xdr:rowOff>
    </xdr:from>
    <xdr:ext cx="4352925" cy="2686050"/>
    <xdr:graphicFrame macro="">
      <xdr:nvGraphicFramePr>
        <xdr:cNvPr id="30" name="Chart 30" title="圖表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4</xdr:row>
      <xdr:rowOff>171450</xdr:rowOff>
    </xdr:from>
    <xdr:ext cx="7334250" cy="3533775"/>
    <xdr:graphicFrame macro="">
      <xdr:nvGraphicFramePr>
        <xdr:cNvPr id="31" name="Chart 31" title="圖表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828675</xdr:colOff>
      <xdr:row>4</xdr:row>
      <xdr:rowOff>171450</xdr:rowOff>
    </xdr:from>
    <xdr:ext cx="8039100" cy="3533775"/>
    <xdr:graphicFrame macro="">
      <xdr:nvGraphicFramePr>
        <xdr:cNvPr id="32" name="Chart 32" title="圖表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866775</xdr:colOff>
      <xdr:row>4</xdr:row>
      <xdr:rowOff>171450</xdr:rowOff>
    </xdr:from>
    <xdr:ext cx="5715000" cy="3533775"/>
    <xdr:graphicFrame macro="">
      <xdr:nvGraphicFramePr>
        <xdr:cNvPr id="33" name="Chart 33" title="圖表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0"/>
  <sheetViews>
    <sheetView workbookViewId="0">
      <selection activeCell="I1" sqref="I1"/>
    </sheetView>
  </sheetViews>
  <sheetFormatPr defaultColWidth="14.42578125" defaultRowHeight="15.75" customHeight="1"/>
  <cols>
    <col min="3" max="3" width="18.42578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7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</row>
    <row r="2" spans="1:18">
      <c r="B2" s="1">
        <v>0.12786436800000001</v>
      </c>
      <c r="C2" s="1">
        <v>0.16943064999999999</v>
      </c>
      <c r="D2" s="1">
        <v>1.67902E-3</v>
      </c>
      <c r="E2" s="1">
        <v>1.3201829999999999E-3</v>
      </c>
      <c r="F2" s="1" t="s">
        <v>8</v>
      </c>
      <c r="G2" s="2"/>
      <c r="H2" s="1">
        <v>0.122355215</v>
      </c>
      <c r="I2" s="1">
        <v>0.16051388999999999</v>
      </c>
      <c r="J2" s="1">
        <v>4.0264599999999999E-4</v>
      </c>
      <c r="K2" s="1">
        <v>2.9430500000000002E-4</v>
      </c>
      <c r="L2" s="1" t="s">
        <v>8</v>
      </c>
      <c r="N2" s="1">
        <v>0.17753887099999999</v>
      </c>
      <c r="O2" s="1">
        <v>0.186218201</v>
      </c>
      <c r="P2" s="1">
        <v>5.6770099999999999E-4</v>
      </c>
      <c r="Q2" s="1">
        <v>2.8298599999999999E-4</v>
      </c>
      <c r="R2" s="1" t="s">
        <v>8</v>
      </c>
    </row>
    <row r="3" spans="1:18">
      <c r="B3" s="1">
        <v>0.120510425</v>
      </c>
      <c r="C3" s="1">
        <v>0.16462592000000001</v>
      </c>
      <c r="D3" s="1">
        <v>2.9795199999999998E-4</v>
      </c>
      <c r="E3" s="1">
        <v>1.3770300000000001E-4</v>
      </c>
      <c r="H3" s="1">
        <v>0.110787895</v>
      </c>
      <c r="I3" s="1">
        <v>0.161211254</v>
      </c>
      <c r="J3" s="1">
        <v>3.8166300000000002E-4</v>
      </c>
      <c r="K3" s="1">
        <v>2.2174900000000001E-4</v>
      </c>
      <c r="N3" s="1">
        <v>0.16824235400000001</v>
      </c>
      <c r="O3" s="1">
        <v>0.18500675599999999</v>
      </c>
      <c r="P3" s="1">
        <v>9.4765599999999995E-4</v>
      </c>
      <c r="Q3" s="1">
        <v>2.5782000000000002E-4</v>
      </c>
    </row>
    <row r="4" spans="1:18">
      <c r="B4" s="1">
        <v>0.122298064</v>
      </c>
      <c r="C4" s="1">
        <v>0.159871657</v>
      </c>
      <c r="D4" s="1">
        <v>2.8135699999999998E-4</v>
      </c>
      <c r="E4" s="1">
        <v>1.82475E-4</v>
      </c>
      <c r="H4" s="1">
        <v>0.11480384</v>
      </c>
      <c r="I4" s="1">
        <v>0.16138430300000001</v>
      </c>
      <c r="J4" s="1">
        <v>4.7037000000000001E-4</v>
      </c>
      <c r="K4" s="1">
        <v>2.00263E-4</v>
      </c>
      <c r="N4" s="1">
        <v>0.16179030999999999</v>
      </c>
      <c r="O4" s="1">
        <v>0.183943154</v>
      </c>
      <c r="P4" s="1">
        <v>9.6209900000000001E-4</v>
      </c>
      <c r="Q4" s="1">
        <v>2.42246E-4</v>
      </c>
    </row>
    <row r="5" spans="1:18">
      <c r="B5" s="1">
        <v>0.123342249</v>
      </c>
      <c r="C5" s="1">
        <v>0.16306705699999999</v>
      </c>
      <c r="D5" s="1">
        <v>2.7375700000000002E-4</v>
      </c>
      <c r="E5" s="1">
        <v>2.12489E-4</v>
      </c>
      <c r="H5" s="1">
        <v>0.112527904</v>
      </c>
      <c r="I5" s="1">
        <v>0.161366921</v>
      </c>
      <c r="J5" s="1">
        <v>4.3086399999999999E-4</v>
      </c>
      <c r="K5" s="1">
        <v>2.3069E-4</v>
      </c>
      <c r="N5" s="1">
        <v>0.17285126200000001</v>
      </c>
      <c r="O5" s="1">
        <v>0.18301752600000001</v>
      </c>
      <c r="P5" s="1">
        <v>9.3557000000000004E-4</v>
      </c>
      <c r="Q5" s="1">
        <v>3.0387699999999998E-4</v>
      </c>
    </row>
    <row r="6" spans="1:18">
      <c r="B6" s="1">
        <v>0.12228220300000001</v>
      </c>
      <c r="C6" s="1">
        <v>0.161114385</v>
      </c>
      <c r="D6" s="1">
        <v>7.0751199999999998E-4</v>
      </c>
      <c r="E6" s="1">
        <v>2.8170799999999998E-4</v>
      </c>
      <c r="H6" s="1">
        <v>0.11308805500000001</v>
      </c>
      <c r="I6" s="1">
        <v>0.15718738400000001</v>
      </c>
      <c r="J6" s="1">
        <v>3.9821799999999999E-4</v>
      </c>
      <c r="K6" s="1">
        <v>2.03048E-4</v>
      </c>
      <c r="N6" s="1">
        <v>0.167134322</v>
      </c>
      <c r="O6" s="1">
        <v>0.184948849</v>
      </c>
      <c r="P6" s="1">
        <v>4.6350999999999999E-4</v>
      </c>
      <c r="Q6" s="1">
        <v>3.5231800000000001E-4</v>
      </c>
    </row>
    <row r="7" spans="1:18">
      <c r="B7" s="1">
        <v>0.12339444500000001</v>
      </c>
      <c r="C7" s="1">
        <v>0.15923321300000001</v>
      </c>
      <c r="D7" s="1">
        <v>2.8978199999999998E-4</v>
      </c>
      <c r="E7" s="1">
        <v>1.8275799999999999E-4</v>
      </c>
      <c r="H7" s="1">
        <v>0.111149022</v>
      </c>
      <c r="I7" s="1">
        <v>0.15924023600000001</v>
      </c>
      <c r="J7" s="1">
        <v>3.7003999999999997E-4</v>
      </c>
      <c r="K7" s="1">
        <v>2.2139699999999999E-4</v>
      </c>
      <c r="N7" s="1">
        <v>0.16973200999999999</v>
      </c>
      <c r="O7" s="1">
        <v>0.179432802</v>
      </c>
      <c r="P7" s="1">
        <v>4.9086699999999997E-4</v>
      </c>
      <c r="Q7" s="1">
        <v>2.6028299999999999E-4</v>
      </c>
    </row>
    <row r="8" spans="1:18">
      <c r="B8" s="1">
        <v>0.125577564</v>
      </c>
      <c r="C8" s="1">
        <v>0.16843524800000001</v>
      </c>
      <c r="D8" s="1">
        <v>3.4427999999999998E-4</v>
      </c>
      <c r="E8" s="1">
        <v>1.228519E-3</v>
      </c>
      <c r="H8" s="1">
        <v>0.111474617</v>
      </c>
      <c r="I8" s="1">
        <v>0.156477594</v>
      </c>
      <c r="J8" s="1">
        <v>3.9244099999999999E-4</v>
      </c>
      <c r="K8" s="1">
        <v>2.2131399999999999E-4</v>
      </c>
      <c r="N8" s="1">
        <v>0.16436957899999999</v>
      </c>
      <c r="O8" s="1">
        <v>0.18152578999999999</v>
      </c>
      <c r="P8" s="1">
        <v>8.8313599999999997E-4</v>
      </c>
      <c r="Q8" s="1">
        <v>3.6538199999999998E-4</v>
      </c>
    </row>
    <row r="9" spans="1:18">
      <c r="B9" s="1">
        <v>0.12406304899999999</v>
      </c>
      <c r="C9" s="1">
        <v>0.16458403599999999</v>
      </c>
      <c r="D9" s="1">
        <v>1.1350310000000001E-3</v>
      </c>
      <c r="E9" s="1">
        <v>1.1920740000000001E-2</v>
      </c>
      <c r="F9" s="1" t="s">
        <v>8</v>
      </c>
      <c r="H9" s="1">
        <v>0.12244311099999999</v>
      </c>
      <c r="I9" s="1">
        <v>0.16800506100000001</v>
      </c>
      <c r="J9" s="1">
        <v>5.2576499999999998E-4</v>
      </c>
      <c r="K9" s="1">
        <v>1.98409E-4</v>
      </c>
      <c r="L9" s="1" t="s">
        <v>8</v>
      </c>
      <c r="N9" s="1">
        <v>0.19809843499999999</v>
      </c>
      <c r="O9" s="1">
        <v>0.19139757299999999</v>
      </c>
      <c r="P9" s="1">
        <v>6.1076700000000002E-4</v>
      </c>
      <c r="Q9" s="1">
        <v>2.4904400000000002E-4</v>
      </c>
      <c r="R9" s="1" t="s">
        <v>8</v>
      </c>
    </row>
    <row r="10" spans="1:18">
      <c r="B10" s="1">
        <v>0.12821295699999999</v>
      </c>
      <c r="C10" s="1">
        <v>0.163766036</v>
      </c>
      <c r="D10" s="1">
        <v>2.8792200000000003E-4</v>
      </c>
      <c r="E10" s="1">
        <v>1.9282699999999999E-4</v>
      </c>
      <c r="H10" s="1">
        <v>0.114678273</v>
      </c>
      <c r="I10" s="1">
        <v>0.159971855</v>
      </c>
      <c r="J10" s="1">
        <v>4.06864E-4</v>
      </c>
      <c r="K10" s="1">
        <v>2.4827600000000002E-4</v>
      </c>
      <c r="N10" s="1">
        <v>0.16248965100000001</v>
      </c>
      <c r="O10" s="1">
        <v>0.19654163999999999</v>
      </c>
      <c r="P10" s="1">
        <v>8.1665100000000005E-4</v>
      </c>
      <c r="Q10" s="1">
        <v>2.40867E-4</v>
      </c>
    </row>
    <row r="11" spans="1:18">
      <c r="B11" s="1">
        <v>0.124553599</v>
      </c>
      <c r="C11" s="1">
        <v>0.16195105000000001</v>
      </c>
      <c r="D11" s="1">
        <v>2.8879099999999999E-4</v>
      </c>
      <c r="E11" s="1">
        <v>1.66832E-4</v>
      </c>
      <c r="H11" s="1">
        <v>0.118652673</v>
      </c>
      <c r="I11" s="1">
        <v>0.16035046</v>
      </c>
      <c r="J11" s="1">
        <v>3.75237E-4</v>
      </c>
      <c r="K11" s="1">
        <v>2.5350200000000001E-4</v>
      </c>
      <c r="N11" s="1">
        <v>0.16854566500000001</v>
      </c>
      <c r="O11" s="1">
        <v>0.185366792</v>
      </c>
      <c r="P11" s="1">
        <v>5.2874699999999998E-4</v>
      </c>
      <c r="Q11" s="1">
        <v>4.5745699999999998E-4</v>
      </c>
    </row>
    <row r="12" spans="1:18">
      <c r="B12" s="1">
        <v>0.12822090899999999</v>
      </c>
      <c r="C12" s="1">
        <v>0.163721429</v>
      </c>
      <c r="D12" s="1">
        <v>3.2116600000000001E-4</v>
      </c>
      <c r="E12" s="1">
        <v>1.73981E-4</v>
      </c>
      <c r="H12" s="1">
        <v>0.112749434</v>
      </c>
      <c r="I12" s="1">
        <v>0.16151874099999999</v>
      </c>
      <c r="J12" s="1">
        <v>4.4714E-4</v>
      </c>
      <c r="K12" s="1">
        <v>1.9212299999999999E-4</v>
      </c>
      <c r="N12" s="1">
        <v>0.166202671</v>
      </c>
      <c r="O12" s="1">
        <v>0.18847602499999999</v>
      </c>
      <c r="P12" s="1">
        <v>6.4454499999999995E-4</v>
      </c>
      <c r="Q12" s="1">
        <v>2.4677500000000002E-4</v>
      </c>
    </row>
    <row r="13" spans="1:18">
      <c r="B13" s="1">
        <v>0.12831413</v>
      </c>
      <c r="C13" s="1">
        <v>0.16236598399999999</v>
      </c>
      <c r="D13" s="1">
        <v>2.68571E-4</v>
      </c>
      <c r="E13" s="1">
        <v>1.6393500000000001E-4</v>
      </c>
      <c r="H13" s="1">
        <v>0.115005047</v>
      </c>
      <c r="I13" s="1">
        <v>0.16261609199999999</v>
      </c>
      <c r="J13" s="1">
        <v>3.9723500000000001E-4</v>
      </c>
      <c r="K13" s="1">
        <v>1.9994500000000001E-4</v>
      </c>
      <c r="N13" s="1">
        <v>0.16837215999999999</v>
      </c>
      <c r="O13" s="1">
        <v>0.18564371099999999</v>
      </c>
      <c r="P13" s="1">
        <v>4.4249900000000001E-4</v>
      </c>
      <c r="Q13" s="1">
        <v>3.0833500000000002E-4</v>
      </c>
    </row>
    <row r="14" spans="1:18">
      <c r="B14" s="1">
        <v>0.12524516699999999</v>
      </c>
      <c r="C14" s="1">
        <v>0.16488260199999999</v>
      </c>
      <c r="D14" s="1">
        <v>6.6527000000000003E-4</v>
      </c>
      <c r="E14" s="1">
        <v>1.7056300000000001E-4</v>
      </c>
      <c r="H14" s="1">
        <v>0.112327835</v>
      </c>
      <c r="I14" s="1">
        <v>0.15985099799999999</v>
      </c>
      <c r="J14" s="1">
        <v>3.9772000000000001E-4</v>
      </c>
      <c r="K14" s="1">
        <v>2.3717000000000001E-4</v>
      </c>
      <c r="N14" s="1">
        <v>0.17156085700000001</v>
      </c>
      <c r="O14" s="1">
        <v>0.18541359700000001</v>
      </c>
      <c r="P14" s="1">
        <v>4.3709E-4</v>
      </c>
      <c r="Q14" s="1">
        <v>4.0691499999999999E-4</v>
      </c>
    </row>
    <row r="15" spans="1:18">
      <c r="B15" s="1">
        <v>0.128278947</v>
      </c>
      <c r="C15" s="1">
        <v>0.165526752</v>
      </c>
      <c r="D15" s="1">
        <v>1.167158E-3</v>
      </c>
      <c r="E15" s="1">
        <v>8.1341300000000003E-4</v>
      </c>
      <c r="H15" s="1">
        <v>0.111584381</v>
      </c>
      <c r="I15" s="1">
        <v>0.16107405799999999</v>
      </c>
      <c r="J15" s="1">
        <v>4.8992000000000003E-4</v>
      </c>
      <c r="K15" s="1">
        <v>2.0623700000000001E-4</v>
      </c>
      <c r="N15" s="1">
        <v>0.164057437</v>
      </c>
      <c r="O15" s="1">
        <v>0.18418296000000001</v>
      </c>
      <c r="P15" s="1">
        <v>1.0243260000000001E-3</v>
      </c>
      <c r="Q15" s="1">
        <v>2.56331E-4</v>
      </c>
    </row>
    <row r="16" spans="1:18">
      <c r="B16" s="1">
        <v>0.12703402599999999</v>
      </c>
      <c r="C16" s="1">
        <v>0.16612817099999999</v>
      </c>
      <c r="D16" s="1">
        <v>2.6590099999999997E-4</v>
      </c>
      <c r="E16" s="1">
        <v>1.7296400000000001E-4</v>
      </c>
      <c r="F16" s="1" t="s">
        <v>8</v>
      </c>
      <c r="H16" s="1">
        <v>0.123488815</v>
      </c>
      <c r="I16" s="1">
        <v>0.16514870700000001</v>
      </c>
      <c r="J16" s="1">
        <v>4.8955600000000004E-4</v>
      </c>
      <c r="K16" s="1">
        <v>1.90359E-4</v>
      </c>
      <c r="L16" s="1" t="s">
        <v>8</v>
      </c>
      <c r="N16" s="1">
        <v>0.19561219799999999</v>
      </c>
      <c r="O16" s="1">
        <v>0.18994662400000001</v>
      </c>
      <c r="P16" s="1">
        <v>5.1786699999999998E-4</v>
      </c>
      <c r="Q16" s="1">
        <v>2.4626200000000002E-4</v>
      </c>
      <c r="R16" s="1" t="s">
        <v>8</v>
      </c>
    </row>
    <row r="17" spans="2:17">
      <c r="B17" s="1">
        <v>0.128779175</v>
      </c>
      <c r="C17" s="1">
        <v>0.16402830800000001</v>
      </c>
      <c r="D17" s="1">
        <v>2.88812E-4</v>
      </c>
      <c r="E17" s="1">
        <v>1.74038E-4</v>
      </c>
      <c r="H17" s="1">
        <v>0.11495562099999999</v>
      </c>
      <c r="I17" s="1">
        <v>0.162230927</v>
      </c>
      <c r="J17" s="1">
        <v>4.1539300000000001E-4</v>
      </c>
      <c r="K17" s="1">
        <v>1.91576E-4</v>
      </c>
      <c r="N17" s="1">
        <v>0.17178927699999999</v>
      </c>
      <c r="O17" s="1">
        <v>0.18388484899999999</v>
      </c>
      <c r="P17" s="1">
        <v>4.4373500000000001E-4</v>
      </c>
      <c r="Q17" s="1">
        <v>3.94514E-4</v>
      </c>
    </row>
    <row r="18" spans="2:17">
      <c r="B18" s="1">
        <v>0.129503391</v>
      </c>
      <c r="C18" s="1">
        <v>0.163065187</v>
      </c>
      <c r="D18" s="1">
        <v>3.1106299999999999E-4</v>
      </c>
      <c r="E18" s="1">
        <v>1.37007E-4</v>
      </c>
      <c r="F18" s="1"/>
      <c r="H18" s="1">
        <v>0.11923634399999999</v>
      </c>
      <c r="I18" s="1">
        <v>0.15919923899999999</v>
      </c>
      <c r="J18" s="1">
        <v>4.1030400000000001E-4</v>
      </c>
      <c r="K18" s="1">
        <v>2.5112799999999998E-4</v>
      </c>
      <c r="N18" s="1">
        <v>0.167587544</v>
      </c>
      <c r="O18" s="1">
        <v>0.185614743</v>
      </c>
      <c r="P18" s="1">
        <v>1.068325E-3</v>
      </c>
      <c r="Q18" s="1">
        <v>3.6012899999999999E-4</v>
      </c>
    </row>
    <row r="19" spans="2:17">
      <c r="B19" s="1">
        <v>0.13594477899999999</v>
      </c>
      <c r="C19" s="1">
        <v>0.17469916199999999</v>
      </c>
      <c r="D19" s="1">
        <v>5.8358300000000004E-4</v>
      </c>
      <c r="E19" s="1">
        <v>2.4463099999999998E-4</v>
      </c>
      <c r="H19" s="1">
        <v>0.114704747</v>
      </c>
      <c r="I19" s="1">
        <v>0.16118990799999999</v>
      </c>
      <c r="J19" s="1">
        <v>3.7846400000000001E-4</v>
      </c>
      <c r="K19" s="1">
        <v>5.16546E-4</v>
      </c>
      <c r="N19" s="1">
        <v>0.16999618799999999</v>
      </c>
      <c r="O19" s="1">
        <v>0.18242804400000001</v>
      </c>
      <c r="P19" s="1">
        <v>5.0038000000000003E-4</v>
      </c>
      <c r="Q19" s="1">
        <v>2.6857600000000003E-4</v>
      </c>
    </row>
    <row r="20" spans="2:17">
      <c r="B20" s="1">
        <v>0.12807824000000001</v>
      </c>
      <c r="C20" s="1">
        <v>0.16519800700000001</v>
      </c>
      <c r="D20" s="1">
        <v>2.7124899999999999E-4</v>
      </c>
      <c r="E20" s="1">
        <v>1.56157E-4</v>
      </c>
      <c r="H20" s="1">
        <v>0.115644574</v>
      </c>
      <c r="I20" s="1">
        <v>0.16173261799999999</v>
      </c>
      <c r="J20" s="1">
        <v>3.7273100000000001E-4</v>
      </c>
      <c r="K20" s="1">
        <v>2.08536E-4</v>
      </c>
      <c r="N20" s="1">
        <v>0.17582187299999999</v>
      </c>
      <c r="O20" s="1">
        <v>0.20219210900000001</v>
      </c>
      <c r="P20" s="1">
        <v>6.0146600000000004E-4</v>
      </c>
      <c r="Q20" s="1">
        <v>2.20118E-4</v>
      </c>
    </row>
    <row r="21" spans="2:17">
      <c r="B21" s="1">
        <v>0.130792202</v>
      </c>
      <c r="C21" s="1">
        <v>0.164963676</v>
      </c>
      <c r="D21" s="1">
        <v>6.1091800000000001E-4</v>
      </c>
      <c r="E21" s="1">
        <v>2.7617499999999998E-4</v>
      </c>
      <c r="H21" s="1">
        <v>0.112891319</v>
      </c>
      <c r="I21" s="1">
        <v>0.165276691</v>
      </c>
      <c r="J21" s="1">
        <v>5.0398800000000003E-4</v>
      </c>
      <c r="K21" s="1">
        <v>2.11215E-4</v>
      </c>
      <c r="N21" s="1">
        <v>0.18315139899999999</v>
      </c>
      <c r="O21" s="1">
        <v>0.18422530000000001</v>
      </c>
      <c r="P21" s="1">
        <v>4.7242699999999998E-4</v>
      </c>
      <c r="Q21" s="1">
        <v>2.81964E-4</v>
      </c>
    </row>
    <row r="22" spans="2:17">
      <c r="B22" s="1">
        <v>0.125830834</v>
      </c>
      <c r="C22" s="1">
        <v>0.16685208300000001</v>
      </c>
      <c r="D22" s="1">
        <v>1.2576239999999999E-3</v>
      </c>
      <c r="E22" s="1">
        <v>8.4418500000000001E-4</v>
      </c>
      <c r="H22" s="1">
        <v>0.11832767199999999</v>
      </c>
      <c r="I22" s="1">
        <v>0.16236987999999999</v>
      </c>
      <c r="J22" s="1">
        <v>3.86709E-4</v>
      </c>
      <c r="K22" s="1">
        <v>2.4686599999999999E-4</v>
      </c>
      <c r="N22" s="1">
        <v>0.17331521599999999</v>
      </c>
      <c r="O22" s="1">
        <v>0.193807286</v>
      </c>
      <c r="P22" s="1">
        <v>6.7235000000000005E-4</v>
      </c>
      <c r="Q22" s="1">
        <v>2.99671E-4</v>
      </c>
    </row>
    <row r="38" spans="3:19">
      <c r="D38" s="1" t="s">
        <v>0</v>
      </c>
      <c r="E38" s="1" t="s">
        <v>6</v>
      </c>
      <c r="H38" s="1" t="s">
        <v>0</v>
      </c>
      <c r="I38" s="1" t="s">
        <v>6</v>
      </c>
      <c r="M38" s="1" t="s">
        <v>0</v>
      </c>
      <c r="N38" s="1" t="s">
        <v>9</v>
      </c>
      <c r="R38" s="1" t="s">
        <v>0</v>
      </c>
      <c r="S38" s="1" t="s">
        <v>9</v>
      </c>
    </row>
    <row r="39" spans="3:19">
      <c r="C39" s="1" t="s">
        <v>1</v>
      </c>
      <c r="D39" s="3">
        <f>AVERAGEA(B2:B22)</f>
        <v>0.12657717728571427</v>
      </c>
      <c r="E39" s="3">
        <f>AVERAGE(H2:H22)</f>
        <v>0.11537506638095237</v>
      </c>
      <c r="G39" s="1" t="s">
        <v>3</v>
      </c>
      <c r="H39" s="3">
        <f>AVERAGE(D2:D22)</f>
        <v>5.5222471428571437E-4</v>
      </c>
      <c r="I39" s="3">
        <f>AVERAGE(J2:J22)</f>
        <v>4.2110800000000006E-4</v>
      </c>
      <c r="L39" s="1" t="s">
        <v>1</v>
      </c>
      <c r="M39" s="3">
        <f>AVERAGEA(B2:B22)</f>
        <v>0.12657717728571427</v>
      </c>
      <c r="N39" s="3">
        <f>AVERAGE(N2:N22)</f>
        <v>0.17229806090476188</v>
      </c>
      <c r="Q39" s="1" t="s">
        <v>3</v>
      </c>
      <c r="R39" s="3">
        <f>AVERAGE(D2:D22)</f>
        <v>5.5222471428571437E-4</v>
      </c>
      <c r="S39" s="3">
        <f>AVERAGE(P2:P22)</f>
        <v>6.6817685714285716E-4</v>
      </c>
    </row>
    <row r="40" spans="3:19">
      <c r="C40" s="1" t="s">
        <v>2</v>
      </c>
      <c r="D40" s="3">
        <f>AVERAGEA(C2:C22)</f>
        <v>0.16464336252380951</v>
      </c>
      <c r="E40" s="3">
        <f>AVERAGE(I2:I22)</f>
        <v>0.16132937223809521</v>
      </c>
      <c r="G40" s="1" t="s">
        <v>4</v>
      </c>
      <c r="H40" s="3">
        <f>AVERAGE(E2:E22)</f>
        <v>9.1206109523809522E-4</v>
      </c>
      <c r="I40" s="3">
        <f>AVERAGE(K2:K22)</f>
        <v>2.3545971428571427E-4</v>
      </c>
      <c r="L40" s="1" t="s">
        <v>2</v>
      </c>
      <c r="M40" s="3">
        <f>AVERAGEA(C2:C22)</f>
        <v>0.16464336252380951</v>
      </c>
      <c r="N40" s="3">
        <f>AVERAGE(O2:O22)</f>
        <v>0.18681973004761904</v>
      </c>
      <c r="Q40" s="1" t="s">
        <v>4</v>
      </c>
      <c r="R40" s="3">
        <f>AVERAGE(E2:E22)</f>
        <v>9.1206109523809522E-4</v>
      </c>
      <c r="S40" s="3">
        <f>AVERAGE(Q2:Q22)</f>
        <v>3.0008904761904761E-4</v>
      </c>
    </row>
  </sheetData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51"/>
  <sheetViews>
    <sheetView workbookViewId="0">
      <selection sqref="A1:D10"/>
    </sheetView>
  </sheetViews>
  <sheetFormatPr defaultColWidth="14.42578125" defaultRowHeight="15.75" customHeight="1"/>
  <sheetData>
    <row r="1" spans="1:24">
      <c r="A1" s="1" t="s">
        <v>22</v>
      </c>
      <c r="F1" s="1" t="s">
        <v>23</v>
      </c>
      <c r="K1" s="1" t="s">
        <v>24</v>
      </c>
      <c r="P1" s="1" t="s">
        <v>25</v>
      </c>
      <c r="U1" s="1" t="s">
        <v>26</v>
      </c>
    </row>
    <row r="2" spans="1:24">
      <c r="B2" s="1" t="s">
        <v>0</v>
      </c>
      <c r="C2" s="1" t="s">
        <v>9</v>
      </c>
      <c r="D2" s="1" t="s">
        <v>27</v>
      </c>
      <c r="G2" s="1" t="s">
        <v>0</v>
      </c>
      <c r="H2" s="8" t="s">
        <v>9</v>
      </c>
      <c r="I2" s="1" t="s">
        <v>27</v>
      </c>
      <c r="L2" s="1" t="s">
        <v>0</v>
      </c>
      <c r="M2" s="8" t="s">
        <v>9</v>
      </c>
      <c r="N2" s="1" t="s">
        <v>27</v>
      </c>
      <c r="Q2" s="1" t="s">
        <v>0</v>
      </c>
      <c r="R2" s="8" t="s">
        <v>9</v>
      </c>
      <c r="S2" s="1" t="s">
        <v>27</v>
      </c>
      <c r="V2" s="1" t="s">
        <v>0</v>
      </c>
      <c r="W2" s="8" t="s">
        <v>9</v>
      </c>
      <c r="X2" s="1" t="s">
        <v>27</v>
      </c>
    </row>
    <row r="3" spans="1:24">
      <c r="A3" s="1" t="s">
        <v>28</v>
      </c>
      <c r="C3" s="1">
        <v>1497</v>
      </c>
      <c r="D3" s="1">
        <v>11799</v>
      </c>
      <c r="F3" s="1" t="s">
        <v>28</v>
      </c>
      <c r="H3" s="1">
        <v>1497</v>
      </c>
      <c r="I3" s="1">
        <v>7539</v>
      </c>
      <c r="K3" s="1" t="s">
        <v>28</v>
      </c>
      <c r="M3" s="1">
        <v>1495</v>
      </c>
      <c r="N3" s="1">
        <v>4259</v>
      </c>
      <c r="P3" s="1" t="s">
        <v>28</v>
      </c>
      <c r="R3" s="1">
        <v>1497</v>
      </c>
      <c r="S3" s="1">
        <v>2279</v>
      </c>
      <c r="U3" s="1" t="s">
        <v>28</v>
      </c>
      <c r="W3" s="1">
        <v>1177</v>
      </c>
      <c r="X3" s="1">
        <v>1189</v>
      </c>
    </row>
    <row r="4" spans="1:24">
      <c r="A4" s="1" t="s">
        <v>29</v>
      </c>
      <c r="B4" s="1">
        <v>9800</v>
      </c>
      <c r="D4" s="1">
        <v>11799</v>
      </c>
      <c r="F4" s="1" t="s">
        <v>29</v>
      </c>
      <c r="G4" s="1">
        <v>7530</v>
      </c>
      <c r="I4" s="1">
        <v>7539</v>
      </c>
      <c r="K4" s="1" t="s">
        <v>29</v>
      </c>
      <c r="L4" s="1">
        <v>4252</v>
      </c>
      <c r="N4" s="1">
        <v>4259</v>
      </c>
      <c r="P4" s="1" t="s">
        <v>29</v>
      </c>
      <c r="Q4" s="1">
        <v>2272</v>
      </c>
      <c r="S4" s="1">
        <v>2279</v>
      </c>
      <c r="U4" s="1" t="s">
        <v>29</v>
      </c>
      <c r="V4" s="1">
        <v>1177</v>
      </c>
      <c r="X4" s="1">
        <v>1189</v>
      </c>
    </row>
    <row r="5" spans="1:24">
      <c r="A5" s="1" t="s">
        <v>30</v>
      </c>
      <c r="B5" s="1">
        <v>8394</v>
      </c>
      <c r="C5" s="1">
        <v>996</v>
      </c>
      <c r="D5" s="1">
        <v>11799</v>
      </c>
      <c r="F5" s="1" t="s">
        <v>30</v>
      </c>
      <c r="G5" s="1">
        <v>7530</v>
      </c>
      <c r="H5" s="1">
        <v>994</v>
      </c>
      <c r="I5" s="1">
        <v>7539</v>
      </c>
      <c r="K5" s="1" t="s">
        <v>30</v>
      </c>
      <c r="L5" s="1">
        <v>4252</v>
      </c>
      <c r="M5" s="1">
        <v>995</v>
      </c>
      <c r="N5" s="1">
        <v>4259</v>
      </c>
      <c r="P5" s="1" t="s">
        <v>30</v>
      </c>
      <c r="Q5" s="1">
        <v>2272</v>
      </c>
      <c r="R5" s="1">
        <v>995</v>
      </c>
      <c r="S5" s="1">
        <v>2279</v>
      </c>
      <c r="U5" s="1" t="s">
        <v>30</v>
      </c>
      <c r="V5" s="1">
        <v>1177</v>
      </c>
      <c r="W5" s="1">
        <v>995</v>
      </c>
      <c r="X5" s="1">
        <v>1189</v>
      </c>
    </row>
    <row r="6" spans="1:24">
      <c r="A6" s="1" t="s">
        <v>31</v>
      </c>
      <c r="B6" s="1">
        <v>7644</v>
      </c>
      <c r="C6" s="1">
        <v>885</v>
      </c>
      <c r="D6" s="1">
        <v>11799</v>
      </c>
      <c r="F6" s="1" t="s">
        <v>31</v>
      </c>
      <c r="G6" s="1">
        <v>7528</v>
      </c>
      <c r="H6" s="1">
        <v>885</v>
      </c>
      <c r="I6" s="1">
        <v>7539</v>
      </c>
      <c r="K6" s="1" t="s">
        <v>31</v>
      </c>
      <c r="L6" s="1">
        <v>4252</v>
      </c>
      <c r="M6" s="1">
        <v>883</v>
      </c>
      <c r="N6" s="1">
        <v>4259</v>
      </c>
      <c r="P6" s="1" t="s">
        <v>31</v>
      </c>
      <c r="Q6" s="1">
        <v>2272</v>
      </c>
      <c r="R6" s="1">
        <v>884</v>
      </c>
      <c r="S6" s="1">
        <v>2279</v>
      </c>
      <c r="U6" s="1" t="s">
        <v>31</v>
      </c>
      <c r="V6" s="1">
        <v>1177</v>
      </c>
      <c r="W6" s="1">
        <v>884</v>
      </c>
      <c r="X6" s="1">
        <v>1189</v>
      </c>
    </row>
    <row r="7" spans="1:24">
      <c r="A7" s="1" t="s">
        <v>32</v>
      </c>
      <c r="B7" s="1">
        <v>7009</v>
      </c>
      <c r="C7" s="1">
        <v>729</v>
      </c>
      <c r="D7" s="1">
        <v>11799</v>
      </c>
      <c r="F7" s="1" t="s">
        <v>32</v>
      </c>
      <c r="G7" s="1">
        <v>6785</v>
      </c>
      <c r="H7" s="1">
        <v>726</v>
      </c>
      <c r="I7" s="1">
        <v>7539</v>
      </c>
      <c r="K7" s="1" t="s">
        <v>32</v>
      </c>
      <c r="L7" s="1">
        <v>4252</v>
      </c>
      <c r="M7" s="1">
        <v>727</v>
      </c>
      <c r="N7" s="1">
        <v>4259</v>
      </c>
      <c r="P7" s="1" t="s">
        <v>32</v>
      </c>
      <c r="Q7" s="1">
        <v>2272</v>
      </c>
      <c r="R7" s="1">
        <v>729</v>
      </c>
      <c r="S7" s="1">
        <v>2279</v>
      </c>
      <c r="U7" s="1" t="s">
        <v>32</v>
      </c>
      <c r="V7" s="1">
        <v>1177</v>
      </c>
      <c r="W7" s="1">
        <v>726</v>
      </c>
      <c r="X7" s="1">
        <v>1189</v>
      </c>
    </row>
    <row r="8" spans="1:24">
      <c r="A8" s="1" t="s">
        <v>33</v>
      </c>
      <c r="B8" s="1">
        <v>6310</v>
      </c>
      <c r="C8" s="1">
        <v>629</v>
      </c>
      <c r="D8" s="1">
        <v>11799</v>
      </c>
      <c r="F8" s="1" t="s">
        <v>33</v>
      </c>
      <c r="G8" s="1">
        <v>6265</v>
      </c>
      <c r="H8" s="1">
        <v>629</v>
      </c>
      <c r="I8" s="1">
        <v>7539</v>
      </c>
      <c r="K8" s="1" t="s">
        <v>33</v>
      </c>
      <c r="L8" s="1">
        <v>4252</v>
      </c>
      <c r="M8" s="1">
        <v>629</v>
      </c>
      <c r="N8" s="1">
        <v>4259</v>
      </c>
      <c r="P8" s="1" t="s">
        <v>33</v>
      </c>
      <c r="Q8" s="1">
        <v>2272</v>
      </c>
      <c r="R8" s="1">
        <v>625</v>
      </c>
      <c r="S8" s="1">
        <v>2279</v>
      </c>
      <c r="U8" s="1" t="s">
        <v>33</v>
      </c>
      <c r="V8" s="1">
        <v>1177</v>
      </c>
      <c r="W8" s="1">
        <v>625</v>
      </c>
      <c r="X8" s="1">
        <v>1189</v>
      </c>
    </row>
    <row r="9" spans="1:24">
      <c r="A9" s="1" t="s">
        <v>34</v>
      </c>
      <c r="B9" s="1">
        <v>4989</v>
      </c>
      <c r="C9" s="1">
        <v>450</v>
      </c>
      <c r="D9" s="1">
        <v>11799</v>
      </c>
      <c r="F9" s="1" t="s">
        <v>34</v>
      </c>
      <c r="G9" s="1">
        <v>4947</v>
      </c>
      <c r="H9" s="1">
        <v>450</v>
      </c>
      <c r="I9" s="1">
        <v>7539</v>
      </c>
      <c r="K9" s="1" t="s">
        <v>34</v>
      </c>
      <c r="L9" s="1">
        <v>4252</v>
      </c>
      <c r="M9" s="1">
        <v>451</v>
      </c>
      <c r="N9" s="1">
        <v>4259</v>
      </c>
      <c r="P9" s="1" t="s">
        <v>34</v>
      </c>
      <c r="Q9" s="1">
        <v>2272</v>
      </c>
      <c r="R9" s="1">
        <v>451</v>
      </c>
      <c r="S9" s="1">
        <v>2279</v>
      </c>
      <c r="U9" s="1" t="s">
        <v>34</v>
      </c>
      <c r="V9" s="1">
        <v>1177</v>
      </c>
      <c r="W9" s="1">
        <v>451</v>
      </c>
      <c r="X9" s="1">
        <v>1189</v>
      </c>
    </row>
    <row r="10" spans="1:24">
      <c r="A10" s="1" t="s">
        <v>35</v>
      </c>
      <c r="B10" s="1">
        <v>3615</v>
      </c>
      <c r="C10" s="1">
        <v>267</v>
      </c>
      <c r="D10" s="1">
        <v>11799</v>
      </c>
      <c r="F10" s="1" t="s">
        <v>35</v>
      </c>
      <c r="G10" s="1">
        <v>3595</v>
      </c>
      <c r="H10" s="1">
        <v>267</v>
      </c>
      <c r="I10" s="1">
        <v>7539</v>
      </c>
      <c r="K10" s="1" t="s">
        <v>35</v>
      </c>
      <c r="L10" s="1">
        <v>3570</v>
      </c>
      <c r="M10" s="1">
        <v>267</v>
      </c>
      <c r="N10" s="1">
        <v>4259</v>
      </c>
      <c r="P10" s="1" t="s">
        <v>35</v>
      </c>
      <c r="Q10" s="1">
        <v>2272</v>
      </c>
      <c r="R10" s="1">
        <v>266</v>
      </c>
      <c r="S10" s="1">
        <v>2279</v>
      </c>
      <c r="U10" s="1" t="s">
        <v>35</v>
      </c>
      <c r="V10" s="1">
        <v>1177</v>
      </c>
      <c r="W10" s="1">
        <v>267</v>
      </c>
      <c r="X10" s="1">
        <v>1189</v>
      </c>
    </row>
    <row r="29" spans="1:2">
      <c r="A29" s="1" t="s">
        <v>36</v>
      </c>
    </row>
    <row r="30" spans="1:2">
      <c r="A30" s="1">
        <v>68</v>
      </c>
      <c r="B30" s="1" t="s">
        <v>37</v>
      </c>
    </row>
    <row r="31" spans="1:2">
      <c r="A31" s="1">
        <v>128</v>
      </c>
      <c r="B31" s="1" t="s">
        <v>38</v>
      </c>
    </row>
    <row r="32" spans="1:2">
      <c r="A32" s="1">
        <v>256</v>
      </c>
      <c r="B32" s="1" t="s">
        <v>39</v>
      </c>
    </row>
    <row r="33" spans="1:19">
      <c r="A33" s="1">
        <v>512</v>
      </c>
      <c r="B33" s="1" t="s">
        <v>40</v>
      </c>
    </row>
    <row r="34" spans="1:19">
      <c r="A34" s="1">
        <v>1024</v>
      </c>
      <c r="B34" s="1" t="s">
        <v>41</v>
      </c>
    </row>
    <row r="36" spans="1:19">
      <c r="A36" s="1" t="s">
        <v>42</v>
      </c>
      <c r="F36" s="1" t="s">
        <v>43</v>
      </c>
      <c r="K36" s="1" t="s">
        <v>44</v>
      </c>
      <c r="P36" s="1" t="s">
        <v>45</v>
      </c>
    </row>
    <row r="37" spans="1:19">
      <c r="B37" s="1" t="s">
        <v>46</v>
      </c>
      <c r="C37" s="1" t="s">
        <v>9</v>
      </c>
      <c r="D37" s="1" t="s">
        <v>27</v>
      </c>
      <c r="G37" s="1" t="s">
        <v>46</v>
      </c>
      <c r="H37" s="1" t="s">
        <v>9</v>
      </c>
      <c r="I37" s="1" t="s">
        <v>27</v>
      </c>
      <c r="L37" s="1" t="s">
        <v>46</v>
      </c>
      <c r="M37" s="1" t="s">
        <v>9</v>
      </c>
      <c r="N37" s="1" t="s">
        <v>27</v>
      </c>
      <c r="Q37" s="1" t="s">
        <v>46</v>
      </c>
      <c r="R37" s="1" t="s">
        <v>9</v>
      </c>
      <c r="S37" s="1" t="s">
        <v>27</v>
      </c>
    </row>
    <row r="38" spans="1:19">
      <c r="A38" s="1">
        <v>68</v>
      </c>
      <c r="B38" s="1">
        <v>3615</v>
      </c>
      <c r="C38" s="1">
        <v>267</v>
      </c>
      <c r="D38" s="1">
        <v>11799</v>
      </c>
      <c r="F38" s="1">
        <v>68</v>
      </c>
      <c r="G38" s="1">
        <v>4989</v>
      </c>
      <c r="H38" s="1">
        <v>450</v>
      </c>
      <c r="I38" s="1">
        <v>11799</v>
      </c>
      <c r="K38" s="1">
        <v>68</v>
      </c>
      <c r="L38" s="1">
        <v>6310</v>
      </c>
      <c r="M38" s="1">
        <v>629</v>
      </c>
      <c r="N38" s="1">
        <v>11799</v>
      </c>
      <c r="P38" s="1">
        <v>68</v>
      </c>
      <c r="Q38" s="1">
        <v>7009</v>
      </c>
      <c r="R38" s="1">
        <v>729</v>
      </c>
      <c r="S38" s="1">
        <v>11799</v>
      </c>
    </row>
    <row r="39" spans="1:19">
      <c r="A39" s="1">
        <v>128</v>
      </c>
      <c r="B39" s="1">
        <v>3595</v>
      </c>
      <c r="C39" s="1">
        <v>267</v>
      </c>
      <c r="D39" s="1">
        <v>7539</v>
      </c>
      <c r="F39" s="1">
        <v>128</v>
      </c>
      <c r="G39" s="1">
        <v>4947</v>
      </c>
      <c r="H39" s="1">
        <v>450</v>
      </c>
      <c r="I39" s="1">
        <v>7539</v>
      </c>
      <c r="K39" s="1">
        <v>128</v>
      </c>
      <c r="L39" s="1">
        <v>6265</v>
      </c>
      <c r="M39" s="1">
        <v>629</v>
      </c>
      <c r="N39" s="1">
        <v>7539</v>
      </c>
      <c r="P39" s="1">
        <v>128</v>
      </c>
      <c r="Q39" s="1">
        <v>6785</v>
      </c>
      <c r="R39" s="1">
        <v>726</v>
      </c>
      <c r="S39" s="1">
        <v>7539</v>
      </c>
    </row>
    <row r="40" spans="1:19">
      <c r="A40" s="1">
        <v>256</v>
      </c>
      <c r="B40" s="1">
        <v>3570</v>
      </c>
      <c r="C40" s="1">
        <v>267</v>
      </c>
      <c r="D40" s="1">
        <v>4259</v>
      </c>
      <c r="F40" s="1">
        <v>256</v>
      </c>
      <c r="G40" s="1">
        <v>4252</v>
      </c>
      <c r="H40" s="1">
        <v>451</v>
      </c>
      <c r="I40" s="1">
        <v>4259</v>
      </c>
      <c r="K40" s="1">
        <v>256</v>
      </c>
      <c r="L40" s="1">
        <v>4252</v>
      </c>
      <c r="M40" s="1">
        <v>629</v>
      </c>
      <c r="N40" s="1">
        <v>4259</v>
      </c>
      <c r="P40" s="1">
        <v>256</v>
      </c>
      <c r="Q40" s="1">
        <v>4252</v>
      </c>
      <c r="R40" s="1">
        <v>727</v>
      </c>
      <c r="S40" s="1">
        <v>4259</v>
      </c>
    </row>
    <row r="41" spans="1:19">
      <c r="A41" s="1">
        <v>512</v>
      </c>
      <c r="B41" s="1">
        <v>2272</v>
      </c>
      <c r="C41" s="1">
        <v>266</v>
      </c>
      <c r="D41" s="1">
        <v>2279</v>
      </c>
      <c r="F41" s="1">
        <v>512</v>
      </c>
      <c r="G41" s="1">
        <v>2272</v>
      </c>
      <c r="H41" s="1">
        <v>451</v>
      </c>
      <c r="I41" s="1">
        <v>2279</v>
      </c>
      <c r="K41" s="1">
        <v>512</v>
      </c>
      <c r="L41" s="1">
        <v>2272</v>
      </c>
      <c r="M41" s="1">
        <v>625</v>
      </c>
      <c r="N41" s="1">
        <v>2279</v>
      </c>
      <c r="P41" s="1">
        <v>512</v>
      </c>
      <c r="Q41" s="1">
        <v>2272</v>
      </c>
      <c r="R41" s="1">
        <v>729</v>
      </c>
      <c r="S41" s="1">
        <v>2279</v>
      </c>
    </row>
    <row r="42" spans="1:19">
      <c r="A42" s="1">
        <v>1024</v>
      </c>
      <c r="B42" s="1">
        <v>1177</v>
      </c>
      <c r="C42" s="1">
        <v>267</v>
      </c>
      <c r="D42" s="1">
        <v>1189</v>
      </c>
      <c r="F42" s="1">
        <v>1024</v>
      </c>
      <c r="G42" s="1">
        <v>1177</v>
      </c>
      <c r="H42" s="1">
        <v>451</v>
      </c>
      <c r="I42" s="1">
        <v>1189</v>
      </c>
      <c r="K42" s="1">
        <v>1024</v>
      </c>
      <c r="L42" s="1">
        <v>1177</v>
      </c>
      <c r="M42" s="1">
        <v>625</v>
      </c>
      <c r="N42" s="1">
        <v>1189</v>
      </c>
      <c r="P42" s="1">
        <v>1024</v>
      </c>
      <c r="Q42" s="1">
        <v>1177</v>
      </c>
      <c r="R42" s="1">
        <v>726</v>
      </c>
      <c r="S42" s="1">
        <v>1189</v>
      </c>
    </row>
    <row r="45" spans="1:19">
      <c r="A45" s="1" t="s">
        <v>47</v>
      </c>
      <c r="F45" s="1" t="s">
        <v>48</v>
      </c>
      <c r="K45" s="1" t="s">
        <v>49</v>
      </c>
    </row>
    <row r="46" spans="1:19">
      <c r="B46" s="1" t="s">
        <v>46</v>
      </c>
      <c r="C46" s="1" t="s">
        <v>9</v>
      </c>
      <c r="D46" s="1" t="s">
        <v>27</v>
      </c>
      <c r="G46" s="1" t="s">
        <v>46</v>
      </c>
      <c r="H46" s="1" t="s">
        <v>9</v>
      </c>
      <c r="I46" s="1" t="s">
        <v>27</v>
      </c>
      <c r="L46" s="1" t="s">
        <v>46</v>
      </c>
      <c r="M46" s="1" t="s">
        <v>9</v>
      </c>
      <c r="N46" s="1" t="s">
        <v>27</v>
      </c>
    </row>
    <row r="47" spans="1:19">
      <c r="A47" s="1">
        <v>68</v>
      </c>
      <c r="B47" s="1">
        <v>7644</v>
      </c>
      <c r="C47" s="1">
        <v>885</v>
      </c>
      <c r="D47" s="1">
        <v>11799</v>
      </c>
      <c r="F47" s="1">
        <v>68</v>
      </c>
      <c r="G47" s="1">
        <v>8394</v>
      </c>
      <c r="H47" s="1">
        <v>996</v>
      </c>
      <c r="I47" s="1">
        <v>11799</v>
      </c>
      <c r="K47" s="1">
        <v>68</v>
      </c>
      <c r="L47" s="1">
        <v>9800</v>
      </c>
      <c r="M47" s="1">
        <v>1497</v>
      </c>
      <c r="N47" s="1">
        <v>11799</v>
      </c>
    </row>
    <row r="48" spans="1:19">
      <c r="A48" s="1">
        <v>128</v>
      </c>
      <c r="B48" s="1">
        <v>7528</v>
      </c>
      <c r="C48" s="1">
        <v>885</v>
      </c>
      <c r="D48" s="1">
        <v>7539</v>
      </c>
      <c r="F48" s="1">
        <v>128</v>
      </c>
      <c r="G48" s="1">
        <v>7530</v>
      </c>
      <c r="H48" s="1">
        <v>994</v>
      </c>
      <c r="I48" s="1">
        <v>7539</v>
      </c>
      <c r="K48" s="1">
        <v>128</v>
      </c>
      <c r="L48" s="1">
        <v>7530</v>
      </c>
      <c r="M48" s="1">
        <v>1497</v>
      </c>
      <c r="N48" s="1">
        <v>7539</v>
      </c>
    </row>
    <row r="49" spans="1:14">
      <c r="A49" s="1">
        <v>256</v>
      </c>
      <c r="B49" s="1">
        <v>4252</v>
      </c>
      <c r="C49" s="1">
        <v>883</v>
      </c>
      <c r="D49" s="1">
        <v>4259</v>
      </c>
      <c r="F49" s="1">
        <v>256</v>
      </c>
      <c r="G49" s="1">
        <v>4252</v>
      </c>
      <c r="H49" s="1">
        <v>995</v>
      </c>
      <c r="I49" s="1">
        <v>4259</v>
      </c>
      <c r="K49" s="1">
        <v>256</v>
      </c>
      <c r="L49" s="1">
        <v>4252</v>
      </c>
      <c r="M49" s="1">
        <v>1495</v>
      </c>
      <c r="N49" s="1">
        <v>4259</v>
      </c>
    </row>
    <row r="50" spans="1:14">
      <c r="A50" s="1">
        <v>512</v>
      </c>
      <c r="B50" s="1">
        <v>2272</v>
      </c>
      <c r="C50" s="1">
        <v>884</v>
      </c>
      <c r="D50" s="1">
        <v>2279</v>
      </c>
      <c r="F50" s="1">
        <v>512</v>
      </c>
      <c r="G50" s="1">
        <v>2272</v>
      </c>
      <c r="H50" s="1">
        <v>995</v>
      </c>
      <c r="I50" s="1">
        <v>2279</v>
      </c>
      <c r="K50" s="1">
        <v>512</v>
      </c>
      <c r="L50" s="1">
        <v>2272</v>
      </c>
      <c r="M50" s="1">
        <v>1497</v>
      </c>
      <c r="N50" s="1">
        <v>2279</v>
      </c>
    </row>
    <row r="51" spans="1:14">
      <c r="A51" s="1">
        <v>1024</v>
      </c>
      <c r="B51" s="1">
        <v>1177</v>
      </c>
      <c r="C51" s="1">
        <v>884</v>
      </c>
      <c r="D51" s="1">
        <v>1189</v>
      </c>
      <c r="F51" s="1">
        <v>1024</v>
      </c>
      <c r="G51" s="1">
        <v>1177</v>
      </c>
      <c r="H51" s="1">
        <v>995</v>
      </c>
      <c r="I51" s="1">
        <v>1189</v>
      </c>
      <c r="K51" s="1">
        <v>1024</v>
      </c>
      <c r="L51" s="1">
        <v>1177</v>
      </c>
      <c r="M51" s="1">
        <v>1177</v>
      </c>
      <c r="N51" s="1">
        <v>1189</v>
      </c>
    </row>
  </sheetData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D7"/>
  <sheetViews>
    <sheetView workbookViewId="0">
      <selection activeCell="J1" sqref="J1"/>
    </sheetView>
  </sheetViews>
  <sheetFormatPr defaultColWidth="14.42578125" defaultRowHeight="15.75" customHeight="1"/>
  <cols>
    <col min="28" max="30" width="21.42578125" customWidth="1"/>
  </cols>
  <sheetData>
    <row r="1" spans="1:30">
      <c r="C1" s="21" t="s">
        <v>50</v>
      </c>
      <c r="D1" s="20"/>
      <c r="E1" s="21" t="s">
        <v>51</v>
      </c>
      <c r="F1" s="20"/>
      <c r="G1" s="21" t="s">
        <v>52</v>
      </c>
      <c r="H1" s="20"/>
      <c r="L1" s="1" t="s">
        <v>50</v>
      </c>
      <c r="N1" s="1" t="s">
        <v>51</v>
      </c>
      <c r="P1" s="1" t="s">
        <v>52</v>
      </c>
    </row>
    <row r="2" spans="1:30"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T2" s="1" t="s">
        <v>60</v>
      </c>
      <c r="U2" s="1" t="s">
        <v>50</v>
      </c>
      <c r="V2" s="1" t="s">
        <v>51</v>
      </c>
      <c r="W2" s="1" t="s">
        <v>52</v>
      </c>
      <c r="AB2" s="1" t="s">
        <v>50</v>
      </c>
      <c r="AC2" s="1" t="s">
        <v>51</v>
      </c>
      <c r="AD2" s="1" t="s">
        <v>52</v>
      </c>
    </row>
    <row r="3" spans="1:30">
      <c r="A3" s="1" t="s">
        <v>0</v>
      </c>
      <c r="B3" s="1">
        <v>11790</v>
      </c>
      <c r="C3" s="1">
        <v>8336</v>
      </c>
      <c r="F3" s="1">
        <v>8336</v>
      </c>
      <c r="G3" s="1">
        <v>8336</v>
      </c>
      <c r="J3" s="1" t="s">
        <v>0</v>
      </c>
      <c r="K3" s="1">
        <v>11790</v>
      </c>
      <c r="L3" s="1">
        <v>4235</v>
      </c>
      <c r="M3" s="1">
        <v>4235</v>
      </c>
      <c r="N3" s="1">
        <v>4235</v>
      </c>
      <c r="O3" s="1">
        <v>4235</v>
      </c>
      <c r="P3" s="1">
        <v>4235</v>
      </c>
      <c r="Q3" s="1">
        <v>4235</v>
      </c>
      <c r="S3" s="1" t="s">
        <v>0</v>
      </c>
      <c r="T3" s="1">
        <v>11790</v>
      </c>
      <c r="U3" s="1">
        <f t="shared" ref="U3:U4" si="0">SUM(L3,M3)</f>
        <v>8470</v>
      </c>
      <c r="V3" s="1">
        <f t="shared" ref="V3:V4" si="1">SUM(N3,O3)</f>
        <v>8470</v>
      </c>
      <c r="W3" s="1">
        <f t="shared" ref="W3:W4" si="2">SUM(P3,Q3)</f>
        <v>8470</v>
      </c>
      <c r="AB3" s="7" t="s">
        <v>61</v>
      </c>
      <c r="AC3" s="1" t="s">
        <v>62</v>
      </c>
      <c r="AD3" s="1" t="s">
        <v>63</v>
      </c>
    </row>
    <row r="4" spans="1:30">
      <c r="A4" s="1" t="s">
        <v>9</v>
      </c>
      <c r="B4" s="1">
        <v>11790</v>
      </c>
      <c r="C4" s="1">
        <v>966</v>
      </c>
      <c r="F4" s="1">
        <v>966</v>
      </c>
      <c r="G4" s="1">
        <v>966</v>
      </c>
      <c r="J4" s="1" t="s">
        <v>9</v>
      </c>
      <c r="K4" s="1">
        <v>11790</v>
      </c>
      <c r="L4" s="1">
        <v>981</v>
      </c>
      <c r="M4" s="1">
        <v>880</v>
      </c>
      <c r="N4" s="1">
        <v>880</v>
      </c>
      <c r="O4" s="1">
        <v>980</v>
      </c>
      <c r="P4" s="1">
        <v>980</v>
      </c>
      <c r="Q4" s="1">
        <v>980</v>
      </c>
      <c r="S4" s="1" t="s">
        <v>9</v>
      </c>
      <c r="T4" s="1">
        <v>11790</v>
      </c>
      <c r="U4" s="1">
        <f t="shared" si="0"/>
        <v>1861</v>
      </c>
      <c r="V4" s="1">
        <f t="shared" si="1"/>
        <v>1860</v>
      </c>
      <c r="W4" s="1">
        <f t="shared" si="2"/>
        <v>1960</v>
      </c>
      <c r="Z4" s="21" t="s">
        <v>0</v>
      </c>
      <c r="AA4" s="1" t="s">
        <v>64</v>
      </c>
      <c r="AB4" s="1">
        <v>11790</v>
      </c>
      <c r="AC4" s="1">
        <v>4235</v>
      </c>
      <c r="AD4" s="1">
        <v>4235</v>
      </c>
    </row>
    <row r="5" spans="1:30">
      <c r="Z5" s="20"/>
      <c r="AA5" s="1" t="s">
        <v>65</v>
      </c>
      <c r="AB5" s="1">
        <v>4235</v>
      </c>
      <c r="AC5" s="1">
        <v>4235</v>
      </c>
      <c r="AD5" s="1">
        <v>4235</v>
      </c>
    </row>
    <row r="6" spans="1:30">
      <c r="Z6" s="21" t="s">
        <v>9</v>
      </c>
      <c r="AA6" s="1" t="s">
        <v>64</v>
      </c>
      <c r="AB6" s="1">
        <v>11790</v>
      </c>
      <c r="AC6" s="1">
        <v>880</v>
      </c>
      <c r="AD6" s="7">
        <v>980</v>
      </c>
    </row>
    <row r="7" spans="1:30">
      <c r="Z7" s="20"/>
      <c r="AA7" s="1" t="s">
        <v>65</v>
      </c>
      <c r="AB7" s="1">
        <v>981</v>
      </c>
      <c r="AC7" s="1">
        <v>880</v>
      </c>
      <c r="AD7" s="1">
        <v>980</v>
      </c>
    </row>
  </sheetData>
  <mergeCells count="5">
    <mergeCell ref="C1:D1"/>
    <mergeCell ref="E1:F1"/>
    <mergeCell ref="G1:H1"/>
    <mergeCell ref="Z4:Z5"/>
    <mergeCell ref="Z6:Z7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5990-8F33-4369-8419-BD0848A59465}">
  <dimension ref="A1:I8"/>
  <sheetViews>
    <sheetView workbookViewId="0">
      <selection activeCell="O16" sqref="O16"/>
    </sheetView>
  </sheetViews>
  <sheetFormatPr defaultRowHeight="12.75"/>
  <cols>
    <col min="1" max="1" width="18.5703125" customWidth="1"/>
    <col min="2" max="2" width="15.42578125" customWidth="1"/>
    <col min="4" max="4" width="18.28515625" customWidth="1"/>
    <col min="6" max="6" width="18.5703125" customWidth="1"/>
    <col min="7" max="7" width="16.28515625" customWidth="1"/>
    <col min="8" max="8" width="12.5703125" bestFit="1" customWidth="1"/>
    <col min="9" max="9" width="15.85546875" bestFit="1" customWidth="1"/>
  </cols>
  <sheetData>
    <row r="1" spans="1:9" ht="13.5" thickBot="1">
      <c r="A1" s="22" t="s">
        <v>69</v>
      </c>
      <c r="B1" s="23"/>
      <c r="C1" s="23"/>
      <c r="D1" s="24"/>
      <c r="F1" s="22" t="str">
        <f>A1</f>
        <v>Frequency:3000MHz</v>
      </c>
      <c r="G1" s="23"/>
      <c r="H1" s="23"/>
      <c r="I1" s="24"/>
    </row>
    <row r="2" spans="1:9" ht="13.5" thickBot="1">
      <c r="A2" s="12"/>
      <c r="B2" s="23" t="s">
        <v>70</v>
      </c>
      <c r="C2" s="23"/>
      <c r="D2" s="24"/>
      <c r="F2" s="12"/>
      <c r="G2" s="23" t="s">
        <v>71</v>
      </c>
      <c r="H2" s="23"/>
      <c r="I2" s="24"/>
    </row>
    <row r="3" spans="1:9" ht="13.5" thickBot="1">
      <c r="A3" s="10" t="s">
        <v>73</v>
      </c>
      <c r="B3" s="10" t="s">
        <v>68</v>
      </c>
      <c r="C3" s="10" t="s">
        <v>67</v>
      </c>
      <c r="D3" s="10" t="s">
        <v>66</v>
      </c>
      <c r="F3" s="10" t="str">
        <f>A3</f>
        <v>Packet Size (Byte)</v>
      </c>
      <c r="G3" s="10" t="str">
        <f t="shared" ref="G3:I3" si="0">B3</f>
        <v>Traffic Generator</v>
      </c>
      <c r="H3" s="10" t="str">
        <f t="shared" si="0"/>
        <v>free5GC</v>
      </c>
      <c r="I3" s="10" t="str">
        <f t="shared" si="0"/>
        <v>LH5GC</v>
      </c>
    </row>
    <row r="4" spans="1:9" ht="13.5" thickBot="1">
      <c r="A4" s="11">
        <v>68</v>
      </c>
      <c r="B4" s="11">
        <v>11799</v>
      </c>
      <c r="C4" s="11">
        <v>996</v>
      </c>
      <c r="D4" s="11">
        <v>8394</v>
      </c>
      <c r="F4" s="10">
        <f t="shared" ref="F4:F8" si="1">A4</f>
        <v>68</v>
      </c>
      <c r="G4" s="11">
        <f>A4*B4*8/1024</f>
        <v>6268.21875</v>
      </c>
      <c r="H4" s="11">
        <f>A4*C4*8/1024</f>
        <v>529.125</v>
      </c>
      <c r="I4" s="11">
        <f>A4*D4*8/1024</f>
        <v>4459.3125</v>
      </c>
    </row>
    <row r="5" spans="1:9" ht="13.5" thickBot="1">
      <c r="A5" s="11">
        <v>128</v>
      </c>
      <c r="B5" s="11">
        <v>7539</v>
      </c>
      <c r="C5" s="11">
        <v>994</v>
      </c>
      <c r="D5" s="11">
        <v>7530</v>
      </c>
      <c r="F5" s="10">
        <f t="shared" si="1"/>
        <v>128</v>
      </c>
      <c r="G5" s="11">
        <f t="shared" ref="G5:G8" si="2">A5*B5*8/1024</f>
        <v>7539</v>
      </c>
      <c r="H5" s="11">
        <f t="shared" ref="H5:H8" si="3">A5*C5*8/1024</f>
        <v>994</v>
      </c>
      <c r="I5" s="11">
        <f t="shared" ref="I5:I8" si="4">A5*D5*8/1024</f>
        <v>7530</v>
      </c>
    </row>
    <row r="6" spans="1:9" ht="13.5" thickBot="1">
      <c r="A6" s="11">
        <v>256</v>
      </c>
      <c r="B6" s="11">
        <v>4259</v>
      </c>
      <c r="C6" s="11">
        <v>995</v>
      </c>
      <c r="D6" s="11">
        <v>4252</v>
      </c>
      <c r="F6" s="10">
        <f t="shared" si="1"/>
        <v>256</v>
      </c>
      <c r="G6" s="11">
        <f t="shared" si="2"/>
        <v>8518</v>
      </c>
      <c r="H6" s="11">
        <f t="shared" si="3"/>
        <v>1990</v>
      </c>
      <c r="I6" s="11">
        <f t="shared" si="4"/>
        <v>8504</v>
      </c>
    </row>
    <row r="7" spans="1:9" ht="13.5" thickBot="1">
      <c r="A7" s="11">
        <v>512</v>
      </c>
      <c r="B7" s="11">
        <v>2279</v>
      </c>
      <c r="C7" s="11">
        <v>995</v>
      </c>
      <c r="D7" s="11">
        <v>2272</v>
      </c>
      <c r="F7" s="10">
        <f t="shared" si="1"/>
        <v>512</v>
      </c>
      <c r="G7" s="11">
        <f t="shared" si="2"/>
        <v>9116</v>
      </c>
      <c r="H7" s="11">
        <f t="shared" si="3"/>
        <v>3980</v>
      </c>
      <c r="I7" s="11">
        <f t="shared" si="4"/>
        <v>9088</v>
      </c>
    </row>
    <row r="8" spans="1:9" ht="13.5" thickBot="1">
      <c r="A8" s="11">
        <v>1024</v>
      </c>
      <c r="B8" s="11">
        <v>1189</v>
      </c>
      <c r="C8" s="11">
        <v>995</v>
      </c>
      <c r="D8" s="11">
        <v>1177</v>
      </c>
      <c r="F8" s="10">
        <f t="shared" si="1"/>
        <v>1024</v>
      </c>
      <c r="G8" s="11">
        <f t="shared" si="2"/>
        <v>9512</v>
      </c>
      <c r="H8" s="11">
        <f t="shared" si="3"/>
        <v>7960</v>
      </c>
      <c r="I8" s="11">
        <f t="shared" si="4"/>
        <v>9416</v>
      </c>
    </row>
  </sheetData>
  <mergeCells count="4">
    <mergeCell ref="A1:D1"/>
    <mergeCell ref="B2:D2"/>
    <mergeCell ref="F1:I1"/>
    <mergeCell ref="G2:I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CCBD-78B3-43E8-95CD-9FF981D4D76E}">
  <dimension ref="A1:U24"/>
  <sheetViews>
    <sheetView workbookViewId="0">
      <selection activeCell="M32" sqref="M32"/>
    </sheetView>
  </sheetViews>
  <sheetFormatPr defaultRowHeight="12.75"/>
  <cols>
    <col min="2" max="2" width="9.140625" customWidth="1"/>
    <col min="3" max="3" width="11.42578125" style="9" bestFit="1" customWidth="1"/>
    <col min="4" max="4" width="11.42578125" bestFit="1" customWidth="1"/>
    <col min="9" max="9" width="16.42578125" bestFit="1" customWidth="1"/>
    <col min="11" max="11" width="11.42578125" bestFit="1" customWidth="1"/>
    <col min="19" max="19" width="11.42578125" bestFit="1" customWidth="1"/>
  </cols>
  <sheetData>
    <row r="1" spans="1:21" ht="16.5" customHeight="1">
      <c r="D1" s="14" t="s">
        <v>82</v>
      </c>
      <c r="E1" s="14" t="s">
        <v>80</v>
      </c>
      <c r="F1" s="14" t="s">
        <v>81</v>
      </c>
      <c r="I1" s="9"/>
      <c r="J1" s="9"/>
      <c r="K1" s="14" t="s">
        <v>82</v>
      </c>
      <c r="L1" s="14" t="s">
        <v>80</v>
      </c>
      <c r="M1" s="14" t="s">
        <v>81</v>
      </c>
      <c r="S1" s="14" t="s">
        <v>82</v>
      </c>
      <c r="T1" s="14" t="s">
        <v>85</v>
      </c>
      <c r="U1" s="14" t="s">
        <v>86</v>
      </c>
    </row>
    <row r="2" spans="1:21">
      <c r="A2" s="25" t="s">
        <v>75</v>
      </c>
      <c r="B2" s="25" t="s">
        <v>78</v>
      </c>
      <c r="C2" s="15" t="s">
        <v>90</v>
      </c>
      <c r="D2" s="14">
        <v>11790</v>
      </c>
      <c r="I2" s="25" t="s">
        <v>83</v>
      </c>
      <c r="J2" s="25" t="s">
        <v>78</v>
      </c>
      <c r="K2" s="14">
        <v>8336</v>
      </c>
      <c r="L2" s="9"/>
      <c r="M2" s="9"/>
      <c r="P2" s="25" t="s">
        <v>75</v>
      </c>
      <c r="Q2" s="25" t="s">
        <v>78</v>
      </c>
      <c r="R2" s="14"/>
      <c r="S2" s="14">
        <v>11790</v>
      </c>
      <c r="T2" s="9"/>
    </row>
    <row r="3" spans="1:21">
      <c r="A3" s="25"/>
      <c r="B3" s="25"/>
      <c r="C3" s="15" t="s">
        <v>89</v>
      </c>
      <c r="E3" s="14">
        <v>11790</v>
      </c>
      <c r="F3" s="14">
        <v>4235</v>
      </c>
      <c r="I3" s="25"/>
      <c r="J3" s="25"/>
      <c r="K3" s="9"/>
      <c r="L3" s="14">
        <v>4235</v>
      </c>
      <c r="M3" s="14">
        <v>4235</v>
      </c>
      <c r="P3" s="25"/>
      <c r="Q3" s="25"/>
      <c r="R3" s="14"/>
      <c r="T3" s="14">
        <v>11790</v>
      </c>
      <c r="U3" s="14">
        <v>4235</v>
      </c>
    </row>
    <row r="4" spans="1:21">
      <c r="A4" s="25"/>
      <c r="B4" s="25" t="s">
        <v>79</v>
      </c>
      <c r="C4" s="15" t="s">
        <v>90</v>
      </c>
      <c r="D4" s="14">
        <v>11790</v>
      </c>
      <c r="I4" s="25"/>
      <c r="J4" s="25" t="s">
        <v>79</v>
      </c>
      <c r="K4" s="14">
        <v>966</v>
      </c>
      <c r="L4" s="9"/>
      <c r="M4" s="9"/>
      <c r="P4" s="25"/>
      <c r="Q4" s="25" t="s">
        <v>79</v>
      </c>
      <c r="S4" s="14">
        <v>11790</v>
      </c>
    </row>
    <row r="5" spans="1:21">
      <c r="A5" s="25"/>
      <c r="B5" s="25"/>
      <c r="C5" s="15" t="s">
        <v>89</v>
      </c>
      <c r="E5" s="14">
        <v>11790</v>
      </c>
      <c r="F5" s="14">
        <v>880</v>
      </c>
      <c r="I5" s="25"/>
      <c r="J5" s="25"/>
      <c r="K5" s="9"/>
      <c r="L5" s="14">
        <v>981</v>
      </c>
      <c r="M5" s="9">
        <v>880</v>
      </c>
      <c r="P5" s="25"/>
      <c r="Q5" s="25"/>
      <c r="T5" s="14">
        <v>11790</v>
      </c>
    </row>
    <row r="6" spans="1:21">
      <c r="A6" s="25" t="s">
        <v>76</v>
      </c>
      <c r="B6" s="25" t="s">
        <v>78</v>
      </c>
      <c r="C6" s="15" t="s">
        <v>90</v>
      </c>
      <c r="D6" s="14">
        <v>8336</v>
      </c>
      <c r="I6" s="25" t="s">
        <v>84</v>
      </c>
      <c r="J6" s="25" t="s">
        <v>78</v>
      </c>
      <c r="K6" s="14">
        <v>8336</v>
      </c>
      <c r="L6" s="9"/>
      <c r="M6" s="9"/>
      <c r="P6" s="25" t="s">
        <v>76</v>
      </c>
      <c r="Q6" s="25" t="s">
        <v>78</v>
      </c>
      <c r="R6" s="25" t="s">
        <v>87</v>
      </c>
      <c r="S6" s="14">
        <v>8336</v>
      </c>
    </row>
    <row r="7" spans="1:21">
      <c r="A7" s="25"/>
      <c r="B7" s="25"/>
      <c r="C7" s="15" t="s">
        <v>89</v>
      </c>
      <c r="E7" s="14">
        <v>4235</v>
      </c>
      <c r="F7" s="14">
        <v>4235</v>
      </c>
      <c r="I7" s="25"/>
      <c r="J7" s="25"/>
      <c r="K7" s="9"/>
      <c r="L7" s="14">
        <v>4235</v>
      </c>
      <c r="M7" s="14">
        <v>4235</v>
      </c>
      <c r="P7" s="25"/>
      <c r="Q7" s="25"/>
      <c r="R7" s="25"/>
      <c r="T7" s="14">
        <v>4235</v>
      </c>
      <c r="U7" s="14">
        <v>4235</v>
      </c>
    </row>
    <row r="8" spans="1:21">
      <c r="A8" s="25"/>
      <c r="B8" s="25" t="s">
        <v>79</v>
      </c>
      <c r="C8" s="15" t="s">
        <v>90</v>
      </c>
      <c r="D8" s="14">
        <v>966</v>
      </c>
      <c r="I8" s="25"/>
      <c r="J8" s="25" t="s">
        <v>79</v>
      </c>
      <c r="K8" s="14">
        <v>966</v>
      </c>
      <c r="L8" s="9"/>
      <c r="M8" s="9"/>
      <c r="P8" s="25"/>
      <c r="Q8" s="25"/>
      <c r="R8" s="25" t="s">
        <v>88</v>
      </c>
      <c r="S8" s="14">
        <v>8336</v>
      </c>
    </row>
    <row r="9" spans="1:21">
      <c r="A9" s="25"/>
      <c r="B9" s="25"/>
      <c r="C9" s="15" t="s">
        <v>89</v>
      </c>
      <c r="E9" s="14">
        <v>980</v>
      </c>
      <c r="F9" s="14">
        <v>880</v>
      </c>
      <c r="I9" s="25"/>
      <c r="J9" s="25"/>
      <c r="K9" s="9"/>
      <c r="L9" s="14">
        <v>980</v>
      </c>
      <c r="M9" s="14">
        <v>880</v>
      </c>
      <c r="P9" s="25"/>
      <c r="Q9" s="25"/>
      <c r="R9" s="25"/>
      <c r="T9" s="14">
        <v>4235</v>
      </c>
      <c r="U9" s="14">
        <v>4235</v>
      </c>
    </row>
    <row r="10" spans="1:21">
      <c r="A10" s="25" t="s">
        <v>77</v>
      </c>
      <c r="B10" s="25" t="s">
        <v>78</v>
      </c>
      <c r="C10" s="15" t="s">
        <v>90</v>
      </c>
      <c r="D10" s="14">
        <v>8336</v>
      </c>
      <c r="I10" s="14"/>
      <c r="J10" s="14"/>
      <c r="K10" s="14"/>
      <c r="L10" s="14"/>
      <c r="M10" s="14"/>
      <c r="P10" s="25"/>
      <c r="Q10" s="25" t="s">
        <v>79</v>
      </c>
      <c r="R10" s="25" t="s">
        <v>87</v>
      </c>
      <c r="S10" s="14">
        <v>966</v>
      </c>
    </row>
    <row r="11" spans="1:21">
      <c r="A11" s="25"/>
      <c r="B11" s="25"/>
      <c r="C11" s="15" t="s">
        <v>89</v>
      </c>
      <c r="E11" s="14">
        <v>4235</v>
      </c>
      <c r="F11" s="14">
        <v>4235</v>
      </c>
      <c r="I11" s="14"/>
      <c r="J11" s="14"/>
      <c r="K11" s="14"/>
      <c r="L11" s="14"/>
      <c r="M11" s="14"/>
      <c r="P11" s="25"/>
      <c r="Q11" s="25"/>
      <c r="R11" s="25"/>
      <c r="T11" s="14">
        <v>880</v>
      </c>
      <c r="U11" s="14">
        <v>981</v>
      </c>
    </row>
    <row r="12" spans="1:21">
      <c r="A12" s="25"/>
      <c r="B12" s="25" t="s">
        <v>79</v>
      </c>
      <c r="C12" s="15" t="s">
        <v>90</v>
      </c>
      <c r="D12" s="14">
        <v>966</v>
      </c>
      <c r="I12" s="14"/>
      <c r="J12" s="14"/>
      <c r="K12" s="14"/>
      <c r="L12" s="14"/>
      <c r="M12" s="14"/>
      <c r="P12" s="25"/>
      <c r="Q12" s="25"/>
      <c r="R12" s="25" t="s">
        <v>88</v>
      </c>
      <c r="S12" s="14">
        <v>966</v>
      </c>
    </row>
    <row r="13" spans="1:21">
      <c r="A13" s="25"/>
      <c r="B13" s="25"/>
      <c r="C13" s="15" t="s">
        <v>89</v>
      </c>
      <c r="E13" s="14">
        <v>980</v>
      </c>
      <c r="F13" s="14">
        <v>980</v>
      </c>
      <c r="I13" s="14"/>
      <c r="J13" s="14"/>
      <c r="K13" s="14"/>
      <c r="L13" s="14"/>
      <c r="M13" s="14"/>
      <c r="P13" s="25"/>
      <c r="Q13" s="25"/>
      <c r="R13" s="25"/>
      <c r="T13" s="14">
        <v>980</v>
      </c>
      <c r="U13" s="14">
        <v>880</v>
      </c>
    </row>
    <row r="14" spans="1:21">
      <c r="P14" s="25" t="s">
        <v>77</v>
      </c>
      <c r="Q14" s="25" t="s">
        <v>78</v>
      </c>
      <c r="R14" s="14"/>
      <c r="S14" s="14">
        <v>8336</v>
      </c>
    </row>
    <row r="15" spans="1:21">
      <c r="P15" s="25"/>
      <c r="Q15" s="25"/>
      <c r="R15" s="14"/>
      <c r="T15" s="14">
        <v>4235</v>
      </c>
      <c r="U15" s="14">
        <v>4235</v>
      </c>
    </row>
    <row r="16" spans="1:21">
      <c r="P16" s="25"/>
      <c r="Q16" s="25" t="s">
        <v>79</v>
      </c>
      <c r="R16" s="14"/>
      <c r="S16" s="14">
        <v>966</v>
      </c>
    </row>
    <row r="17" spans="16:21">
      <c r="P17" s="25"/>
      <c r="Q17" s="25"/>
      <c r="R17" s="14"/>
      <c r="T17" s="14">
        <v>980</v>
      </c>
      <c r="U17" s="14">
        <v>980</v>
      </c>
    </row>
    <row r="18" spans="16:21">
      <c r="R18" s="14"/>
    </row>
    <row r="20" spans="16:21">
      <c r="R20" s="14"/>
    </row>
    <row r="22" spans="16:21">
      <c r="R22" s="14"/>
    </row>
    <row r="24" spans="16:21">
      <c r="R24" s="14"/>
    </row>
  </sheetData>
  <mergeCells count="28">
    <mergeCell ref="R6:R7"/>
    <mergeCell ref="R8:R9"/>
    <mergeCell ref="R10:R11"/>
    <mergeCell ref="R12:R13"/>
    <mergeCell ref="Q6:Q9"/>
    <mergeCell ref="Q10:Q13"/>
    <mergeCell ref="P6:P13"/>
    <mergeCell ref="P14:P17"/>
    <mergeCell ref="Q14:Q15"/>
    <mergeCell ref="Q16:Q17"/>
    <mergeCell ref="P2:P5"/>
    <mergeCell ref="Q2:Q3"/>
    <mergeCell ref="Q4:Q5"/>
    <mergeCell ref="A10:A13"/>
    <mergeCell ref="B10:B11"/>
    <mergeCell ref="B12:B13"/>
    <mergeCell ref="I2:I5"/>
    <mergeCell ref="J2:J3"/>
    <mergeCell ref="J4:J5"/>
    <mergeCell ref="I6:I9"/>
    <mergeCell ref="J6:J7"/>
    <mergeCell ref="J8:J9"/>
    <mergeCell ref="A2:A5"/>
    <mergeCell ref="B2:B3"/>
    <mergeCell ref="B4:B5"/>
    <mergeCell ref="A6:A9"/>
    <mergeCell ref="B6:B7"/>
    <mergeCell ref="B8:B9"/>
  </mergeCells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FD6F-7FD0-46FB-803E-92056F840C0F}">
  <dimension ref="A1:D10"/>
  <sheetViews>
    <sheetView workbookViewId="0">
      <selection activeCell="G45" sqref="G45"/>
    </sheetView>
  </sheetViews>
  <sheetFormatPr defaultRowHeight="12.75"/>
  <cols>
    <col min="1" max="1" width="22.5703125" customWidth="1"/>
    <col min="2" max="2" width="15" customWidth="1"/>
    <col min="4" max="4" width="14.85546875" customWidth="1"/>
  </cols>
  <sheetData>
    <row r="1" spans="1:4" ht="13.5" thickBot="1">
      <c r="A1" s="10" t="s">
        <v>72</v>
      </c>
      <c r="B1" s="10"/>
      <c r="C1" s="10"/>
      <c r="D1" s="10"/>
    </row>
    <row r="2" spans="1:4" ht="13.5" thickBot="1">
      <c r="A2" s="10" t="s">
        <v>74</v>
      </c>
      <c r="B2" s="10" t="s">
        <v>68</v>
      </c>
      <c r="C2" s="10" t="s">
        <v>67</v>
      </c>
      <c r="D2" s="10" t="s">
        <v>66</v>
      </c>
    </row>
    <row r="3" spans="1:4" ht="13.5" thickBot="1">
      <c r="A3" s="10">
        <v>800</v>
      </c>
      <c r="B3" s="11">
        <v>11799</v>
      </c>
      <c r="C3" s="11">
        <v>267</v>
      </c>
      <c r="D3" s="11">
        <v>3615</v>
      </c>
    </row>
    <row r="4" spans="1:4" ht="13.5" thickBot="1">
      <c r="A4" s="10">
        <v>1400</v>
      </c>
      <c r="B4" s="11">
        <v>11799</v>
      </c>
      <c r="C4" s="11">
        <v>450</v>
      </c>
      <c r="D4" s="11">
        <v>4989</v>
      </c>
    </row>
    <row r="5" spans="1:4" ht="13.5" thickBot="1">
      <c r="A5" s="10">
        <v>1900</v>
      </c>
      <c r="B5" s="11">
        <v>11799</v>
      </c>
      <c r="C5" s="11">
        <v>629</v>
      </c>
      <c r="D5" s="11">
        <v>6310</v>
      </c>
    </row>
    <row r="6" spans="1:4" ht="13.5" thickBot="1">
      <c r="A6" s="10">
        <v>2200</v>
      </c>
      <c r="B6" s="11">
        <v>11799</v>
      </c>
      <c r="C6" s="11">
        <v>729</v>
      </c>
      <c r="D6" s="11">
        <v>7009</v>
      </c>
    </row>
    <row r="7" spans="1:4" ht="13.5" thickBot="1">
      <c r="A7" s="10">
        <v>2700</v>
      </c>
      <c r="B7" s="11">
        <v>11799</v>
      </c>
      <c r="C7" s="11">
        <v>885</v>
      </c>
      <c r="D7" s="11">
        <v>7644</v>
      </c>
    </row>
    <row r="8" spans="1:4" ht="13.5" thickBot="1">
      <c r="A8" s="10">
        <v>3000</v>
      </c>
      <c r="B8" s="11">
        <v>11799</v>
      </c>
      <c r="C8" s="11">
        <v>996</v>
      </c>
      <c r="D8" s="11">
        <v>8394</v>
      </c>
    </row>
    <row r="9" spans="1:4" ht="13.5" thickBot="1">
      <c r="A9" s="10">
        <v>4300</v>
      </c>
      <c r="B9" s="11">
        <v>11799</v>
      </c>
      <c r="C9" s="10"/>
      <c r="D9" s="11">
        <v>9800</v>
      </c>
    </row>
    <row r="10" spans="1:4" ht="13.5" thickBot="1">
      <c r="A10" s="10">
        <v>4550</v>
      </c>
      <c r="B10" s="11">
        <v>11799</v>
      </c>
      <c r="C10" s="11">
        <v>1497</v>
      </c>
      <c r="D10" s="10"/>
    </row>
  </sheetData>
  <sortState ref="A3:D10">
    <sortCondition ref="A3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CF1A-7DCB-4D81-A684-6F93FA2BAA13}">
  <dimension ref="A1:N57"/>
  <sheetViews>
    <sheetView workbookViewId="0">
      <selection activeCell="M18" sqref="M18"/>
    </sheetView>
  </sheetViews>
  <sheetFormatPr defaultRowHeight="12.75"/>
  <cols>
    <col min="1" max="1" width="19.5703125" style="13" bestFit="1" customWidth="1"/>
    <col min="2" max="2" width="9.7109375" bestFit="1" customWidth="1"/>
    <col min="3" max="3" width="17.7109375" bestFit="1" customWidth="1"/>
    <col min="4" max="4" width="17.5703125" bestFit="1" customWidth="1"/>
    <col min="5" max="5" width="12.42578125" customWidth="1"/>
    <col min="6" max="6" width="13.7109375" customWidth="1"/>
    <col min="7" max="7" width="9.7109375" bestFit="1" customWidth="1"/>
    <col min="8" max="8" width="13" bestFit="1" customWidth="1"/>
    <col min="9" max="9" width="17.7109375" bestFit="1" customWidth="1"/>
    <col min="10" max="10" width="17.5703125" bestFit="1" customWidth="1"/>
    <col min="11" max="11" width="13" bestFit="1" customWidth="1"/>
    <col min="12" max="12" width="17.7109375" bestFit="1" customWidth="1"/>
    <col min="13" max="13" width="17.5703125" bestFit="1" customWidth="1"/>
    <col min="14" max="14" width="13" bestFit="1" customWidth="1"/>
    <col min="15" max="15" width="17.7109375" bestFit="1" customWidth="1"/>
    <col min="16" max="16" width="17.5703125" bestFit="1" customWidth="1"/>
    <col min="17" max="17" width="13" bestFit="1" customWidth="1"/>
    <col min="18" max="18" width="17.7109375" bestFit="1" customWidth="1"/>
    <col min="19" max="19" width="17.5703125" bestFit="1" customWidth="1"/>
  </cols>
  <sheetData>
    <row r="1" spans="1:14">
      <c r="A1" s="16"/>
      <c r="B1" s="16" t="s">
        <v>66</v>
      </c>
      <c r="C1" s="16" t="s">
        <v>91</v>
      </c>
      <c r="D1" s="16" t="s">
        <v>92</v>
      </c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 t="s">
        <v>3</v>
      </c>
      <c r="B2" s="16">
        <v>0.274594</v>
      </c>
      <c r="C2" s="16">
        <v>0.546902</v>
      </c>
      <c r="D2" s="16">
        <v>0.88680300000000001</v>
      </c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>
      <c r="A3" s="16" t="s">
        <v>3</v>
      </c>
      <c r="B3" s="16">
        <v>0.32298899999999997</v>
      </c>
      <c r="C3" s="16">
        <v>0.543493</v>
      </c>
      <c r="D3" s="16">
        <v>0.41882399999999997</v>
      </c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>
      <c r="A4" s="16" t="s">
        <v>3</v>
      </c>
      <c r="B4" s="16">
        <v>0.66732000000000002</v>
      </c>
      <c r="C4" s="16">
        <v>0.97359400000000007</v>
      </c>
      <c r="D4" s="16">
        <v>0.47227000000000002</v>
      </c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>
      <c r="A5" s="16" t="s">
        <v>3</v>
      </c>
      <c r="B5" s="16">
        <v>0.71718000000000004</v>
      </c>
      <c r="C5" s="16">
        <v>1.0124579999999999</v>
      </c>
      <c r="D5" s="16">
        <v>0.50374000000000008</v>
      </c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>
      <c r="A6" s="16" t="s">
        <v>3</v>
      </c>
      <c r="B6" s="16">
        <v>0.32445599999999997</v>
      </c>
      <c r="C6" s="16">
        <v>0.60472700000000001</v>
      </c>
      <c r="D6" s="16">
        <v>0.43559100000000001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>
      <c r="A7" s="16" t="s">
        <v>3</v>
      </c>
      <c r="B7" s="16">
        <v>0.25932899999999998</v>
      </c>
      <c r="C7" s="16">
        <v>0.59101399999999993</v>
      </c>
      <c r="D7" s="16">
        <v>0.476713</v>
      </c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>
      <c r="A8" s="16" t="s">
        <v>3</v>
      </c>
      <c r="B8" s="16">
        <v>0.74002199999999996</v>
      </c>
      <c r="C8" s="16">
        <v>1.0737030000000001</v>
      </c>
      <c r="D8" s="16">
        <v>0.89194700000000005</v>
      </c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>
      <c r="A9" s="16" t="s">
        <v>3</v>
      </c>
      <c r="B9" s="16">
        <v>0.30632100000000001</v>
      </c>
      <c r="C9" s="16">
        <v>1.0433459999999999</v>
      </c>
      <c r="D9" s="16">
        <v>0.92970699999999995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>
      <c r="A10" s="16" t="s">
        <v>3</v>
      </c>
      <c r="B10" s="16">
        <v>0.42049500000000001</v>
      </c>
      <c r="C10" s="16">
        <v>0.66036299999999992</v>
      </c>
      <c r="D10" s="16">
        <v>0.91724300000000003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>
      <c r="A11" s="16" t="s">
        <v>3</v>
      </c>
      <c r="B11" s="16">
        <v>0.33063999999999999</v>
      </c>
      <c r="C11" s="16">
        <v>0.48690800000000001</v>
      </c>
      <c r="D11" s="16">
        <v>0.57845299999999999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A12" s="16" t="s">
        <v>3</v>
      </c>
      <c r="B12" s="16">
        <v>0.31027000000000005</v>
      </c>
      <c r="C12" s="16">
        <v>0.67978799999999995</v>
      </c>
      <c r="D12" s="16">
        <v>0.471443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>
      <c r="A13" s="16" t="s">
        <v>3</v>
      </c>
      <c r="B13" s="16">
        <v>0.40204000000000001</v>
      </c>
      <c r="C13" s="16">
        <v>1.058551</v>
      </c>
      <c r="D13" s="16">
        <v>0.54124700000000003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>
      <c r="A14" s="16" t="s">
        <v>3</v>
      </c>
      <c r="B14" s="16">
        <v>0.28548499999999999</v>
      </c>
      <c r="C14" s="16">
        <v>0.616089</v>
      </c>
      <c r="D14" s="16">
        <v>0.46958100000000003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>
      <c r="A15" s="16" t="s">
        <v>3</v>
      </c>
      <c r="B15" s="16">
        <v>0.30714900000000001</v>
      </c>
      <c r="C15" s="16">
        <v>0.49386700000000006</v>
      </c>
      <c r="D15" s="16">
        <v>0.87514199999999998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>
      <c r="A16" s="16" t="s">
        <v>93</v>
      </c>
      <c r="B16" s="16">
        <v>0.13406400000000002</v>
      </c>
      <c r="C16" s="16">
        <v>0.405636</v>
      </c>
      <c r="D16" s="16">
        <v>0.26553200000000005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>
      <c r="A17" s="16" t="s">
        <v>93</v>
      </c>
      <c r="B17" s="16">
        <v>0.26338600000000001</v>
      </c>
      <c r="C17" s="16">
        <v>0.51116799999999996</v>
      </c>
      <c r="D17" s="16">
        <v>0.20675000000000002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>
      <c r="A18" s="16" t="s">
        <v>93</v>
      </c>
      <c r="B18" s="16">
        <v>0.39610499999999998</v>
      </c>
      <c r="C18" s="16">
        <v>0.24085799999999999</v>
      </c>
      <c r="D18" s="16">
        <v>0.187694</v>
      </c>
      <c r="E18" s="16"/>
      <c r="F18" s="16"/>
      <c r="G18" s="16"/>
    </row>
    <row r="19" spans="1:14">
      <c r="A19" s="16" t="s">
        <v>93</v>
      </c>
      <c r="B19" s="16">
        <v>0.26951799999999998</v>
      </c>
      <c r="C19" s="16">
        <v>0.25255299999999997</v>
      </c>
      <c r="D19" s="16">
        <v>0.21923400000000001</v>
      </c>
      <c r="E19" s="16"/>
      <c r="F19" s="16"/>
      <c r="G19" s="16"/>
    </row>
    <row r="20" spans="1:14">
      <c r="A20" s="16" t="s">
        <v>93</v>
      </c>
      <c r="B20" s="16">
        <v>0.18126700000000001</v>
      </c>
      <c r="C20" s="16">
        <v>0.41763299999999998</v>
      </c>
      <c r="D20" s="16">
        <v>0.19614599999999999</v>
      </c>
      <c r="E20" s="16"/>
      <c r="F20" s="16"/>
      <c r="G20" s="16"/>
    </row>
    <row r="21" spans="1:14">
      <c r="A21" s="16" t="s">
        <v>93</v>
      </c>
      <c r="B21" s="16">
        <v>0.170154</v>
      </c>
      <c r="C21" s="16">
        <v>0.35377599999999998</v>
      </c>
      <c r="D21" s="16">
        <v>0.22766099999999997</v>
      </c>
      <c r="E21" s="16"/>
      <c r="F21" s="16"/>
      <c r="G21" s="16"/>
    </row>
    <row r="22" spans="1:14">
      <c r="A22" s="16" t="s">
        <v>93</v>
      </c>
      <c r="B22" s="16">
        <v>0.137296</v>
      </c>
      <c r="C22" s="16">
        <v>0.26283099999999998</v>
      </c>
      <c r="D22" s="16">
        <v>0.22157000000000002</v>
      </c>
      <c r="E22" s="16"/>
      <c r="F22" s="16"/>
      <c r="G22" s="16"/>
    </row>
    <row r="23" spans="1:14">
      <c r="A23" s="16" t="s">
        <v>93</v>
      </c>
      <c r="B23" s="16">
        <v>0.147226</v>
      </c>
      <c r="C23" s="16">
        <v>0.222605</v>
      </c>
      <c r="D23" s="16">
        <v>0.235125</v>
      </c>
      <c r="E23" s="16"/>
      <c r="F23" s="16"/>
      <c r="G23" s="16"/>
    </row>
    <row r="24" spans="1:14">
      <c r="A24" s="16" t="s">
        <v>93</v>
      </c>
      <c r="B24" s="16">
        <v>0.21212800000000001</v>
      </c>
      <c r="C24" s="16">
        <v>0.24162</v>
      </c>
      <c r="D24" s="16">
        <v>0.21698600000000001</v>
      </c>
      <c r="E24" s="16"/>
      <c r="F24" s="16"/>
      <c r="G24" s="16"/>
    </row>
    <row r="25" spans="1:14">
      <c r="A25" s="16" t="s">
        <v>93</v>
      </c>
      <c r="B25" s="16">
        <v>0.306502</v>
      </c>
      <c r="C25" s="16">
        <v>0.30512</v>
      </c>
      <c r="D25" s="16">
        <v>0.222494</v>
      </c>
      <c r="E25" s="16"/>
      <c r="F25" s="16"/>
      <c r="G25" s="16"/>
    </row>
    <row r="26" spans="1:14">
      <c r="A26" s="16" t="s">
        <v>93</v>
      </c>
      <c r="B26" s="16">
        <v>0.147227</v>
      </c>
      <c r="C26" s="16">
        <v>0.42781999999999998</v>
      </c>
      <c r="D26" s="16">
        <v>0.35707499999999998</v>
      </c>
      <c r="E26" s="16"/>
      <c r="F26" s="16"/>
      <c r="G26" s="16"/>
    </row>
    <row r="27" spans="1:14">
      <c r="A27" s="16" t="s">
        <v>93</v>
      </c>
      <c r="B27" s="16">
        <v>0.156417</v>
      </c>
      <c r="C27" s="16">
        <v>0.29698399999999997</v>
      </c>
      <c r="D27" s="16">
        <v>0.20209700000000003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4">
      <c r="A28" s="16" t="s">
        <v>93</v>
      </c>
      <c r="B28" s="16">
        <v>0.12553500000000001</v>
      </c>
      <c r="C28" s="16">
        <v>0.41452900000000004</v>
      </c>
      <c r="D28" s="16">
        <v>0.222222</v>
      </c>
      <c r="E28" s="16"/>
      <c r="F28" s="16"/>
      <c r="G28" s="16"/>
    </row>
    <row r="29" spans="1:14">
      <c r="A29" s="16" t="s">
        <v>93</v>
      </c>
      <c r="B29" s="16">
        <v>0.32671499999999998</v>
      </c>
      <c r="C29" s="16">
        <v>0.34178600000000003</v>
      </c>
      <c r="D29" s="16">
        <v>0.227824</v>
      </c>
      <c r="E29" s="16"/>
      <c r="F29" s="16"/>
      <c r="G29" s="16"/>
    </row>
    <row r="30" spans="1:14">
      <c r="A30" s="16" t="s">
        <v>94</v>
      </c>
      <c r="B30" s="16">
        <v>0.148481</v>
      </c>
      <c r="C30" s="16">
        <v>0.37321700000000002</v>
      </c>
      <c r="D30" s="16">
        <v>0.28262399999999999</v>
      </c>
      <c r="E30" s="16"/>
      <c r="F30" s="16"/>
      <c r="G30" s="16"/>
    </row>
    <row r="31" spans="1:14">
      <c r="A31" s="16" t="s">
        <v>94</v>
      </c>
      <c r="B31" s="16">
        <v>0.25568999999999997</v>
      </c>
      <c r="C31" s="16">
        <v>0.36210700000000001</v>
      </c>
      <c r="D31" s="16">
        <v>0.23938499999999999</v>
      </c>
      <c r="E31" s="16"/>
      <c r="F31" s="16"/>
      <c r="G31" s="16"/>
    </row>
    <row r="32" spans="1:14">
      <c r="A32" s="16" t="s">
        <v>94</v>
      </c>
      <c r="B32" s="16">
        <v>0.15542400000000001</v>
      </c>
      <c r="C32" s="16">
        <v>0.25079200000000001</v>
      </c>
      <c r="D32" s="16">
        <v>0.27304800000000001</v>
      </c>
      <c r="E32" s="16"/>
      <c r="F32" s="16"/>
      <c r="G32" s="16"/>
    </row>
    <row r="33" spans="1:13">
      <c r="A33" s="16" t="s">
        <v>94</v>
      </c>
      <c r="B33" s="16">
        <v>0.131491</v>
      </c>
      <c r="C33" s="16">
        <v>0.25436300000000001</v>
      </c>
      <c r="D33" s="16">
        <v>0.25934900000000005</v>
      </c>
      <c r="E33" s="16"/>
      <c r="F33" s="16"/>
      <c r="G33" s="16"/>
    </row>
    <row r="34" spans="1:13">
      <c r="A34" s="16" t="s">
        <v>94</v>
      </c>
      <c r="B34" s="16">
        <v>0.17907500000000001</v>
      </c>
      <c r="C34" s="16">
        <v>2.2876860000000003</v>
      </c>
      <c r="D34" s="16">
        <v>0.25849800000000001</v>
      </c>
      <c r="E34" s="16"/>
      <c r="F34" s="16"/>
      <c r="G34" s="16"/>
    </row>
    <row r="35" spans="1:13">
      <c r="A35" s="16" t="s">
        <v>94</v>
      </c>
      <c r="B35" s="16">
        <v>0.20512</v>
      </c>
      <c r="C35" s="16">
        <v>0.38127</v>
      </c>
      <c r="D35" s="16">
        <v>0.26758700000000002</v>
      </c>
      <c r="E35" s="16"/>
      <c r="F35" s="16"/>
      <c r="G35" s="16"/>
    </row>
    <row r="36" spans="1:13">
      <c r="A36" s="16" t="s">
        <v>94</v>
      </c>
      <c r="B36" s="16">
        <v>0.16305399999999998</v>
      </c>
      <c r="C36" s="16">
        <v>0.440911</v>
      </c>
      <c r="D36" s="16">
        <v>0.26064900000000002</v>
      </c>
      <c r="E36" s="16"/>
      <c r="F36" s="16"/>
      <c r="G36" s="16"/>
    </row>
    <row r="37" spans="1:13">
      <c r="A37" s="16" t="s">
        <v>94</v>
      </c>
      <c r="B37" s="16">
        <v>0.150812</v>
      </c>
      <c r="C37" s="16">
        <v>0.29897600000000002</v>
      </c>
      <c r="D37" s="16">
        <v>0.34438300000000005</v>
      </c>
      <c r="E37" s="16"/>
      <c r="F37" s="16"/>
      <c r="G37" s="16"/>
    </row>
    <row r="38" spans="1:13">
      <c r="A38" s="16" t="s">
        <v>94</v>
      </c>
      <c r="B38" s="16">
        <v>0.21718000000000001</v>
      </c>
      <c r="C38" s="16">
        <v>0.65439199999999997</v>
      </c>
      <c r="D38" s="16">
        <v>0.22417899999999999</v>
      </c>
      <c r="E38" s="16"/>
      <c r="F38" s="16"/>
      <c r="G38" s="16"/>
    </row>
    <row r="39" spans="1:13">
      <c r="A39" s="16" t="s">
        <v>94</v>
      </c>
      <c r="B39" s="16">
        <v>0.140513</v>
      </c>
      <c r="C39" s="16">
        <v>0.33862399999999998</v>
      </c>
      <c r="D39" s="16">
        <v>0.217442</v>
      </c>
      <c r="E39" s="16"/>
      <c r="F39" s="16"/>
      <c r="G39" s="16"/>
    </row>
    <row r="40" spans="1:13">
      <c r="A40" s="16" t="s">
        <v>94</v>
      </c>
      <c r="B40" s="16">
        <v>0.161276</v>
      </c>
      <c r="C40" s="16">
        <v>0.37595200000000001</v>
      </c>
      <c r="D40" s="16">
        <v>0.37058000000000002</v>
      </c>
      <c r="E40" s="16"/>
      <c r="F40" s="16"/>
      <c r="G40" s="16"/>
    </row>
    <row r="41" spans="1:13">
      <c r="A41" s="16" t="s">
        <v>94</v>
      </c>
      <c r="B41" s="16">
        <v>0.42805199999999999</v>
      </c>
      <c r="C41" s="16">
        <v>0.31638299999999997</v>
      </c>
      <c r="D41" s="16">
        <v>0.22301499999999999</v>
      </c>
      <c r="E41" s="16"/>
      <c r="F41" s="16"/>
      <c r="G41" s="16"/>
    </row>
    <row r="42" spans="1:13">
      <c r="A42" s="16" t="s">
        <v>94</v>
      </c>
      <c r="B42" s="16">
        <v>0.17527800000000002</v>
      </c>
      <c r="C42" s="16">
        <v>0.27184200000000003</v>
      </c>
      <c r="D42" s="16">
        <v>0.39413500000000001</v>
      </c>
      <c r="E42" s="16"/>
      <c r="F42" s="16"/>
      <c r="G42" s="16"/>
    </row>
    <row r="43" spans="1:13">
      <c r="A43" s="16" t="s">
        <v>94</v>
      </c>
      <c r="B43" s="16">
        <v>0.17505799999999999</v>
      </c>
      <c r="C43" s="16">
        <v>0.25490799999999997</v>
      </c>
      <c r="D43" s="16">
        <v>0.271426</v>
      </c>
      <c r="E43" s="16"/>
      <c r="F43" s="16"/>
      <c r="G43" s="16"/>
    </row>
    <row r="44" spans="1:13">
      <c r="A44" s="16" t="s">
        <v>95</v>
      </c>
      <c r="B44" s="16">
        <v>0.15970399999999998</v>
      </c>
      <c r="C44" s="16">
        <v>0.244948</v>
      </c>
      <c r="D44" s="16">
        <v>0.21534899999999998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>
      <c r="A45" s="16" t="s">
        <v>95</v>
      </c>
      <c r="B45" s="16">
        <v>0.24166500000000002</v>
      </c>
      <c r="C45" s="16">
        <v>0.38366700000000004</v>
      </c>
      <c r="D45" s="16">
        <v>0.25927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>
      <c r="A46" s="16" t="s">
        <v>95</v>
      </c>
      <c r="B46" s="16">
        <v>0.14751300000000001</v>
      </c>
      <c r="C46" s="16">
        <v>0.38749900000000004</v>
      </c>
      <c r="D46" s="16">
        <v>0.22355800000000001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>
      <c r="A47" s="16" t="s">
        <v>95</v>
      </c>
      <c r="B47" s="16">
        <v>0.12692700000000001</v>
      </c>
      <c r="C47" s="16">
        <v>0.30746299999999999</v>
      </c>
      <c r="D47" s="16">
        <v>0.48555099999999995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>
      <c r="A48" s="16" t="s">
        <v>95</v>
      </c>
      <c r="B48" s="16">
        <v>0.127635</v>
      </c>
      <c r="C48" s="16">
        <v>0.26329599999999997</v>
      </c>
      <c r="D48" s="16">
        <v>0.27380900000000002</v>
      </c>
      <c r="E48" s="16"/>
      <c r="F48" s="16"/>
      <c r="G48" s="16"/>
    </row>
    <row r="49" spans="1:7">
      <c r="A49" s="16" t="s">
        <v>95</v>
      </c>
      <c r="B49" s="16">
        <v>0.16258</v>
      </c>
      <c r="C49" s="16">
        <v>0.26082100000000003</v>
      </c>
      <c r="D49" s="16">
        <v>0.254442</v>
      </c>
      <c r="E49" s="16"/>
      <c r="F49" s="16"/>
      <c r="G49" s="16"/>
    </row>
    <row r="50" spans="1:7">
      <c r="A50" s="16" t="s">
        <v>95</v>
      </c>
      <c r="B50" s="16">
        <v>0.140433</v>
      </c>
      <c r="C50" s="16">
        <v>0.26288400000000001</v>
      </c>
      <c r="D50" s="16">
        <v>1.7570760000000001</v>
      </c>
      <c r="E50" s="16"/>
      <c r="F50" s="16"/>
      <c r="G50" s="16"/>
    </row>
    <row r="51" spans="1:7">
      <c r="A51" s="16" t="s">
        <v>95</v>
      </c>
      <c r="B51" s="16">
        <v>0.25384200000000001</v>
      </c>
      <c r="C51" s="16">
        <v>0.30821199999999999</v>
      </c>
      <c r="D51" s="16">
        <v>0.27138400000000001</v>
      </c>
      <c r="E51" s="16"/>
      <c r="F51" s="16"/>
      <c r="G51" s="16"/>
    </row>
    <row r="52" spans="1:7">
      <c r="A52" s="16" t="s">
        <v>95</v>
      </c>
      <c r="B52" s="16">
        <v>0.24781</v>
      </c>
      <c r="C52" s="16">
        <v>0.38414599999999999</v>
      </c>
      <c r="D52" s="16">
        <v>0.30139499999999997</v>
      </c>
      <c r="E52" s="16"/>
      <c r="F52" s="16"/>
      <c r="G52" s="16"/>
    </row>
    <row r="53" spans="1:7">
      <c r="A53" s="16" t="s">
        <v>95</v>
      </c>
      <c r="B53" s="16">
        <v>0.25919999999999999</v>
      </c>
      <c r="C53" s="16">
        <v>0.36375600000000002</v>
      </c>
      <c r="D53" s="16">
        <v>0.22809399999999999</v>
      </c>
      <c r="E53" s="16"/>
      <c r="F53" s="16"/>
      <c r="G53" s="16"/>
    </row>
    <row r="54" spans="1:7">
      <c r="A54" s="16" t="s">
        <v>95</v>
      </c>
      <c r="B54" s="16">
        <v>0.13847400000000001</v>
      </c>
      <c r="C54" s="16">
        <v>0.29368100000000003</v>
      </c>
      <c r="D54" s="16">
        <v>0.23926199999999997</v>
      </c>
      <c r="E54" s="16"/>
      <c r="F54" s="16"/>
      <c r="G54" s="16"/>
    </row>
    <row r="55" spans="1:7">
      <c r="A55" s="16" t="s">
        <v>95</v>
      </c>
      <c r="B55" s="16">
        <v>0.13817500000000002</v>
      </c>
      <c r="C55" s="16">
        <v>0.45259500000000003</v>
      </c>
      <c r="D55" s="16">
        <v>0.23591100000000001</v>
      </c>
      <c r="E55" s="16"/>
      <c r="F55" s="16"/>
      <c r="G55" s="16"/>
    </row>
    <row r="56" spans="1:7">
      <c r="A56" s="16" t="s">
        <v>95</v>
      </c>
      <c r="B56" s="16">
        <v>0.136347</v>
      </c>
      <c r="C56" s="16">
        <v>0.45172000000000001</v>
      </c>
      <c r="D56" s="16">
        <v>0.29167199999999999</v>
      </c>
      <c r="E56" s="16"/>
      <c r="F56" s="16"/>
      <c r="G56" s="16"/>
    </row>
    <row r="57" spans="1:7">
      <c r="A57" s="16" t="s">
        <v>95</v>
      </c>
      <c r="B57" s="16">
        <v>0.187777</v>
      </c>
      <c r="C57" s="16">
        <v>0.45171099999999997</v>
      </c>
      <c r="D57" s="16">
        <v>0.23580500000000001</v>
      </c>
      <c r="E57" s="16"/>
      <c r="F57" s="16"/>
      <c r="G57" s="16"/>
    </row>
  </sheetData>
  <phoneticPr fontId="6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C6D7-12DF-45D9-8F52-0471771D2169}">
  <dimension ref="A1:J24"/>
  <sheetViews>
    <sheetView tabSelected="1" workbookViewId="0">
      <selection activeCell="H31" sqref="H31"/>
    </sheetView>
  </sheetViews>
  <sheetFormatPr defaultRowHeight="12.75"/>
  <cols>
    <col min="1" max="1" width="17.140625" bestFit="1" customWidth="1"/>
    <col min="2" max="2" width="17.140625" style="17" customWidth="1"/>
    <col min="3" max="3" width="17" customWidth="1"/>
    <col min="4" max="4" width="17" style="17" customWidth="1"/>
    <col min="5" max="5" width="18" customWidth="1"/>
    <col min="6" max="6" width="21.7109375" style="17" bestFit="1" customWidth="1"/>
    <col min="7" max="8" width="10.7109375" bestFit="1" customWidth="1"/>
  </cols>
  <sheetData>
    <row r="1" spans="1:10">
      <c r="C1" s="14"/>
      <c r="G1" s="14" t="s">
        <v>101</v>
      </c>
      <c r="H1" s="14" t="s">
        <v>98</v>
      </c>
      <c r="I1" s="14" t="s">
        <v>102</v>
      </c>
      <c r="J1" s="14" t="s">
        <v>100</v>
      </c>
    </row>
    <row r="2" spans="1:10">
      <c r="A2" s="14" t="s">
        <v>99</v>
      </c>
      <c r="B2" s="14">
        <v>163131</v>
      </c>
      <c r="C2">
        <v>28010325</v>
      </c>
      <c r="D2" s="17">
        <f>B2+C2</f>
        <v>28173456</v>
      </c>
      <c r="E2">
        <v>28102550</v>
      </c>
      <c r="F2" s="14" t="s">
        <v>99</v>
      </c>
      <c r="G2">
        <f>D2/1000000</f>
        <v>28.173456000000002</v>
      </c>
      <c r="H2" s="17">
        <f>E2/1000000</f>
        <v>28.102550000000001</v>
      </c>
      <c r="I2">
        <f>J2/1000000</f>
        <v>22.153995999999999</v>
      </c>
      <c r="J2">
        <v>22153996</v>
      </c>
    </row>
    <row r="3" spans="1:10">
      <c r="A3" s="14" t="s">
        <v>99</v>
      </c>
      <c r="B3" s="14">
        <v>232754</v>
      </c>
      <c r="C3">
        <v>18338836</v>
      </c>
      <c r="D3" s="17">
        <f t="shared" ref="D3:D21" si="0">B3+C3</f>
        <v>18571590</v>
      </c>
      <c r="E3">
        <v>31684384</v>
      </c>
      <c r="F3" s="14" t="s">
        <v>99</v>
      </c>
      <c r="G3" s="17">
        <f t="shared" ref="G3:G21" si="1">D3/1000000</f>
        <v>18.57159</v>
      </c>
      <c r="H3" s="17">
        <f t="shared" ref="H3:H21" si="2">E3/1000000</f>
        <v>31.684384000000001</v>
      </c>
      <c r="I3" s="18">
        <f t="shared" ref="I3:I21" si="3">J3/1000000</f>
        <v>9.9649839999999994</v>
      </c>
      <c r="J3">
        <v>9964984</v>
      </c>
    </row>
    <row r="4" spans="1:10">
      <c r="A4" s="14" t="s">
        <v>99</v>
      </c>
      <c r="B4" s="14">
        <v>220243</v>
      </c>
      <c r="C4">
        <v>5081350</v>
      </c>
      <c r="D4" s="17">
        <f t="shared" si="0"/>
        <v>5301593</v>
      </c>
      <c r="E4">
        <v>34501031</v>
      </c>
      <c r="F4" s="14" t="s">
        <v>99</v>
      </c>
      <c r="G4" s="17">
        <f t="shared" si="1"/>
        <v>5.3015930000000004</v>
      </c>
      <c r="H4" s="17">
        <f t="shared" si="2"/>
        <v>34.501030999999998</v>
      </c>
      <c r="I4" s="18">
        <f t="shared" si="3"/>
        <v>10.526972000000001</v>
      </c>
      <c r="J4">
        <v>10526972</v>
      </c>
    </row>
    <row r="5" spans="1:10">
      <c r="A5" s="14" t="s">
        <v>99</v>
      </c>
      <c r="B5" s="14">
        <v>158779</v>
      </c>
      <c r="C5">
        <v>31076373</v>
      </c>
      <c r="D5" s="17">
        <f t="shared" si="0"/>
        <v>31235152</v>
      </c>
      <c r="E5">
        <v>31665472</v>
      </c>
      <c r="F5" s="14" t="s">
        <v>99</v>
      </c>
      <c r="G5" s="17">
        <f t="shared" si="1"/>
        <v>31.235151999999999</v>
      </c>
      <c r="H5" s="17">
        <f t="shared" si="2"/>
        <v>31.665472000000001</v>
      </c>
      <c r="I5" s="18">
        <f t="shared" si="3"/>
        <v>29.505393999999999</v>
      </c>
      <c r="J5">
        <v>29505394</v>
      </c>
    </row>
    <row r="6" spans="1:10">
      <c r="A6" s="14" t="s">
        <v>99</v>
      </c>
      <c r="B6" s="14">
        <v>237615</v>
      </c>
      <c r="C6">
        <v>37102780</v>
      </c>
      <c r="D6" s="17">
        <f t="shared" si="0"/>
        <v>37340395</v>
      </c>
      <c r="E6">
        <v>27047491</v>
      </c>
      <c r="F6" s="14" t="s">
        <v>99</v>
      </c>
      <c r="G6" s="17">
        <f t="shared" si="1"/>
        <v>37.340395000000001</v>
      </c>
      <c r="H6" s="17">
        <f t="shared" si="2"/>
        <v>27.047491000000001</v>
      </c>
      <c r="I6" s="18">
        <f t="shared" si="3"/>
        <v>13.471507000000001</v>
      </c>
      <c r="J6">
        <v>13471507</v>
      </c>
    </row>
    <row r="7" spans="1:10">
      <c r="A7" s="14" t="s">
        <v>99</v>
      </c>
      <c r="B7" s="14">
        <v>159816</v>
      </c>
      <c r="C7">
        <v>5752251</v>
      </c>
      <c r="D7" s="17">
        <f t="shared" si="0"/>
        <v>5912067</v>
      </c>
      <c r="E7">
        <v>19943395</v>
      </c>
      <c r="F7" s="14" t="s">
        <v>99</v>
      </c>
      <c r="G7" s="17">
        <f t="shared" si="1"/>
        <v>5.9120670000000004</v>
      </c>
      <c r="H7" s="17">
        <f t="shared" si="2"/>
        <v>19.943394999999999</v>
      </c>
      <c r="I7" s="18">
        <f t="shared" si="3"/>
        <v>14.537012000000001</v>
      </c>
      <c r="J7">
        <v>14537012</v>
      </c>
    </row>
    <row r="8" spans="1:10">
      <c r="A8" s="14" t="s">
        <v>99</v>
      </c>
      <c r="B8" s="14">
        <v>260183</v>
      </c>
      <c r="C8">
        <v>24172093</v>
      </c>
      <c r="D8" s="17">
        <f t="shared" si="0"/>
        <v>24432276</v>
      </c>
      <c r="E8">
        <v>23334234</v>
      </c>
      <c r="F8" s="14" t="s">
        <v>99</v>
      </c>
      <c r="G8" s="17">
        <f t="shared" si="1"/>
        <v>24.432276000000002</v>
      </c>
      <c r="H8" s="17">
        <f t="shared" si="2"/>
        <v>23.334233999999999</v>
      </c>
      <c r="I8" s="18">
        <f t="shared" si="3"/>
        <v>49.776508999999997</v>
      </c>
      <c r="J8">
        <v>49776509</v>
      </c>
    </row>
    <row r="9" spans="1:10">
      <c r="A9" s="14" t="s">
        <v>99</v>
      </c>
      <c r="B9" s="14">
        <v>175851</v>
      </c>
      <c r="C9">
        <v>44967444</v>
      </c>
      <c r="D9" s="17">
        <f t="shared" si="0"/>
        <v>45143295</v>
      </c>
      <c r="E9">
        <v>44533752</v>
      </c>
      <c r="F9" s="14" t="s">
        <v>99</v>
      </c>
      <c r="G9" s="17">
        <f t="shared" si="1"/>
        <v>45.143295000000002</v>
      </c>
      <c r="H9" s="17">
        <f t="shared" si="2"/>
        <v>44.533752</v>
      </c>
      <c r="I9" s="18">
        <f t="shared" si="3"/>
        <v>15.071937999999999</v>
      </c>
      <c r="J9">
        <v>15071938</v>
      </c>
    </row>
    <row r="10" spans="1:10">
      <c r="A10" s="14" t="s">
        <v>99</v>
      </c>
      <c r="B10" s="14">
        <v>265059</v>
      </c>
      <c r="C10">
        <v>28586680</v>
      </c>
      <c r="D10" s="17">
        <f t="shared" si="0"/>
        <v>28851739</v>
      </c>
      <c r="E10">
        <v>38397400</v>
      </c>
      <c r="F10" s="14" t="s">
        <v>99</v>
      </c>
      <c r="G10" s="17">
        <f t="shared" si="1"/>
        <v>28.851738999999998</v>
      </c>
      <c r="H10" s="17">
        <f t="shared" si="2"/>
        <v>38.397399999999998</v>
      </c>
      <c r="I10" s="18">
        <f t="shared" si="3"/>
        <v>17.035958999999998</v>
      </c>
      <c r="J10">
        <v>17035959</v>
      </c>
    </row>
    <row r="11" spans="1:10">
      <c r="A11" s="14" t="s">
        <v>99</v>
      </c>
      <c r="B11" s="14">
        <v>231820</v>
      </c>
      <c r="C11">
        <v>39770495</v>
      </c>
      <c r="D11" s="17">
        <f t="shared" si="0"/>
        <v>40002315</v>
      </c>
      <c r="E11">
        <v>36748664</v>
      </c>
      <c r="F11" s="14" t="s">
        <v>99</v>
      </c>
      <c r="G11" s="17">
        <f t="shared" si="1"/>
        <v>40.002315000000003</v>
      </c>
      <c r="H11" s="17">
        <f t="shared" si="2"/>
        <v>36.748663999999998</v>
      </c>
      <c r="I11" s="18">
        <f t="shared" si="3"/>
        <v>16.942366</v>
      </c>
      <c r="J11">
        <v>16942366</v>
      </c>
    </row>
    <row r="12" spans="1:10">
      <c r="A12" s="14" t="s">
        <v>99</v>
      </c>
      <c r="B12" s="14">
        <v>229705</v>
      </c>
      <c r="C12">
        <v>28301254</v>
      </c>
      <c r="D12" s="17">
        <f t="shared" si="0"/>
        <v>28530959</v>
      </c>
      <c r="E12">
        <v>27941147</v>
      </c>
      <c r="F12" s="14" t="s">
        <v>99</v>
      </c>
      <c r="G12" s="17">
        <f t="shared" si="1"/>
        <v>28.530958999999999</v>
      </c>
      <c r="H12" s="17">
        <f t="shared" si="2"/>
        <v>27.941147000000001</v>
      </c>
      <c r="I12" s="18">
        <f t="shared" si="3"/>
        <v>16.905747999999999</v>
      </c>
      <c r="J12">
        <v>16905748</v>
      </c>
    </row>
    <row r="13" spans="1:10">
      <c r="A13" s="14" t="s">
        <v>99</v>
      </c>
      <c r="B13" s="14">
        <v>201298</v>
      </c>
      <c r="C13">
        <v>31648439</v>
      </c>
      <c r="D13" s="17">
        <f t="shared" si="0"/>
        <v>31849737</v>
      </c>
      <c r="E13">
        <v>32831526</v>
      </c>
      <c r="F13" s="14" t="s">
        <v>99</v>
      </c>
      <c r="G13" s="17">
        <f t="shared" si="1"/>
        <v>31.849737000000001</v>
      </c>
      <c r="H13" s="17">
        <f t="shared" si="2"/>
        <v>32.831525999999997</v>
      </c>
      <c r="I13" s="18">
        <f t="shared" si="3"/>
        <v>18.520202000000001</v>
      </c>
      <c r="J13">
        <v>18520202</v>
      </c>
    </row>
    <row r="14" spans="1:10">
      <c r="A14" s="14" t="s">
        <v>99</v>
      </c>
      <c r="B14" s="14">
        <v>187260</v>
      </c>
      <c r="C14">
        <v>26514786</v>
      </c>
      <c r="D14" s="17">
        <f t="shared" si="0"/>
        <v>26702046</v>
      </c>
      <c r="E14">
        <v>40965041</v>
      </c>
      <c r="F14" s="14" t="s">
        <v>99</v>
      </c>
      <c r="G14" s="17">
        <f t="shared" si="1"/>
        <v>26.702045999999999</v>
      </c>
      <c r="H14" s="17">
        <f t="shared" si="2"/>
        <v>40.965040999999999</v>
      </c>
      <c r="I14" s="18">
        <f t="shared" si="3"/>
        <v>19.484622999999999</v>
      </c>
      <c r="J14">
        <v>19484623</v>
      </c>
    </row>
    <row r="15" spans="1:10">
      <c r="A15" s="14" t="s">
        <v>99</v>
      </c>
      <c r="B15" s="14">
        <v>160685</v>
      </c>
      <c r="C15">
        <v>22030743</v>
      </c>
      <c r="D15" s="17">
        <f t="shared" si="0"/>
        <v>22191428</v>
      </c>
      <c r="E15">
        <v>28510237</v>
      </c>
      <c r="F15" s="14" t="s">
        <v>99</v>
      </c>
      <c r="G15" s="17">
        <f t="shared" si="1"/>
        <v>22.191427999999998</v>
      </c>
      <c r="H15" s="17">
        <f t="shared" si="2"/>
        <v>28.510237</v>
      </c>
      <c r="I15" s="18">
        <f t="shared" si="3"/>
        <v>20.343070000000001</v>
      </c>
      <c r="J15">
        <v>20343070</v>
      </c>
    </row>
    <row r="16" spans="1:10">
      <c r="A16" s="14" t="s">
        <v>99</v>
      </c>
      <c r="B16" s="14">
        <v>138585</v>
      </c>
      <c r="C16">
        <v>32593781</v>
      </c>
      <c r="D16" s="17">
        <f t="shared" si="0"/>
        <v>32732366</v>
      </c>
      <c r="E16">
        <v>34312777</v>
      </c>
      <c r="F16" s="14" t="s">
        <v>99</v>
      </c>
      <c r="G16" s="17">
        <f t="shared" si="1"/>
        <v>32.732365999999999</v>
      </c>
      <c r="H16" s="17">
        <f t="shared" si="2"/>
        <v>34.312776999999997</v>
      </c>
      <c r="I16" s="18">
        <f t="shared" si="3"/>
        <v>20.390996999999999</v>
      </c>
      <c r="J16">
        <v>20390997</v>
      </c>
    </row>
    <row r="17" spans="1:10">
      <c r="A17" s="14" t="s">
        <v>99</v>
      </c>
      <c r="B17" s="14">
        <v>331824</v>
      </c>
      <c r="C17">
        <v>23051179</v>
      </c>
      <c r="D17" s="17">
        <f t="shared" si="0"/>
        <v>23383003</v>
      </c>
      <c r="E17">
        <v>27303328</v>
      </c>
      <c r="F17" s="14" t="s">
        <v>99</v>
      </c>
      <c r="G17" s="17">
        <f t="shared" si="1"/>
        <v>23.383002999999999</v>
      </c>
      <c r="H17" s="17">
        <f t="shared" si="2"/>
        <v>27.303328</v>
      </c>
      <c r="I17" s="18">
        <f t="shared" si="3"/>
        <v>21.520347000000001</v>
      </c>
      <c r="J17">
        <v>21520347</v>
      </c>
    </row>
    <row r="18" spans="1:10">
      <c r="A18" s="14" t="s">
        <v>99</v>
      </c>
      <c r="B18" s="14">
        <v>198559</v>
      </c>
      <c r="C18">
        <v>27389901</v>
      </c>
      <c r="D18" s="17">
        <f t="shared" si="0"/>
        <v>27588460</v>
      </c>
      <c r="E18">
        <v>36872978</v>
      </c>
      <c r="F18" s="14" t="s">
        <v>99</v>
      </c>
      <c r="G18" s="17">
        <f t="shared" si="1"/>
        <v>27.588460000000001</v>
      </c>
      <c r="H18" s="17">
        <f t="shared" si="2"/>
        <v>36.872978000000003</v>
      </c>
      <c r="I18" s="18">
        <f t="shared" si="3"/>
        <v>23.722646999999998</v>
      </c>
      <c r="J18">
        <v>23722647</v>
      </c>
    </row>
    <row r="19" spans="1:10">
      <c r="A19" s="14" t="s">
        <v>99</v>
      </c>
      <c r="B19" s="14">
        <v>960466</v>
      </c>
      <c r="C19">
        <v>25618626</v>
      </c>
      <c r="D19" s="17">
        <f t="shared" si="0"/>
        <v>26579092</v>
      </c>
      <c r="E19">
        <v>32272229</v>
      </c>
      <c r="F19" s="14" t="s">
        <v>99</v>
      </c>
      <c r="G19" s="17">
        <f t="shared" si="1"/>
        <v>26.579091999999999</v>
      </c>
      <c r="H19" s="17">
        <f t="shared" si="2"/>
        <v>32.272229000000003</v>
      </c>
      <c r="I19" s="18">
        <f t="shared" si="3"/>
        <v>23.894946999999998</v>
      </c>
      <c r="J19">
        <v>23894947</v>
      </c>
    </row>
    <row r="20" spans="1:10">
      <c r="A20" s="14" t="s">
        <v>99</v>
      </c>
      <c r="B20" s="14">
        <v>233328</v>
      </c>
      <c r="C20">
        <v>27050009</v>
      </c>
      <c r="D20" s="17">
        <f t="shared" si="0"/>
        <v>27283337</v>
      </c>
      <c r="E20">
        <v>32673526</v>
      </c>
      <c r="F20" s="14" t="s">
        <v>99</v>
      </c>
      <c r="G20" s="17">
        <f t="shared" si="1"/>
        <v>27.283337</v>
      </c>
      <c r="H20" s="17">
        <f t="shared" si="2"/>
        <v>32.673526000000003</v>
      </c>
      <c r="I20" s="18">
        <f t="shared" si="3"/>
        <v>23.845427999999998</v>
      </c>
      <c r="J20">
        <v>23845428</v>
      </c>
    </row>
    <row r="21" spans="1:10">
      <c r="A21" s="14" t="s">
        <v>99</v>
      </c>
      <c r="B21" s="14">
        <v>184907</v>
      </c>
      <c r="C21">
        <v>27145504</v>
      </c>
      <c r="D21" s="17">
        <f t="shared" si="0"/>
        <v>27330411</v>
      </c>
      <c r="E21">
        <v>34874814</v>
      </c>
      <c r="F21" s="14" t="s">
        <v>99</v>
      </c>
      <c r="G21" s="17">
        <f t="shared" si="1"/>
        <v>27.330411000000002</v>
      </c>
      <c r="H21" s="17">
        <f t="shared" si="2"/>
        <v>34.874814000000001</v>
      </c>
      <c r="I21" s="18">
        <f t="shared" si="3"/>
        <v>23.828361999999998</v>
      </c>
      <c r="J21">
        <v>23828362</v>
      </c>
    </row>
    <row r="22" spans="1:10">
      <c r="F22" s="14" t="s">
        <v>104</v>
      </c>
      <c r="G22" s="18">
        <f>AVERAGE(G2:G21)</f>
        <v>26.956735850000001</v>
      </c>
      <c r="H22" s="18">
        <f t="shared" ref="H22:I22" si="4">AVERAGE(H2:H21)</f>
        <v>32.225798800000007</v>
      </c>
      <c r="I22" s="18">
        <f t="shared" si="4"/>
        <v>20.572150399999998</v>
      </c>
    </row>
    <row r="23" spans="1:10">
      <c r="F23" s="14" t="s">
        <v>105</v>
      </c>
      <c r="G23" s="18">
        <f>MEDIAN(G2:G21)</f>
        <v>27.459435500000001</v>
      </c>
      <c r="H23" s="18">
        <f t="shared" ref="H23:I23" si="5">MEDIAN(H2:H21)</f>
        <v>32.472877500000003</v>
      </c>
      <c r="I23" s="18">
        <f t="shared" si="5"/>
        <v>19.913846499999998</v>
      </c>
    </row>
    <row r="24" spans="1:10">
      <c r="F24" s="14" t="s">
        <v>106</v>
      </c>
      <c r="G24">
        <f>G22-I22</f>
        <v>6.384585450000003</v>
      </c>
      <c r="H24" s="18">
        <f>H22-I22</f>
        <v>11.653648400000009</v>
      </c>
    </row>
  </sheetData>
  <phoneticPr fontId="6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FD4E-16EB-4638-BA12-30B3B1A3E68C}">
  <dimension ref="A1:G48"/>
  <sheetViews>
    <sheetView workbookViewId="0">
      <selection activeCell="Q25" sqref="Q25"/>
    </sheetView>
  </sheetViews>
  <sheetFormatPr defaultRowHeight="12.75"/>
  <cols>
    <col min="1" max="1" width="18.42578125" bestFit="1" customWidth="1"/>
    <col min="2" max="2" width="11.42578125" bestFit="1" customWidth="1"/>
    <col min="3" max="3" width="17.7109375" bestFit="1" customWidth="1"/>
    <col min="4" max="4" width="17.5703125" bestFit="1" customWidth="1"/>
  </cols>
  <sheetData>
    <row r="1" spans="1:7">
      <c r="A1" s="16"/>
      <c r="B1" s="16" t="s">
        <v>66</v>
      </c>
      <c r="C1" s="16" t="s">
        <v>91</v>
      </c>
      <c r="D1" s="16" t="s">
        <v>92</v>
      </c>
      <c r="E1" s="18" t="s">
        <v>103</v>
      </c>
    </row>
    <row r="2" spans="1:7">
      <c r="A2" s="16" t="s">
        <v>96</v>
      </c>
      <c r="B2" s="16">
        <v>39.472711000000004</v>
      </c>
      <c r="C2" s="16">
        <v>62.121071999999998</v>
      </c>
      <c r="D2" s="16">
        <v>40.513486</v>
      </c>
      <c r="E2">
        <f>F2*1000</f>
        <v>40.08211</v>
      </c>
      <c r="F2" s="13">
        <v>4.0082109999999997E-2</v>
      </c>
      <c r="G2" s="13"/>
    </row>
    <row r="3" spans="1:7">
      <c r="A3" s="16" t="s">
        <v>96</v>
      </c>
      <c r="B3" s="16">
        <v>40.185081999999994</v>
      </c>
      <c r="C3" s="16">
        <v>1057.7707780000001</v>
      </c>
      <c r="D3" s="16">
        <v>37.913032999999999</v>
      </c>
      <c r="E3" s="18">
        <f t="shared" ref="E3:E43" si="0">F3*1000</f>
        <v>42.204744000000005</v>
      </c>
      <c r="F3" s="13">
        <v>4.2204744000000002E-2</v>
      </c>
      <c r="G3" s="13"/>
    </row>
    <row r="4" spans="1:7">
      <c r="A4" s="16" t="s">
        <v>96</v>
      </c>
      <c r="B4" s="16">
        <v>44.042101000000002</v>
      </c>
      <c r="C4" s="16">
        <v>50.123352000000004</v>
      </c>
      <c r="D4" s="16">
        <v>40.206466000000006</v>
      </c>
      <c r="E4" s="18">
        <f t="shared" si="0"/>
        <v>47.864660000000001</v>
      </c>
      <c r="F4" s="13">
        <v>4.7864660000000003E-2</v>
      </c>
      <c r="G4" s="13"/>
    </row>
    <row r="5" spans="1:7">
      <c r="A5" s="16" t="s">
        <v>96</v>
      </c>
      <c r="B5" s="16">
        <v>39.557083999999996</v>
      </c>
      <c r="C5" s="16">
        <v>55.912248999999996</v>
      </c>
      <c r="D5" s="16">
        <v>37.435417000000001</v>
      </c>
      <c r="E5" s="18">
        <f t="shared" si="0"/>
        <v>71.313316</v>
      </c>
      <c r="F5" s="13">
        <v>7.1313316000000002E-2</v>
      </c>
      <c r="G5" s="13"/>
    </row>
    <row r="6" spans="1:7">
      <c r="A6" s="16" t="s">
        <v>96</v>
      </c>
      <c r="B6" s="16">
        <v>38.707390000000004</v>
      </c>
      <c r="C6" s="16">
        <v>53.398401999999997</v>
      </c>
      <c r="D6" s="16">
        <v>42.317278999999999</v>
      </c>
      <c r="E6" s="18">
        <f t="shared" si="0"/>
        <v>72.807889000000003</v>
      </c>
      <c r="F6" s="13">
        <v>7.2807889000000001E-2</v>
      </c>
      <c r="G6" s="13"/>
    </row>
    <row r="7" spans="1:7">
      <c r="A7" s="16" t="s">
        <v>96</v>
      </c>
      <c r="B7" s="16">
        <v>39.690452999999998</v>
      </c>
      <c r="C7" s="16">
        <v>59.396685999999995</v>
      </c>
      <c r="D7" s="16">
        <v>38.062760000000004</v>
      </c>
      <c r="E7" s="18">
        <f t="shared" si="0"/>
        <v>76.217740000000006</v>
      </c>
      <c r="F7" s="13">
        <v>7.6217740000000006E-2</v>
      </c>
      <c r="G7" s="13"/>
    </row>
    <row r="8" spans="1:7">
      <c r="A8" s="16" t="s">
        <v>96</v>
      </c>
      <c r="B8" s="16">
        <v>40.349708</v>
      </c>
      <c r="C8" s="16">
        <v>49.065158999999994</v>
      </c>
      <c r="D8" s="16">
        <v>37.221707000000002</v>
      </c>
      <c r="E8" s="18">
        <f t="shared" si="0"/>
        <v>80.401127000000002</v>
      </c>
      <c r="F8" s="13">
        <v>8.0401127000000003E-2</v>
      </c>
      <c r="G8" s="13"/>
    </row>
    <row r="9" spans="1:7">
      <c r="A9" s="16" t="s">
        <v>96</v>
      </c>
      <c r="B9" s="16">
        <v>38.402422999999999</v>
      </c>
      <c r="C9" s="16">
        <v>58.452021000000002</v>
      </c>
      <c r="D9" s="16">
        <v>38.014122999999998</v>
      </c>
      <c r="E9" s="18">
        <f t="shared" si="0"/>
        <v>80.518540000000002</v>
      </c>
      <c r="F9" s="13">
        <v>8.051854E-2</v>
      </c>
      <c r="G9" s="13"/>
    </row>
    <row r="10" spans="1:7">
      <c r="A10" s="16" t="s">
        <v>96</v>
      </c>
      <c r="B10" s="16">
        <v>39.715749000000002</v>
      </c>
      <c r="C10" s="16">
        <v>51.972414000000001</v>
      </c>
      <c r="D10" s="16">
        <v>39.532628000000003</v>
      </c>
      <c r="E10" s="18">
        <f t="shared" si="0"/>
        <v>85.353059999999999</v>
      </c>
      <c r="F10" s="13">
        <v>8.5353059999999994E-2</v>
      </c>
      <c r="G10" s="13"/>
    </row>
    <row r="11" spans="1:7">
      <c r="A11" s="16" t="s">
        <v>96</v>
      </c>
      <c r="B11" s="16">
        <v>40.377262999999999</v>
      </c>
      <c r="C11" s="16">
        <v>45.966946999999998</v>
      </c>
      <c r="D11" s="16">
        <v>40.293702000000003</v>
      </c>
      <c r="E11" s="18">
        <f t="shared" si="0"/>
        <v>93.895930000000007</v>
      </c>
      <c r="F11" s="13">
        <v>9.3895930000000002E-2</v>
      </c>
      <c r="G11" s="13"/>
    </row>
    <row r="12" spans="1:7">
      <c r="A12" s="16" t="s">
        <v>96</v>
      </c>
      <c r="B12" s="16">
        <v>39.639123999999995</v>
      </c>
      <c r="C12" s="16">
        <v>57.550888</v>
      </c>
      <c r="D12" s="16">
        <v>37.625053000000001</v>
      </c>
      <c r="E12" s="18">
        <f t="shared" si="0"/>
        <v>94.426794000000001</v>
      </c>
      <c r="F12" s="13">
        <v>9.4426793999999994E-2</v>
      </c>
      <c r="G12" s="13"/>
    </row>
    <row r="13" spans="1:7">
      <c r="A13" s="16" t="s">
        <v>96</v>
      </c>
      <c r="B13" s="16">
        <v>38.468262000000003</v>
      </c>
      <c r="C13" s="16">
        <v>50.107368000000001</v>
      </c>
      <c r="D13" s="16">
        <v>42.992263000000001</v>
      </c>
      <c r="E13" s="18">
        <f t="shared" si="0"/>
        <v>96.570257000000012</v>
      </c>
      <c r="F13" s="13">
        <v>9.6570257000000007E-2</v>
      </c>
      <c r="G13" s="13"/>
    </row>
    <row r="14" spans="1:7">
      <c r="A14" s="16" t="s">
        <v>96</v>
      </c>
      <c r="B14" s="16">
        <v>39.021140000000003</v>
      </c>
      <c r="C14" s="16">
        <v>53.455953999999998</v>
      </c>
      <c r="D14" s="16">
        <v>38.220046000000004</v>
      </c>
      <c r="E14" s="18">
        <f t="shared" si="0"/>
        <v>96.747632999999993</v>
      </c>
      <c r="F14" s="13">
        <v>9.6747633E-2</v>
      </c>
      <c r="G14" s="13"/>
    </row>
    <row r="15" spans="1:7">
      <c r="A15" s="16" t="s">
        <v>96</v>
      </c>
      <c r="B15" s="16">
        <v>39.815772000000003</v>
      </c>
      <c r="C15" s="16">
        <v>57.138864999999996</v>
      </c>
      <c r="D15" s="16">
        <v>38.617176000000001</v>
      </c>
      <c r="E15" s="18">
        <f t="shared" si="0"/>
        <v>97.525475999999998</v>
      </c>
      <c r="F15" s="13">
        <v>9.7525476E-2</v>
      </c>
      <c r="G15" s="13"/>
    </row>
    <row r="16" spans="1:7">
      <c r="A16" s="16" t="s">
        <v>97</v>
      </c>
      <c r="B16" s="16">
        <v>215.58757</v>
      </c>
      <c r="C16" s="16">
        <v>218.44046499999999</v>
      </c>
      <c r="D16" s="16">
        <v>216.30637999999999</v>
      </c>
      <c r="E16" s="18">
        <f t="shared" si="0"/>
        <v>124.571122</v>
      </c>
      <c r="F16" s="13">
        <v>0.12457112200000001</v>
      </c>
      <c r="G16" s="13"/>
    </row>
    <row r="17" spans="1:7">
      <c r="A17" s="16" t="s">
        <v>97</v>
      </c>
      <c r="B17" s="16">
        <v>217.74438199999997</v>
      </c>
      <c r="C17" s="16">
        <v>216.64124700000002</v>
      </c>
      <c r="D17" s="16">
        <v>216.90400700000001</v>
      </c>
      <c r="E17" s="18">
        <f t="shared" si="0"/>
        <v>125.80231499999999</v>
      </c>
      <c r="F17" s="13">
        <v>0.125802315</v>
      </c>
      <c r="G17" s="13"/>
    </row>
    <row r="18" spans="1:7">
      <c r="A18" s="16" t="s">
        <v>97</v>
      </c>
      <c r="B18" s="16">
        <v>236.74140599999998</v>
      </c>
      <c r="C18" s="16">
        <v>221.31095300000001</v>
      </c>
      <c r="D18" s="16">
        <v>215.96830499999999</v>
      </c>
      <c r="E18" s="18">
        <f t="shared" si="0"/>
        <v>127.986929</v>
      </c>
      <c r="F18" s="13">
        <v>0.127986929</v>
      </c>
      <c r="G18" s="13"/>
    </row>
    <row r="19" spans="1:7">
      <c r="A19" s="16" t="s">
        <v>97</v>
      </c>
      <c r="B19" s="16">
        <v>224.36774600000001</v>
      </c>
      <c r="C19" s="16">
        <v>219.86436399999999</v>
      </c>
      <c r="D19" s="16">
        <v>214.24864399999998</v>
      </c>
      <c r="E19" s="18">
        <f t="shared" si="0"/>
        <v>128.25129900000002</v>
      </c>
      <c r="F19" s="13">
        <v>0.12825129900000001</v>
      </c>
      <c r="G19" s="13"/>
    </row>
    <row r="20" spans="1:7">
      <c r="A20" s="16" t="s">
        <v>97</v>
      </c>
      <c r="B20" s="16">
        <v>214.44893100000002</v>
      </c>
      <c r="C20" s="16">
        <v>216.02450000000002</v>
      </c>
      <c r="D20" s="16">
        <v>213.411957</v>
      </c>
      <c r="E20" s="18">
        <f t="shared" si="0"/>
        <v>129.82544200000001</v>
      </c>
      <c r="F20" s="13">
        <v>0.12982544200000001</v>
      </c>
      <c r="G20" s="13"/>
    </row>
    <row r="21" spans="1:7">
      <c r="A21" s="16" t="s">
        <v>97</v>
      </c>
      <c r="B21" s="16">
        <v>216.899855</v>
      </c>
      <c r="C21" s="16">
        <v>218.67149699999999</v>
      </c>
      <c r="D21" s="16">
        <v>213.31109599999999</v>
      </c>
      <c r="E21" s="18">
        <f t="shared" si="0"/>
        <v>130.832897</v>
      </c>
      <c r="F21" s="13">
        <v>0.130832897</v>
      </c>
      <c r="G21" s="13"/>
    </row>
    <row r="22" spans="1:7">
      <c r="A22" s="16" t="s">
        <v>97</v>
      </c>
      <c r="B22" s="16">
        <v>217.03358600000001</v>
      </c>
      <c r="C22" s="16">
        <v>217.989622</v>
      </c>
      <c r="D22" s="16">
        <v>213.804348</v>
      </c>
      <c r="E22" s="18">
        <f t="shared" si="0"/>
        <v>133.22275500000001</v>
      </c>
      <c r="F22" s="13">
        <v>0.133222755</v>
      </c>
      <c r="G22" s="13"/>
    </row>
    <row r="23" spans="1:7">
      <c r="A23" s="16" t="s">
        <v>97</v>
      </c>
      <c r="B23" s="16">
        <v>216.43203299999999</v>
      </c>
      <c r="C23" s="16">
        <v>221.85280600000002</v>
      </c>
      <c r="D23" s="16">
        <v>214.99741299999999</v>
      </c>
      <c r="E23" s="18">
        <f t="shared" si="0"/>
        <v>134.28856999999999</v>
      </c>
      <c r="F23" s="13">
        <v>0.13428857</v>
      </c>
      <c r="G23" s="13"/>
    </row>
    <row r="24" spans="1:7">
      <c r="A24" s="16" t="s">
        <v>97</v>
      </c>
      <c r="B24" s="16">
        <v>226.67068900000001</v>
      </c>
      <c r="C24" s="16">
        <v>225.55930699999999</v>
      </c>
      <c r="D24" s="16">
        <v>214.18783299999998</v>
      </c>
      <c r="E24" s="18">
        <f t="shared" si="0"/>
        <v>136.68085499999998</v>
      </c>
      <c r="F24" s="13">
        <v>0.13668085499999999</v>
      </c>
      <c r="G24" s="13"/>
    </row>
    <row r="25" spans="1:7">
      <c r="A25" s="16" t="s">
        <v>97</v>
      </c>
      <c r="B25" s="16">
        <v>216.997454</v>
      </c>
      <c r="C25" s="16">
        <v>221.593143</v>
      </c>
      <c r="D25" s="16">
        <v>213.353644</v>
      </c>
      <c r="E25" s="18">
        <f t="shared" si="0"/>
        <v>136.72839200000001</v>
      </c>
      <c r="F25" s="13">
        <v>0.136728392</v>
      </c>
      <c r="G25" s="13"/>
    </row>
    <row r="26" spans="1:7">
      <c r="A26" s="16" t="s">
        <v>97</v>
      </c>
      <c r="B26" s="16">
        <v>216.52079599999999</v>
      </c>
      <c r="C26" s="16">
        <v>217.25237300000001</v>
      </c>
      <c r="D26" s="16">
        <v>216.04645400000001</v>
      </c>
      <c r="E26" s="18">
        <f t="shared" si="0"/>
        <v>137.537938</v>
      </c>
      <c r="F26" s="13">
        <v>0.137537938</v>
      </c>
      <c r="G26" s="13"/>
    </row>
    <row r="27" spans="1:7">
      <c r="A27" s="16" t="s">
        <v>97</v>
      </c>
      <c r="B27" s="16">
        <v>217.58677900000001</v>
      </c>
      <c r="C27" s="16">
        <v>217.54936699999999</v>
      </c>
      <c r="D27" s="16">
        <v>216.68582499999999</v>
      </c>
      <c r="E27" s="18">
        <f t="shared" si="0"/>
        <v>140.90768</v>
      </c>
      <c r="F27" s="13">
        <v>0.14090768000000001</v>
      </c>
      <c r="G27" s="13"/>
    </row>
    <row r="28" spans="1:7">
      <c r="A28" s="16" t="s">
        <v>97</v>
      </c>
      <c r="B28" s="16">
        <v>224.05097600000002</v>
      </c>
      <c r="C28" s="16">
        <v>215.46503999999999</v>
      </c>
      <c r="D28" s="16">
        <v>214.36836099999999</v>
      </c>
      <c r="E28" s="18">
        <f t="shared" si="0"/>
        <v>141.54077700000002</v>
      </c>
      <c r="F28" s="13">
        <v>0.14154077700000001</v>
      </c>
      <c r="G28" s="13"/>
    </row>
    <row r="29" spans="1:7">
      <c r="A29" s="16" t="s">
        <v>97</v>
      </c>
      <c r="B29" s="16">
        <v>229.97578299999998</v>
      </c>
      <c r="C29" s="16">
        <v>221.291709</v>
      </c>
      <c r="D29" s="16">
        <v>214.095979</v>
      </c>
      <c r="E29" s="18">
        <f t="shared" si="0"/>
        <v>141.715158</v>
      </c>
      <c r="F29" s="13">
        <v>0.14171515800000001</v>
      </c>
      <c r="G29" s="13"/>
    </row>
    <row r="30" spans="1:7">
      <c r="A30" s="16" t="s">
        <v>14</v>
      </c>
      <c r="B30" s="16">
        <v>412.30647999999997</v>
      </c>
      <c r="C30" s="16">
        <v>415.12611799999996</v>
      </c>
      <c r="D30" s="16">
        <v>413.29740599999997</v>
      </c>
      <c r="E30" s="18">
        <f t="shared" si="0"/>
        <v>411.043072</v>
      </c>
      <c r="F30" s="13">
        <v>0.41104307200000001</v>
      </c>
      <c r="G30" s="13"/>
    </row>
    <row r="31" spans="1:7">
      <c r="A31" s="16" t="s">
        <v>14</v>
      </c>
      <c r="B31" s="16">
        <v>414.76561800000002</v>
      </c>
      <c r="C31" s="16">
        <v>414.59599400000002</v>
      </c>
      <c r="D31" s="16">
        <v>413.62102800000002</v>
      </c>
      <c r="E31" s="18">
        <f t="shared" si="0"/>
        <v>411.06818499999997</v>
      </c>
      <c r="F31" s="13">
        <v>0.41106818499999997</v>
      </c>
      <c r="G31" s="13"/>
    </row>
    <row r="32" spans="1:7">
      <c r="A32" s="16" t="s">
        <v>14</v>
      </c>
      <c r="B32" s="16">
        <v>414.51957399999998</v>
      </c>
      <c r="C32" s="16">
        <v>419.48028700000003</v>
      </c>
      <c r="D32" s="16">
        <v>413.53060800000003</v>
      </c>
      <c r="E32" s="18">
        <f t="shared" si="0"/>
        <v>411.17830100000003</v>
      </c>
      <c r="F32" s="13">
        <v>0.41117830100000002</v>
      </c>
      <c r="G32" s="13"/>
    </row>
    <row r="33" spans="1:7">
      <c r="A33" s="16" t="s">
        <v>14</v>
      </c>
      <c r="B33" s="16">
        <v>412.74859400000003</v>
      </c>
      <c r="C33" s="16">
        <v>415.05765600000001</v>
      </c>
      <c r="D33" s="16">
        <v>413.94290900000004</v>
      </c>
      <c r="E33" s="18">
        <f t="shared" si="0"/>
        <v>411.58919700000001</v>
      </c>
      <c r="F33" s="13">
        <v>0.41158919700000002</v>
      </c>
      <c r="G33" s="13"/>
    </row>
    <row r="34" spans="1:7">
      <c r="A34" s="16" t="s">
        <v>14</v>
      </c>
      <c r="B34" s="16">
        <v>413.20067900000004</v>
      </c>
      <c r="C34" s="16">
        <v>415.144316</v>
      </c>
      <c r="D34" s="16">
        <v>414.35120600000005</v>
      </c>
      <c r="E34" s="18">
        <f t="shared" si="0"/>
        <v>411.79072200000002</v>
      </c>
      <c r="F34" s="13">
        <v>0.411790722</v>
      </c>
      <c r="G34" s="13"/>
    </row>
    <row r="35" spans="1:7">
      <c r="A35" s="16" t="s">
        <v>14</v>
      </c>
      <c r="B35" s="16">
        <v>415.67936800000001</v>
      </c>
      <c r="C35" s="16">
        <v>413.71974799999998</v>
      </c>
      <c r="D35" s="16">
        <v>414.33160800000002</v>
      </c>
      <c r="E35" s="18">
        <f t="shared" si="0"/>
        <v>412.260243</v>
      </c>
      <c r="F35" s="13">
        <v>0.41226024300000003</v>
      </c>
      <c r="G35" s="13"/>
    </row>
    <row r="36" spans="1:7">
      <c r="A36" s="16" t="s">
        <v>14</v>
      </c>
      <c r="B36" s="16">
        <v>415.53146899999996</v>
      </c>
      <c r="C36" s="16">
        <v>414.46382900000003</v>
      </c>
      <c r="D36" s="16">
        <v>413.78428699999995</v>
      </c>
      <c r="E36" s="18">
        <f t="shared" si="0"/>
        <v>412.32791099999997</v>
      </c>
      <c r="F36" s="13">
        <v>0.41232791099999999</v>
      </c>
      <c r="G36" s="13"/>
    </row>
    <row r="37" spans="1:7">
      <c r="A37" s="16" t="s">
        <v>14</v>
      </c>
      <c r="B37" s="16">
        <v>412.21268500000002</v>
      </c>
      <c r="C37" s="16">
        <v>416.09189499999997</v>
      </c>
      <c r="D37" s="16">
        <v>413.72354099999995</v>
      </c>
      <c r="E37" s="18">
        <f t="shared" si="0"/>
        <v>412.88252399999999</v>
      </c>
      <c r="F37" s="13">
        <v>0.41288252399999997</v>
      </c>
      <c r="G37" s="13"/>
    </row>
    <row r="38" spans="1:7">
      <c r="A38" s="16" t="s">
        <v>14</v>
      </c>
      <c r="B38" s="16">
        <v>412.23535800000002</v>
      </c>
      <c r="C38" s="16">
        <v>415.776025</v>
      </c>
      <c r="D38" s="16">
        <v>414.26798100000002</v>
      </c>
      <c r="E38" s="18">
        <f t="shared" si="0"/>
        <v>413.022041</v>
      </c>
      <c r="F38" s="13">
        <v>0.41302204100000001</v>
      </c>
      <c r="G38" s="13"/>
    </row>
    <row r="39" spans="1:7">
      <c r="A39" s="16" t="s">
        <v>14</v>
      </c>
      <c r="B39" s="16">
        <v>412.73110099999997</v>
      </c>
      <c r="C39" s="16">
        <v>412.55607500000002</v>
      </c>
      <c r="D39" s="16">
        <v>418.21653700000002</v>
      </c>
      <c r="E39" s="18">
        <f t="shared" si="0"/>
        <v>413.37215199999997</v>
      </c>
      <c r="F39" s="13">
        <v>0.41337215199999999</v>
      </c>
      <c r="G39" s="13"/>
    </row>
    <row r="40" spans="1:7">
      <c r="A40" s="16" t="s">
        <v>14</v>
      </c>
      <c r="B40" s="16">
        <v>413.45327100000003</v>
      </c>
      <c r="C40" s="16">
        <v>413.55404800000002</v>
      </c>
      <c r="D40" s="16">
        <v>413.28553199999999</v>
      </c>
      <c r="E40" s="18">
        <f t="shared" si="0"/>
        <v>413.52581900000001</v>
      </c>
      <c r="F40" s="13">
        <v>0.41352581900000002</v>
      </c>
      <c r="G40" s="13"/>
    </row>
    <row r="41" spans="1:7">
      <c r="A41" s="16" t="s">
        <v>14</v>
      </c>
      <c r="B41" s="16">
        <v>412.77983899999998</v>
      </c>
      <c r="C41" s="16">
        <v>414.05552</v>
      </c>
      <c r="D41" s="16">
        <v>413.82413299999996</v>
      </c>
      <c r="E41" s="18">
        <f t="shared" si="0"/>
        <v>413.61374599999999</v>
      </c>
      <c r="F41" s="13">
        <v>0.413613746</v>
      </c>
      <c r="G41" s="13"/>
    </row>
    <row r="42" spans="1:7">
      <c r="A42" s="16" t="s">
        <v>14</v>
      </c>
      <c r="B42" s="16">
        <v>413.37503300000003</v>
      </c>
      <c r="C42" s="16">
        <v>425.02948600000002</v>
      </c>
      <c r="D42" s="16">
        <v>418.49030999999997</v>
      </c>
      <c r="E42" s="18">
        <f t="shared" si="0"/>
        <v>413.92253299999999</v>
      </c>
      <c r="F42" s="13">
        <v>0.41392253299999998</v>
      </c>
      <c r="G42" s="13"/>
    </row>
    <row r="43" spans="1:7">
      <c r="A43" s="16" t="s">
        <v>14</v>
      </c>
      <c r="B43" s="16">
        <v>412.90997200000004</v>
      </c>
      <c r="C43" s="16">
        <v>412.74272400000001</v>
      </c>
      <c r="D43" s="16">
        <v>413.69497000000001</v>
      </c>
      <c r="E43" s="18">
        <f t="shared" si="0"/>
        <v>414.38223899999997</v>
      </c>
      <c r="F43" s="13">
        <v>0.41438223899999999</v>
      </c>
      <c r="G43" s="13"/>
    </row>
    <row r="44" spans="1:7">
      <c r="F44" s="13"/>
    </row>
    <row r="45" spans="1:7">
      <c r="F45" s="13"/>
    </row>
    <row r="46" spans="1:7">
      <c r="F46" s="13"/>
    </row>
    <row r="47" spans="1:7">
      <c r="F47" s="13"/>
    </row>
    <row r="48" spans="1:7">
      <c r="F48" s="1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8"/>
  <sheetViews>
    <sheetView workbookViewId="0"/>
  </sheetViews>
  <sheetFormatPr defaultColWidth="14.42578125" defaultRowHeight="15.75" customHeight="1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</row>
    <row r="2" spans="1:20">
      <c r="B2" s="1">
        <v>0.120510425</v>
      </c>
      <c r="C2" s="1">
        <v>0.15923321300000001</v>
      </c>
      <c r="D2" s="1">
        <v>2.6590099999999997E-4</v>
      </c>
      <c r="E2" s="1">
        <v>1.37007E-4</v>
      </c>
      <c r="F2" s="1" t="s">
        <v>8</v>
      </c>
      <c r="H2" s="2"/>
      <c r="I2" s="1">
        <v>0.110787895</v>
      </c>
      <c r="J2" s="1">
        <v>0.156477594</v>
      </c>
      <c r="K2" s="1">
        <v>3.7003999999999997E-4</v>
      </c>
      <c r="L2" s="1">
        <v>1.90359E-4</v>
      </c>
      <c r="M2" s="1" t="s">
        <v>8</v>
      </c>
      <c r="P2" s="1">
        <v>0.16179030999999999</v>
      </c>
      <c r="Q2" s="1">
        <v>0.179432802</v>
      </c>
      <c r="R2" s="1">
        <v>4.3709E-4</v>
      </c>
      <c r="S2" s="1">
        <v>2.20118E-4</v>
      </c>
      <c r="T2" s="1" t="s">
        <v>8</v>
      </c>
    </row>
    <row r="3" spans="1:20">
      <c r="B3" s="1">
        <v>0.12228220300000001</v>
      </c>
      <c r="C3" s="1">
        <v>0.159871657</v>
      </c>
      <c r="D3" s="1">
        <v>2.68571E-4</v>
      </c>
      <c r="E3" s="1">
        <v>1.3770300000000001E-4</v>
      </c>
      <c r="I3" s="1">
        <v>0.111149022</v>
      </c>
      <c r="J3" s="1">
        <v>0.15718738400000001</v>
      </c>
      <c r="K3" s="1">
        <v>3.7273100000000001E-4</v>
      </c>
      <c r="L3" s="1">
        <v>1.91576E-4</v>
      </c>
      <c r="P3" s="1">
        <v>0.16248965100000001</v>
      </c>
      <c r="Q3" s="1">
        <v>0.18152578999999999</v>
      </c>
      <c r="R3" s="1">
        <v>4.4249900000000001E-4</v>
      </c>
      <c r="S3" s="1">
        <v>2.40867E-4</v>
      </c>
    </row>
    <row r="4" spans="1:20">
      <c r="B4" s="1">
        <v>0.122298064</v>
      </c>
      <c r="C4" s="1">
        <v>0.161114385</v>
      </c>
      <c r="D4" s="1">
        <v>2.7124899999999999E-4</v>
      </c>
      <c r="E4" s="1">
        <v>1.56157E-4</v>
      </c>
      <c r="I4" s="1">
        <v>0.111474617</v>
      </c>
      <c r="J4" s="1">
        <v>0.15919923899999999</v>
      </c>
      <c r="K4" s="1">
        <v>3.75237E-4</v>
      </c>
      <c r="L4" s="1">
        <v>1.9212299999999999E-4</v>
      </c>
      <c r="P4" s="1">
        <v>0.164057437</v>
      </c>
      <c r="Q4" s="1">
        <v>0.18242804400000001</v>
      </c>
      <c r="R4" s="1">
        <v>4.4373500000000001E-4</v>
      </c>
      <c r="S4" s="1">
        <v>2.42246E-4</v>
      </c>
    </row>
    <row r="5" spans="1:20">
      <c r="B5" s="1">
        <v>0.123342249</v>
      </c>
      <c r="C5" s="1">
        <v>0.16195105000000001</v>
      </c>
      <c r="D5" s="1">
        <v>2.7375700000000002E-4</v>
      </c>
      <c r="E5" s="1">
        <v>1.6393500000000001E-4</v>
      </c>
      <c r="I5" s="1">
        <v>0.111584381</v>
      </c>
      <c r="J5" s="1">
        <v>0.15924023600000001</v>
      </c>
      <c r="K5" s="1">
        <v>3.7846400000000001E-4</v>
      </c>
      <c r="L5" s="1">
        <v>1.98409E-4</v>
      </c>
      <c r="P5" s="1">
        <v>0.16436957899999999</v>
      </c>
      <c r="Q5" s="1">
        <v>0.18301752600000001</v>
      </c>
      <c r="R5" s="1">
        <v>4.6350999999999999E-4</v>
      </c>
      <c r="S5" s="1">
        <v>2.4626200000000002E-4</v>
      </c>
    </row>
    <row r="6" spans="1:20">
      <c r="B6" s="1">
        <v>0.12339444500000001</v>
      </c>
      <c r="C6" s="1">
        <v>0.16236598399999999</v>
      </c>
      <c r="D6" s="1">
        <v>2.8135699999999998E-4</v>
      </c>
      <c r="E6" s="1">
        <v>1.66832E-4</v>
      </c>
      <c r="I6" s="1">
        <v>0.112327835</v>
      </c>
      <c r="J6" s="1">
        <v>0.15985099799999999</v>
      </c>
      <c r="K6" s="1">
        <v>3.8166300000000002E-4</v>
      </c>
      <c r="L6" s="1">
        <v>1.9994500000000001E-4</v>
      </c>
      <c r="P6" s="1">
        <v>0.166202671</v>
      </c>
      <c r="Q6" s="1">
        <v>0.18388484899999999</v>
      </c>
      <c r="R6" s="1">
        <v>4.7242699999999998E-4</v>
      </c>
      <c r="S6" s="1">
        <v>2.4677500000000002E-4</v>
      </c>
    </row>
    <row r="7" spans="1:20">
      <c r="B7" s="1">
        <v>0.12406304899999999</v>
      </c>
      <c r="C7" s="1">
        <v>0.163065187</v>
      </c>
      <c r="D7" s="1">
        <v>2.8792200000000003E-4</v>
      </c>
      <c r="E7" s="1">
        <v>1.7056300000000001E-4</v>
      </c>
      <c r="I7" s="1">
        <v>0.112527904</v>
      </c>
      <c r="J7" s="1">
        <v>0.159971855</v>
      </c>
      <c r="K7" s="1">
        <v>3.86709E-4</v>
      </c>
      <c r="L7" s="1">
        <v>2.00263E-4</v>
      </c>
      <c r="P7" s="1">
        <v>0.167134322</v>
      </c>
      <c r="Q7" s="1">
        <v>0.183943154</v>
      </c>
      <c r="R7" s="1">
        <v>4.9086699999999997E-4</v>
      </c>
      <c r="S7" s="1">
        <v>2.4904400000000002E-4</v>
      </c>
    </row>
    <row r="8" spans="1:20">
      <c r="B8" s="1">
        <v>0.124553599</v>
      </c>
      <c r="C8" s="1">
        <v>0.16306705699999999</v>
      </c>
      <c r="D8" s="1">
        <v>2.8879099999999999E-4</v>
      </c>
      <c r="E8" s="1">
        <v>1.7296400000000001E-4</v>
      </c>
      <c r="I8" s="1">
        <v>0.112749434</v>
      </c>
      <c r="J8" s="1">
        <v>0.16035046</v>
      </c>
      <c r="K8" s="1">
        <v>3.9244099999999999E-4</v>
      </c>
      <c r="L8" s="1">
        <v>2.03048E-4</v>
      </c>
      <c r="P8" s="1">
        <v>0.167587544</v>
      </c>
      <c r="Q8" s="1">
        <v>0.18418296000000001</v>
      </c>
      <c r="R8" s="1">
        <v>5.0038000000000003E-4</v>
      </c>
      <c r="S8" s="1">
        <v>2.56331E-4</v>
      </c>
    </row>
    <row r="9" spans="1:20">
      <c r="B9" s="1">
        <v>0.12524516699999999</v>
      </c>
      <c r="C9" s="1">
        <v>0.163721429</v>
      </c>
      <c r="D9" s="1">
        <v>2.88812E-4</v>
      </c>
      <c r="E9" s="1">
        <v>1.73981E-4</v>
      </c>
      <c r="F9" s="1" t="s">
        <v>8</v>
      </c>
      <c r="I9" s="1">
        <v>0.112891319</v>
      </c>
      <c r="J9" s="1">
        <v>0.16051388999999999</v>
      </c>
      <c r="K9" s="1">
        <v>3.9723500000000001E-4</v>
      </c>
      <c r="L9" s="1">
        <v>2.0623700000000001E-4</v>
      </c>
      <c r="M9" s="1" t="s">
        <v>8</v>
      </c>
      <c r="P9" s="1">
        <v>0.16824235400000001</v>
      </c>
      <c r="Q9" s="1">
        <v>0.18422530000000001</v>
      </c>
      <c r="R9" s="1">
        <v>5.1786699999999998E-4</v>
      </c>
      <c r="S9" s="1">
        <v>2.5782000000000002E-4</v>
      </c>
      <c r="T9" s="1" t="s">
        <v>8</v>
      </c>
    </row>
    <row r="10" spans="1:20">
      <c r="B10" s="1">
        <v>0.125577564</v>
      </c>
      <c r="C10" s="1">
        <v>0.163766036</v>
      </c>
      <c r="D10" s="1">
        <v>2.8978199999999998E-4</v>
      </c>
      <c r="E10" s="1">
        <v>1.74038E-4</v>
      </c>
      <c r="I10" s="1">
        <v>0.11308805500000001</v>
      </c>
      <c r="J10" s="1">
        <v>0.16107405799999999</v>
      </c>
      <c r="K10" s="1">
        <v>3.9772000000000001E-4</v>
      </c>
      <c r="L10" s="1">
        <v>2.08536E-4</v>
      </c>
      <c r="P10" s="1">
        <v>0.16837215999999999</v>
      </c>
      <c r="Q10" s="1">
        <v>0.184948849</v>
      </c>
      <c r="R10" s="1">
        <v>5.2874699999999998E-4</v>
      </c>
      <c r="S10" s="1">
        <v>2.6028299999999999E-4</v>
      </c>
    </row>
    <row r="11" spans="1:20">
      <c r="B11" s="1">
        <v>0.125830834</v>
      </c>
      <c r="C11" s="1">
        <v>0.16402830800000001</v>
      </c>
      <c r="D11" s="1">
        <v>2.9795199999999998E-4</v>
      </c>
      <c r="E11" s="1">
        <v>1.82475E-4</v>
      </c>
      <c r="I11" s="1">
        <v>0.114678273</v>
      </c>
      <c r="J11" s="1">
        <v>0.16118990799999999</v>
      </c>
      <c r="K11" s="1">
        <v>3.9821799999999999E-4</v>
      </c>
      <c r="L11" s="1">
        <v>2.11215E-4</v>
      </c>
      <c r="P11" s="1">
        <v>0.16854566500000001</v>
      </c>
      <c r="Q11" s="1">
        <v>0.18500675599999999</v>
      </c>
      <c r="R11" s="1">
        <v>5.6770099999999999E-4</v>
      </c>
      <c r="S11" s="1">
        <v>2.6857600000000003E-4</v>
      </c>
    </row>
    <row r="12" spans="1:20">
      <c r="B12" s="1">
        <v>0.12703402599999999</v>
      </c>
      <c r="C12" s="1">
        <v>0.16458403599999999</v>
      </c>
      <c r="D12" s="1">
        <v>3.1106299999999999E-4</v>
      </c>
      <c r="E12" s="1">
        <v>1.8275799999999999E-4</v>
      </c>
      <c r="I12" s="1">
        <v>0.114704747</v>
      </c>
      <c r="J12" s="1">
        <v>0.161211254</v>
      </c>
      <c r="K12" s="1">
        <v>4.0264599999999999E-4</v>
      </c>
      <c r="L12" s="1">
        <v>2.2131399999999999E-4</v>
      </c>
      <c r="P12" s="1">
        <v>0.16973200999999999</v>
      </c>
      <c r="Q12" s="1">
        <v>0.185366792</v>
      </c>
      <c r="R12" s="1">
        <v>6.0146600000000004E-4</v>
      </c>
      <c r="S12" s="1">
        <v>2.81964E-4</v>
      </c>
    </row>
    <row r="13" spans="1:20">
      <c r="B13" s="1">
        <v>0.12786436800000001</v>
      </c>
      <c r="C13" s="1">
        <v>0.16462592000000001</v>
      </c>
      <c r="D13" s="1">
        <v>3.2116600000000001E-4</v>
      </c>
      <c r="E13" s="1">
        <v>1.9282699999999999E-4</v>
      </c>
      <c r="I13" s="1">
        <v>0.11480384</v>
      </c>
      <c r="J13" s="1">
        <v>0.161366921</v>
      </c>
      <c r="K13" s="1">
        <v>4.06864E-4</v>
      </c>
      <c r="L13" s="1">
        <v>2.2139699999999999E-4</v>
      </c>
      <c r="P13" s="1">
        <v>0.16999618799999999</v>
      </c>
      <c r="Q13" s="1">
        <v>0.18541359700000001</v>
      </c>
      <c r="R13" s="1">
        <v>6.1076700000000002E-4</v>
      </c>
      <c r="S13" s="1">
        <v>2.8298599999999999E-4</v>
      </c>
    </row>
    <row r="14" spans="1:20">
      <c r="B14" s="1">
        <v>0.12807824000000001</v>
      </c>
      <c r="C14" s="1">
        <v>0.16488260199999999</v>
      </c>
      <c r="D14" s="1">
        <v>3.4427999999999998E-4</v>
      </c>
      <c r="E14" s="1">
        <v>2.12489E-4</v>
      </c>
      <c r="I14" s="1">
        <v>0.11495562099999999</v>
      </c>
      <c r="J14" s="1">
        <v>0.16138430300000001</v>
      </c>
      <c r="K14" s="1">
        <v>4.1030400000000001E-4</v>
      </c>
      <c r="L14" s="1">
        <v>2.2174900000000001E-4</v>
      </c>
      <c r="P14" s="1">
        <v>0.17156085700000001</v>
      </c>
      <c r="Q14" s="1">
        <v>0.185614743</v>
      </c>
      <c r="R14" s="1">
        <v>6.4454499999999995E-4</v>
      </c>
      <c r="S14" s="1">
        <v>2.99671E-4</v>
      </c>
    </row>
    <row r="15" spans="1:20">
      <c r="B15" s="1">
        <v>0.12821295699999999</v>
      </c>
      <c r="C15" s="1">
        <v>0.164963676</v>
      </c>
      <c r="D15" s="1">
        <v>5.8358300000000004E-4</v>
      </c>
      <c r="E15" s="1">
        <v>2.4463099999999998E-4</v>
      </c>
      <c r="I15" s="1">
        <v>0.115005047</v>
      </c>
      <c r="J15" s="1">
        <v>0.16151874099999999</v>
      </c>
      <c r="K15" s="1">
        <v>4.1539300000000001E-4</v>
      </c>
      <c r="L15" s="1">
        <v>2.3069E-4</v>
      </c>
      <c r="P15" s="1">
        <v>0.17178927699999999</v>
      </c>
      <c r="Q15" s="1">
        <v>0.18564371099999999</v>
      </c>
      <c r="R15" s="1">
        <v>6.7235000000000005E-4</v>
      </c>
      <c r="S15" s="1">
        <v>3.0387699999999998E-4</v>
      </c>
    </row>
    <row r="16" spans="1:20">
      <c r="B16" s="1">
        <v>0.12822090899999999</v>
      </c>
      <c r="C16" s="1">
        <v>0.16519800700000001</v>
      </c>
      <c r="D16" s="1">
        <v>6.1091800000000001E-4</v>
      </c>
      <c r="E16" s="1">
        <v>2.7617499999999998E-4</v>
      </c>
      <c r="F16" s="1" t="s">
        <v>8</v>
      </c>
      <c r="I16" s="1">
        <v>0.115644574</v>
      </c>
      <c r="J16" s="1">
        <v>0.16173261799999999</v>
      </c>
      <c r="K16" s="1">
        <v>4.3086399999999999E-4</v>
      </c>
      <c r="L16" s="1">
        <v>2.3717000000000001E-4</v>
      </c>
      <c r="M16" s="1" t="s">
        <v>8</v>
      </c>
      <c r="P16" s="1">
        <v>0.17285126200000001</v>
      </c>
      <c r="Q16" s="1">
        <v>0.186218201</v>
      </c>
      <c r="R16" s="1">
        <v>8.1665100000000005E-4</v>
      </c>
      <c r="S16" s="1">
        <v>3.0833500000000002E-4</v>
      </c>
      <c r="T16" s="1" t="s">
        <v>8</v>
      </c>
    </row>
    <row r="17" spans="2:19">
      <c r="B17" s="1">
        <v>0.128278947</v>
      </c>
      <c r="C17" s="1">
        <v>0.165526752</v>
      </c>
      <c r="D17" s="1">
        <v>6.6527000000000003E-4</v>
      </c>
      <c r="E17" s="1">
        <v>2.8170799999999998E-4</v>
      </c>
      <c r="I17" s="1">
        <v>0.11832767199999999</v>
      </c>
      <c r="J17" s="1">
        <v>0.162230927</v>
      </c>
      <c r="K17" s="1">
        <v>4.4714E-4</v>
      </c>
      <c r="L17" s="1">
        <v>2.4686599999999999E-4</v>
      </c>
      <c r="P17" s="1">
        <v>0.17331521599999999</v>
      </c>
      <c r="Q17" s="1">
        <v>0.18847602499999999</v>
      </c>
      <c r="R17" s="1">
        <v>8.8313599999999997E-4</v>
      </c>
      <c r="S17" s="1">
        <v>3.5231800000000001E-4</v>
      </c>
    </row>
    <row r="18" spans="2:19">
      <c r="B18" s="1">
        <v>0.12831413</v>
      </c>
      <c r="C18" s="1">
        <v>0.16612817099999999</v>
      </c>
      <c r="D18" s="1">
        <v>7.0751199999999998E-4</v>
      </c>
      <c r="E18" s="1">
        <v>8.1341300000000003E-4</v>
      </c>
      <c r="F18" s="1"/>
      <c r="I18" s="1">
        <v>0.118652673</v>
      </c>
      <c r="J18" s="1">
        <v>0.16236987999999999</v>
      </c>
      <c r="K18" s="1">
        <v>4.7037000000000001E-4</v>
      </c>
      <c r="L18" s="1">
        <v>2.4827600000000002E-4</v>
      </c>
      <c r="P18" s="1">
        <v>0.17582187299999999</v>
      </c>
      <c r="Q18" s="1">
        <v>0.18994662400000001</v>
      </c>
      <c r="R18" s="1">
        <v>9.3557000000000004E-4</v>
      </c>
      <c r="S18" s="1">
        <v>3.6012899999999999E-4</v>
      </c>
    </row>
    <row r="19" spans="2:19">
      <c r="B19" s="1">
        <v>0.128779175</v>
      </c>
      <c r="C19" s="1">
        <v>0.16685208300000001</v>
      </c>
      <c r="D19" s="1">
        <v>1.1350310000000001E-3</v>
      </c>
      <c r="E19" s="1">
        <v>8.4418500000000001E-4</v>
      </c>
      <c r="I19" s="1">
        <v>0.11923634399999999</v>
      </c>
      <c r="J19" s="1">
        <v>0.16261609199999999</v>
      </c>
      <c r="K19" s="1">
        <v>4.8955600000000004E-4</v>
      </c>
      <c r="L19" s="1">
        <v>2.5112799999999998E-4</v>
      </c>
      <c r="P19" s="1">
        <v>0.17753887099999999</v>
      </c>
      <c r="Q19" s="1">
        <v>0.19139757299999999</v>
      </c>
      <c r="R19" s="1">
        <v>9.4765599999999995E-4</v>
      </c>
      <c r="S19" s="1">
        <v>3.6538199999999998E-4</v>
      </c>
    </row>
    <row r="20" spans="2:19">
      <c r="B20" s="1">
        <v>0.129503391</v>
      </c>
      <c r="C20" s="1">
        <v>0.16843524800000001</v>
      </c>
      <c r="D20" s="1">
        <v>1.167158E-3</v>
      </c>
      <c r="E20" s="1">
        <v>1.228519E-3</v>
      </c>
      <c r="I20" s="1">
        <v>0.122355215</v>
      </c>
      <c r="J20" s="1">
        <v>0.16514870700000001</v>
      </c>
      <c r="K20" s="1">
        <v>4.8992000000000003E-4</v>
      </c>
      <c r="L20" s="1">
        <v>2.5350200000000001E-4</v>
      </c>
      <c r="P20" s="1">
        <v>0.18315139899999999</v>
      </c>
      <c r="Q20" s="1">
        <v>0.193807286</v>
      </c>
      <c r="R20" s="1">
        <v>9.6209900000000001E-4</v>
      </c>
      <c r="S20" s="1">
        <v>3.94514E-4</v>
      </c>
    </row>
    <row r="21" spans="2:19">
      <c r="B21" s="1">
        <v>0.130792202</v>
      </c>
      <c r="C21" s="1">
        <v>0.16943064999999999</v>
      </c>
      <c r="D21" s="1">
        <v>1.2576239999999999E-3</v>
      </c>
      <c r="E21" s="1">
        <v>1.3201829999999999E-3</v>
      </c>
      <c r="I21" s="1">
        <v>0.12244311099999999</v>
      </c>
      <c r="J21" s="1">
        <v>0.165276691</v>
      </c>
      <c r="K21" s="1">
        <v>5.0398800000000003E-4</v>
      </c>
      <c r="L21" s="1">
        <v>2.9430500000000002E-4</v>
      </c>
      <c r="P21" s="1">
        <v>0.19561219799999999</v>
      </c>
      <c r="Q21" s="1">
        <v>0.19654163999999999</v>
      </c>
      <c r="R21" s="1">
        <v>1.0243260000000001E-3</v>
      </c>
      <c r="S21" s="1">
        <v>4.0691499999999999E-4</v>
      </c>
    </row>
    <row r="22" spans="2:19">
      <c r="B22" s="1">
        <v>0.13594477899999999</v>
      </c>
      <c r="C22" s="1">
        <v>0.17469916199999999</v>
      </c>
      <c r="D22" s="1">
        <v>1.67902E-3</v>
      </c>
      <c r="E22" s="1">
        <v>1.1920740000000001E-2</v>
      </c>
      <c r="I22" s="1">
        <v>0.123488815</v>
      </c>
      <c r="J22" s="1">
        <v>0.16800506100000001</v>
      </c>
      <c r="K22" s="1">
        <v>5.2576499999999998E-4</v>
      </c>
      <c r="L22" s="1">
        <v>5.16546E-4</v>
      </c>
      <c r="P22" s="1">
        <v>0.19809843499999999</v>
      </c>
      <c r="Q22" s="1">
        <v>0.20219210900000001</v>
      </c>
      <c r="R22" s="1">
        <v>1.068325E-3</v>
      </c>
      <c r="S22" s="1">
        <v>4.5745699999999998E-4</v>
      </c>
    </row>
    <row r="26" spans="2:19">
      <c r="C26" s="1" t="s">
        <v>0</v>
      </c>
      <c r="D26" s="1" t="s">
        <v>10</v>
      </c>
      <c r="H26" s="1" t="s">
        <v>0</v>
      </c>
      <c r="I26" s="1" t="s">
        <v>10</v>
      </c>
      <c r="M26" s="1" t="s">
        <v>0</v>
      </c>
      <c r="N26" s="1" t="s">
        <v>9</v>
      </c>
      <c r="Q26" s="1" t="s">
        <v>0</v>
      </c>
      <c r="R26" s="1" t="s">
        <v>9</v>
      </c>
    </row>
    <row r="27" spans="2:19">
      <c r="B27" s="1" t="s">
        <v>1</v>
      </c>
      <c r="C27" s="3">
        <f>AVERAGEA(B2:B15)</f>
        <v>0.12487765642857142</v>
      </c>
      <c r="D27" s="3">
        <f>AVERAGE(I2:I15)</f>
        <v>0.11305199928571429</v>
      </c>
      <c r="G27" s="1" t="s">
        <v>3</v>
      </c>
      <c r="H27" s="3">
        <f>AVERAGEA(D2:D15)</f>
        <v>3.1244185714285712E-4</v>
      </c>
      <c r="I27" s="3">
        <f>AVERAGE(K2:K15)</f>
        <v>3.918332142857143E-4</v>
      </c>
      <c r="L27" s="1" t="s">
        <v>1</v>
      </c>
      <c r="M27" s="3">
        <f>AVERAGEA(B2:B15)</f>
        <v>0.12487765642857142</v>
      </c>
      <c r="N27" s="3">
        <f>AVERAGE(P2:P15)</f>
        <v>0.16727643035714285</v>
      </c>
      <c r="P27" s="1" t="s">
        <v>3</v>
      </c>
      <c r="Q27" s="3">
        <f>AVERAGEA(D2:D15)</f>
        <v>3.1244185714285712E-4</v>
      </c>
      <c r="R27" s="3">
        <f>AVERAGE(R2:R15)</f>
        <v>5.2813935714285723E-4</v>
      </c>
    </row>
    <row r="28" spans="2:19">
      <c r="B28" s="1" t="s">
        <v>2</v>
      </c>
      <c r="C28" s="3">
        <f>AVERAGEA(C2:C15)</f>
        <v>0.16294575285714283</v>
      </c>
      <c r="D28" s="3">
        <f>AVERAGE(J2:J15)</f>
        <v>0.16003834578571433</v>
      </c>
      <c r="G28" s="1" t="s">
        <v>4</v>
      </c>
      <c r="H28" s="3">
        <f>AVERAGEA(E2:E15)</f>
        <v>1.7631142857142858E-4</v>
      </c>
      <c r="I28" s="3">
        <f>AVERAGE(L2:L15)</f>
        <v>2.0691864285714282E-4</v>
      </c>
      <c r="L28" s="1" t="s">
        <v>2</v>
      </c>
      <c r="M28" s="3">
        <f>AVERAGEA(C2:C15)</f>
        <v>0.16294575285714283</v>
      </c>
      <c r="N28" s="3">
        <f>AVERAGE(Q2:Q15)</f>
        <v>0.18390249092857142</v>
      </c>
      <c r="P28" s="1" t="s">
        <v>4</v>
      </c>
      <c r="Q28" s="3">
        <f>AVERAGEA(E2:E15)</f>
        <v>1.7631142857142858E-4</v>
      </c>
      <c r="R28" s="3">
        <f>AVERAGE(S2:S15)</f>
        <v>2.6120142857142858E-4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9"/>
  <sheetViews>
    <sheetView workbookViewId="0"/>
  </sheetViews>
  <sheetFormatPr defaultColWidth="14.42578125" defaultRowHeight="15.75" customHeight="1"/>
  <cols>
    <col min="26" max="26" width="1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P1" s="1" t="s">
        <v>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</row>
    <row r="2" spans="1:21">
      <c r="B2" s="1">
        <v>0.18816534600000001</v>
      </c>
      <c r="C2" s="1">
        <v>0.19393571800000001</v>
      </c>
      <c r="D2" s="1">
        <v>1.233311E-3</v>
      </c>
      <c r="E2" s="1">
        <v>3.3307299999999997E-4</v>
      </c>
      <c r="F2" s="1" t="s">
        <v>8</v>
      </c>
      <c r="I2" s="1">
        <v>0.23111398899999999</v>
      </c>
      <c r="J2" s="1">
        <v>0.21326314800000001</v>
      </c>
      <c r="K2" s="1">
        <v>5.1567500000000005E-4</v>
      </c>
      <c r="L2" s="1">
        <v>2.9502700000000001E-4</v>
      </c>
      <c r="M2" s="1" t="s">
        <v>8</v>
      </c>
      <c r="Q2" s="1">
        <v>0.17239115499999999</v>
      </c>
      <c r="R2" s="1">
        <v>0.18925128799999999</v>
      </c>
      <c r="S2" s="1">
        <v>4.3711899999999997E-4</v>
      </c>
      <c r="T2" s="1">
        <v>2.0086099999999999E-4</v>
      </c>
      <c r="U2" s="1" t="s">
        <v>8</v>
      </c>
    </row>
    <row r="3" spans="1:21">
      <c r="B3" s="1">
        <v>0.16691481499999999</v>
      </c>
      <c r="C3" s="1">
        <v>0.18497679</v>
      </c>
      <c r="D3" s="1">
        <v>1.2947709999999999E-3</v>
      </c>
      <c r="E3" s="1">
        <v>3.80632E-4</v>
      </c>
      <c r="I3" s="1">
        <v>0.201550708</v>
      </c>
      <c r="J3" s="1">
        <v>0.210418296</v>
      </c>
      <c r="K3" s="1">
        <v>6.9503700000000002E-4</v>
      </c>
      <c r="L3" s="1">
        <v>2.3578600000000001E-4</v>
      </c>
      <c r="Q3" s="1">
        <v>0.15714666199999999</v>
      </c>
      <c r="R3" s="1">
        <v>0.18753466199999999</v>
      </c>
      <c r="S3" s="1">
        <v>3.9575199999999997E-4</v>
      </c>
      <c r="T3" s="1">
        <v>1.97679E-4</v>
      </c>
    </row>
    <row r="4" spans="1:21">
      <c r="B4" s="1">
        <v>0.17680151699999999</v>
      </c>
      <c r="C4" s="1">
        <v>0.18978979300000001</v>
      </c>
      <c r="D4" s="1">
        <v>1.2081189999999999E-3</v>
      </c>
      <c r="E4" s="1">
        <v>6.3545390000000002E-3</v>
      </c>
      <c r="I4" s="1">
        <v>0.21013080200000001</v>
      </c>
      <c r="J4" s="1">
        <v>0.20850605999999999</v>
      </c>
      <c r="K4" s="1">
        <v>5.3468299999999999E-4</v>
      </c>
      <c r="L4" s="1">
        <v>2.3514299999999999E-4</v>
      </c>
      <c r="Q4" s="1">
        <v>0.15669962700000001</v>
      </c>
      <c r="R4" s="1">
        <v>0.18685788</v>
      </c>
      <c r="S4" s="1">
        <v>4.26062E-4</v>
      </c>
      <c r="T4" s="1">
        <v>2.5544000000000001E-4</v>
      </c>
    </row>
    <row r="5" spans="1:21">
      <c r="B5" s="1">
        <v>0.171916191</v>
      </c>
      <c r="C5" s="1">
        <v>0.187542082</v>
      </c>
      <c r="D5" s="1">
        <v>1.3023310000000001E-3</v>
      </c>
      <c r="E5" s="1">
        <v>3.1884699999999998E-4</v>
      </c>
      <c r="I5" s="1">
        <v>0.21823889399999999</v>
      </c>
      <c r="J5" s="1">
        <v>0.19874639699999999</v>
      </c>
      <c r="K5" s="1">
        <v>5.5595299999999998E-4</v>
      </c>
      <c r="L5" s="1">
        <v>7.47162E-4</v>
      </c>
      <c r="Q5" s="1">
        <v>0.16016396499999999</v>
      </c>
      <c r="R5" s="1">
        <v>0.185997895</v>
      </c>
      <c r="S5" s="1">
        <v>4.7861699999999997E-4</v>
      </c>
      <c r="T5" s="1">
        <v>2.1121000000000001E-4</v>
      </c>
    </row>
    <row r="6" spans="1:21">
      <c r="B6" s="1">
        <v>0.17046888900000001</v>
      </c>
      <c r="C6" s="1">
        <v>0.19165505499999999</v>
      </c>
      <c r="D6" s="1">
        <v>2.90957E-4</v>
      </c>
      <c r="E6" s="1">
        <v>7.0559969999999996E-3</v>
      </c>
      <c r="I6" s="1">
        <v>0.20287049700000001</v>
      </c>
      <c r="J6" s="1">
        <v>0.205134188</v>
      </c>
      <c r="K6" s="1">
        <v>6.8285500000000001E-4</v>
      </c>
      <c r="L6" s="1">
        <v>2.45169E-4</v>
      </c>
      <c r="Q6" s="1">
        <v>0.156391577</v>
      </c>
      <c r="R6" s="1">
        <v>0.18509905300000001</v>
      </c>
      <c r="S6" s="1">
        <v>3.7974800000000001E-4</v>
      </c>
      <c r="T6" s="1">
        <v>2.03019E-4</v>
      </c>
    </row>
    <row r="7" spans="1:21">
      <c r="B7" s="1">
        <v>0.17234448999999999</v>
      </c>
      <c r="C7" s="1">
        <v>0.190432197</v>
      </c>
      <c r="D7" s="1">
        <v>2.8580599999999999E-4</v>
      </c>
      <c r="E7" s="1">
        <v>1.52194E-4</v>
      </c>
      <c r="I7" s="1">
        <v>0.204918878</v>
      </c>
      <c r="J7" s="1">
        <v>0.203463169</v>
      </c>
      <c r="K7" s="1">
        <v>1.037175E-3</v>
      </c>
      <c r="L7" s="1">
        <v>2.7496600000000002E-4</v>
      </c>
      <c r="Q7" s="1">
        <v>0.16529479599999999</v>
      </c>
      <c r="R7" s="1">
        <v>0.182290382</v>
      </c>
      <c r="S7" s="1">
        <v>4.0243899999999999E-4</v>
      </c>
      <c r="T7" s="1">
        <v>1.9935499999999999E-4</v>
      </c>
    </row>
    <row r="8" spans="1:21">
      <c r="B8" s="1">
        <v>0.16856982000000001</v>
      </c>
      <c r="C8" s="1">
        <v>0.18996079099999999</v>
      </c>
      <c r="D8" s="1">
        <v>2.66498E-4</v>
      </c>
      <c r="E8" s="1">
        <v>1.3281100000000001E-4</v>
      </c>
      <c r="I8" s="1">
        <v>0.204756512</v>
      </c>
      <c r="J8" s="1">
        <v>0.20412950999999999</v>
      </c>
      <c r="K8" s="1">
        <v>4.9089399999999997E-4</v>
      </c>
      <c r="L8" s="1">
        <v>2.68733E-4</v>
      </c>
      <c r="Q8" s="1">
        <v>0.15977559799999999</v>
      </c>
      <c r="R8" s="1">
        <v>0.18507014699999999</v>
      </c>
      <c r="S8" s="1">
        <v>3.7465000000000003E-4</v>
      </c>
      <c r="T8" s="1">
        <v>3.2972200000000001E-4</v>
      </c>
    </row>
    <row r="9" spans="1:21">
      <c r="B9" s="1">
        <v>0.16956237299999999</v>
      </c>
      <c r="C9" s="1">
        <v>0.20175227100000001</v>
      </c>
      <c r="D9" s="1">
        <v>4.5668500000000002E-4</v>
      </c>
      <c r="E9" s="1">
        <v>1.81981E-4</v>
      </c>
      <c r="F9" s="1" t="s">
        <v>8</v>
      </c>
      <c r="I9" s="1">
        <v>0.228178768</v>
      </c>
      <c r="J9" s="1">
        <v>0.211733112</v>
      </c>
      <c r="K9" s="1">
        <v>6.7907299999999998E-4</v>
      </c>
      <c r="L9" s="1">
        <v>2.3818299999999999E-4</v>
      </c>
      <c r="M9" s="1" t="s">
        <v>8</v>
      </c>
      <c r="Q9" s="1">
        <v>0.174569268</v>
      </c>
      <c r="R9" s="1">
        <v>0.19060579999999999</v>
      </c>
      <c r="S9" s="1">
        <v>4.1242500000000001E-4</v>
      </c>
      <c r="T9" s="1">
        <v>2.0314899999999999E-4</v>
      </c>
      <c r="U9" s="1" t="s">
        <v>8</v>
      </c>
    </row>
    <row r="10" spans="1:21">
      <c r="B10" s="1">
        <v>0.17225005299999999</v>
      </c>
      <c r="C10" s="1">
        <v>0.18704865200000001</v>
      </c>
      <c r="D10" s="1">
        <v>2.7613300000000002E-4</v>
      </c>
      <c r="E10" s="1">
        <v>1.3734399999999999E-4</v>
      </c>
      <c r="I10" s="1">
        <v>0.19930254999999999</v>
      </c>
      <c r="J10" s="1">
        <v>0.20579230200000001</v>
      </c>
      <c r="K10" s="1">
        <v>9.5047600000000001E-4</v>
      </c>
      <c r="L10" s="1">
        <v>3.95358E-4</v>
      </c>
      <c r="Q10" s="1">
        <v>0.16706600099999999</v>
      </c>
      <c r="R10" s="1">
        <v>0.184052615</v>
      </c>
      <c r="S10" s="1">
        <v>3.9640900000000002E-4</v>
      </c>
      <c r="T10" s="1">
        <v>1.8851299999999999E-4</v>
      </c>
    </row>
    <row r="11" spans="1:21">
      <c r="B11" s="1">
        <v>0.18364097200000001</v>
      </c>
      <c r="C11" s="1">
        <v>0.191597407</v>
      </c>
      <c r="D11" s="1">
        <v>3.1159100000000001E-4</v>
      </c>
      <c r="E11" s="1">
        <v>3.6352699999999999E-4</v>
      </c>
      <c r="I11" s="1">
        <v>0.208743447</v>
      </c>
      <c r="J11" s="1">
        <v>0.20777266699999999</v>
      </c>
      <c r="K11" s="1">
        <v>1.171694E-3</v>
      </c>
      <c r="L11" s="1">
        <v>2.8698900000000003E-4</v>
      </c>
      <c r="Q11" s="1">
        <v>0.165302433</v>
      </c>
      <c r="R11" s="1">
        <v>0.183690519</v>
      </c>
      <c r="S11" s="1">
        <v>4.1576599999999998E-4</v>
      </c>
      <c r="T11" s="1">
        <v>2.2353499999999999E-4</v>
      </c>
    </row>
    <row r="12" spans="1:21">
      <c r="B12" s="1">
        <v>0.177027302</v>
      </c>
      <c r="C12" s="1">
        <v>0.18765913100000001</v>
      </c>
      <c r="D12" s="1">
        <v>6.67981E-4</v>
      </c>
      <c r="E12" s="1">
        <v>1.63754E-4</v>
      </c>
      <c r="I12" s="1">
        <v>0.20977964800000001</v>
      </c>
      <c r="J12" s="1">
        <v>0.20012898100000001</v>
      </c>
      <c r="K12" s="1">
        <v>4.5674099999999998E-4</v>
      </c>
      <c r="L12" s="1">
        <v>2.3397199999999999E-4</v>
      </c>
      <c r="Q12" s="1">
        <v>0.159664695</v>
      </c>
      <c r="R12" s="1">
        <v>0.187206872</v>
      </c>
      <c r="S12" s="1">
        <v>3.7836100000000002E-4</v>
      </c>
      <c r="T12" s="1">
        <v>1.9273399999999999E-4</v>
      </c>
    </row>
    <row r="13" spans="1:21">
      <c r="B13" s="1">
        <v>0.18353071300000001</v>
      </c>
      <c r="C13" s="1">
        <v>0.18507969299999999</v>
      </c>
      <c r="D13" s="1">
        <v>3.53023E-4</v>
      </c>
      <c r="E13" s="1">
        <v>1.5559100000000001E-4</v>
      </c>
      <c r="I13" s="1">
        <v>0.20754182400000001</v>
      </c>
      <c r="J13" s="1">
        <v>0.200911006</v>
      </c>
      <c r="K13" s="1">
        <v>6.8247700000000002E-4</v>
      </c>
      <c r="L13" s="1">
        <v>2.8005700000000001E-4</v>
      </c>
      <c r="Q13" s="1">
        <v>0.162325249</v>
      </c>
      <c r="R13" s="1">
        <v>0.18712144999999999</v>
      </c>
      <c r="S13" s="1">
        <v>3.9696399999999998E-4</v>
      </c>
      <c r="T13" s="1">
        <v>1.9818400000000001E-4</v>
      </c>
    </row>
    <row r="14" spans="1:21">
      <c r="B14" s="1">
        <v>0.17324883699999999</v>
      </c>
      <c r="C14" s="1">
        <v>0.19404464799999999</v>
      </c>
      <c r="D14" s="1">
        <v>3.2247299999999999E-4</v>
      </c>
      <c r="E14" s="1">
        <v>1.8241399999999999E-4</v>
      </c>
      <c r="I14" s="1">
        <v>0.20198912299999999</v>
      </c>
      <c r="J14" s="1">
        <v>0.20687999900000001</v>
      </c>
      <c r="K14" s="1">
        <v>5.3541099999999996E-4</v>
      </c>
      <c r="L14" s="1">
        <v>2.4726199999999999E-4</v>
      </c>
      <c r="Q14" s="1">
        <v>0.164155466</v>
      </c>
      <c r="R14" s="1">
        <v>0.188517715</v>
      </c>
      <c r="S14" s="1">
        <v>4.0538500000000002E-4</v>
      </c>
      <c r="T14" s="1">
        <v>1.90228E-4</v>
      </c>
    </row>
    <row r="15" spans="1:21">
      <c r="B15" s="1">
        <v>0.17999827700000001</v>
      </c>
      <c r="C15" s="1">
        <v>0.18985068899999999</v>
      </c>
      <c r="D15" s="1">
        <v>1.153851E-3</v>
      </c>
      <c r="E15" s="1">
        <v>1.94365E-4</v>
      </c>
      <c r="I15" s="1">
        <v>0.21360791600000001</v>
      </c>
      <c r="J15" s="1">
        <v>0.21274389099999999</v>
      </c>
      <c r="K15" s="1">
        <v>4.44437E-4</v>
      </c>
      <c r="L15" s="1">
        <v>3.7753100000000001E-4</v>
      </c>
      <c r="Q15" s="1">
        <v>0.16701487200000001</v>
      </c>
      <c r="R15" s="1">
        <v>0.18379157900000001</v>
      </c>
      <c r="S15" s="1">
        <v>3.8618399999999997E-4</v>
      </c>
      <c r="T15" s="1">
        <v>2.0809999999999999E-4</v>
      </c>
    </row>
    <row r="16" spans="1:21">
      <c r="B16" s="1">
        <v>0.172555984</v>
      </c>
      <c r="C16" s="1">
        <v>0.20076875199999999</v>
      </c>
      <c r="D16" s="1">
        <v>3.0617900000000001E-4</v>
      </c>
      <c r="E16" s="1">
        <v>4.1562400000000002E-4</v>
      </c>
      <c r="F16" s="1" t="s">
        <v>8</v>
      </c>
      <c r="I16" s="1">
        <v>0.24391554700000001</v>
      </c>
      <c r="J16" s="1">
        <v>0.216716192</v>
      </c>
      <c r="K16" s="1">
        <v>1.0155349999999999E-3</v>
      </c>
      <c r="L16" s="1">
        <v>2.3905399999999999E-4</v>
      </c>
      <c r="M16" s="1" t="s">
        <v>8</v>
      </c>
      <c r="Q16" s="1">
        <v>0.173913865</v>
      </c>
      <c r="R16" s="1">
        <v>0.18838621699999999</v>
      </c>
      <c r="S16" s="1">
        <v>3.9572799999999998E-4</v>
      </c>
      <c r="T16" s="1">
        <v>2.1829400000000001E-4</v>
      </c>
      <c r="U16" s="1" t="s">
        <v>8</v>
      </c>
    </row>
    <row r="17" spans="2:20">
      <c r="B17" s="1">
        <v>0.173139772</v>
      </c>
      <c r="C17" s="1">
        <v>0.18616539500000001</v>
      </c>
      <c r="D17" s="1">
        <v>5.1708899999999998E-4</v>
      </c>
      <c r="E17" s="1">
        <v>4.2194299999999998E-4</v>
      </c>
      <c r="I17" s="1">
        <v>0.20915730099999999</v>
      </c>
      <c r="J17" s="1">
        <v>0.21128802599999999</v>
      </c>
      <c r="K17" s="1">
        <v>9.6254200000000004E-4</v>
      </c>
      <c r="L17" s="1">
        <v>6.3198699999999998E-4</v>
      </c>
      <c r="Q17" s="1">
        <v>0.16050334399999999</v>
      </c>
      <c r="R17" s="1">
        <v>0.18763222299999999</v>
      </c>
      <c r="S17" s="1">
        <v>4.88417E-4</v>
      </c>
      <c r="T17" s="1">
        <v>2.25582E-4</v>
      </c>
    </row>
    <row r="18" spans="2:20">
      <c r="B18" s="1">
        <v>0.17390556900000001</v>
      </c>
      <c r="C18" s="1">
        <v>0.186408819</v>
      </c>
      <c r="D18" s="1">
        <v>2.6959599999999998E-4</v>
      </c>
      <c r="E18" s="1">
        <v>2.6435599999999999E-4</v>
      </c>
      <c r="I18" s="1">
        <v>0.21364735700000001</v>
      </c>
      <c r="J18" s="1">
        <v>0.20122773499999999</v>
      </c>
      <c r="K18" s="1">
        <v>6.6980800000000004E-4</v>
      </c>
      <c r="L18" s="1">
        <v>2.4181499999999999E-4</v>
      </c>
      <c r="Q18" s="1">
        <v>0.161364758</v>
      </c>
      <c r="R18" s="1">
        <v>0.18977672000000001</v>
      </c>
      <c r="S18" s="1">
        <v>4.6329999999999999E-4</v>
      </c>
      <c r="T18" s="1">
        <v>1.95494E-4</v>
      </c>
    </row>
    <row r="19" spans="2:20">
      <c r="B19" s="1">
        <v>0.17974788899999999</v>
      </c>
      <c r="C19" s="1">
        <v>0.19528733000000001</v>
      </c>
      <c r="D19" s="1">
        <v>2.7818299999999999E-4</v>
      </c>
      <c r="E19" s="1">
        <v>1.4249600000000001E-4</v>
      </c>
      <c r="I19" s="1">
        <v>0.21193900700000001</v>
      </c>
      <c r="J19" s="1">
        <v>0.21797285499999999</v>
      </c>
      <c r="K19" s="1">
        <v>7.5443199999999998E-4</v>
      </c>
      <c r="L19" s="1">
        <v>2.44825E-4</v>
      </c>
      <c r="Q19" s="1">
        <v>0.16435159599999999</v>
      </c>
      <c r="R19" s="1">
        <v>0.19015125999999999</v>
      </c>
      <c r="S19" s="1">
        <v>3.6798499999999998E-4</v>
      </c>
      <c r="T19" s="1">
        <v>1.94575E-4</v>
      </c>
    </row>
    <row r="20" spans="2:20">
      <c r="B20" s="1">
        <v>0.183406971</v>
      </c>
      <c r="C20" s="1">
        <v>0.21144059900000001</v>
      </c>
      <c r="D20" s="1">
        <v>3.2160199999999999E-4</v>
      </c>
      <c r="E20" s="1">
        <v>1.3614399999999999E-4</v>
      </c>
      <c r="I20" s="1">
        <v>0.20990203299999999</v>
      </c>
      <c r="J20" s="1">
        <v>0.200373261</v>
      </c>
      <c r="K20" s="1">
        <v>5.5280900000000003E-4</v>
      </c>
      <c r="L20" s="1">
        <v>2.3825499999999999E-4</v>
      </c>
      <c r="Q20" s="1">
        <v>0.16630859100000001</v>
      </c>
      <c r="R20" s="1">
        <v>0.190115117</v>
      </c>
      <c r="S20" s="1">
        <v>4.5594199999999998E-4</v>
      </c>
      <c r="T20" s="1">
        <v>2.1608700000000001E-4</v>
      </c>
    </row>
    <row r="21" spans="2:20">
      <c r="B21" s="1">
        <v>0.178774301</v>
      </c>
      <c r="C21" s="1">
        <v>0.21540529</v>
      </c>
      <c r="D21" s="1">
        <v>2.7007799999999998E-4</v>
      </c>
      <c r="E21" s="1">
        <v>2.5750099999999999E-4</v>
      </c>
      <c r="I21" s="1">
        <v>0.220522155</v>
      </c>
      <c r="J21" s="1">
        <v>0.208275557</v>
      </c>
      <c r="K21" s="1">
        <v>5.0253400000000001E-4</v>
      </c>
      <c r="L21" s="1">
        <v>3.2402599999999999E-4</v>
      </c>
      <c r="Q21" s="1">
        <v>0.16662333300000001</v>
      </c>
      <c r="R21" s="1">
        <v>0.18684445199999999</v>
      </c>
      <c r="S21" s="1">
        <v>4.6741399999999998E-4</v>
      </c>
      <c r="T21" s="1">
        <v>2.3416100000000001E-4</v>
      </c>
    </row>
    <row r="22" spans="2:20">
      <c r="B22" s="1">
        <v>0.17138425800000001</v>
      </c>
      <c r="C22" s="1">
        <v>0.19504464199999999</v>
      </c>
      <c r="D22" s="1">
        <v>9.0746999999999996E-4</v>
      </c>
      <c r="E22" s="1">
        <v>1.1195389999999999E-3</v>
      </c>
      <c r="I22" s="1">
        <v>0.21861176099999999</v>
      </c>
      <c r="J22" s="1">
        <v>0.20754827300000001</v>
      </c>
      <c r="K22" s="1">
        <v>5.6893299999999998E-4</v>
      </c>
      <c r="L22" s="1">
        <v>3.6393800000000001E-4</v>
      </c>
      <c r="Q22" s="1">
        <v>0.167924673</v>
      </c>
      <c r="R22" s="1">
        <v>0.18348857700000001</v>
      </c>
      <c r="S22" s="1">
        <v>4.4595000000000002E-4</v>
      </c>
      <c r="T22" s="1">
        <v>2.1655700000000001E-4</v>
      </c>
    </row>
    <row r="23" spans="2:20">
      <c r="B23" s="1">
        <v>0.176995498</v>
      </c>
      <c r="C23" s="1">
        <v>0.19803885700000001</v>
      </c>
      <c r="D23" s="1">
        <v>7.2654750000000004E-3</v>
      </c>
      <c r="E23" s="1">
        <v>4.3668899999999998E-4</v>
      </c>
      <c r="F23" s="1" t="s">
        <v>8</v>
      </c>
    </row>
    <row r="24" spans="2:20">
      <c r="B24" s="1">
        <v>0.18173450799999999</v>
      </c>
      <c r="C24" s="1">
        <v>0.20063393099999999</v>
      </c>
      <c r="D24" s="1">
        <v>3.1037399999999998E-4</v>
      </c>
      <c r="E24" s="1">
        <v>1.37904E-4</v>
      </c>
    </row>
    <row r="25" spans="2:20">
      <c r="B25" s="1">
        <v>0.19406352800000001</v>
      </c>
      <c r="C25" s="1">
        <v>0.19684131399999999</v>
      </c>
      <c r="D25" s="1">
        <v>2.7652999999999998E-4</v>
      </c>
      <c r="E25" s="1">
        <v>1.4194500000000001E-4</v>
      </c>
    </row>
    <row r="26" spans="2:20">
      <c r="B26" s="1">
        <v>0.18010575300000001</v>
      </c>
      <c r="C26" s="1">
        <v>0.189845492</v>
      </c>
      <c r="D26" s="1">
        <v>3.2964600000000001E-4</v>
      </c>
      <c r="E26" s="1">
        <v>2.1534000000000001E-4</v>
      </c>
    </row>
    <row r="27" spans="2:20">
      <c r="B27" s="1">
        <v>0.18411842</v>
      </c>
      <c r="C27" s="1">
        <v>0.193585705</v>
      </c>
      <c r="D27" s="1">
        <v>2.6412899999999999E-4</v>
      </c>
      <c r="E27" s="1">
        <v>9.5092799999999997E-4</v>
      </c>
    </row>
    <row r="28" spans="2:20">
      <c r="B28" s="1">
        <v>0.17769908500000001</v>
      </c>
      <c r="C28" s="1">
        <v>0.191658785</v>
      </c>
      <c r="D28" s="1">
        <v>3.1471E-4</v>
      </c>
      <c r="E28" s="1">
        <v>1.3816800000000001E-4</v>
      </c>
    </row>
    <row r="29" spans="2:20">
      <c r="B29" s="1">
        <v>0.182592897</v>
      </c>
      <c r="C29" s="1">
        <v>0.19376458699999999</v>
      </c>
      <c r="D29" s="1">
        <v>4.9492399999999999E-4</v>
      </c>
      <c r="E29" s="1">
        <v>1.3478399999999999E-4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4"/>
  <sheetViews>
    <sheetView workbookViewId="0"/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11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0.22386460899999999</v>
      </c>
      <c r="B4" s="1">
        <v>0.33122064299999998</v>
      </c>
      <c r="C4" s="1">
        <v>0.41106833500000001</v>
      </c>
      <c r="D4" s="1">
        <v>4.45177E-4</v>
      </c>
      <c r="E4" s="1">
        <v>4.1246399999999997E-4</v>
      </c>
      <c r="F4" s="1">
        <v>1.7246399999999999E-4</v>
      </c>
      <c r="G4" s="1">
        <v>1.35735E-4</v>
      </c>
      <c r="I4" s="1">
        <v>0.331842998</v>
      </c>
      <c r="J4" s="1">
        <v>0.36703645400000001</v>
      </c>
      <c r="K4" s="1">
        <v>0.41270448399999998</v>
      </c>
      <c r="L4" s="1">
        <v>5.9951999999999998E-4</v>
      </c>
      <c r="M4" s="1">
        <v>2.5969099999999999E-4</v>
      </c>
      <c r="N4" s="1">
        <v>2.2985E-4</v>
      </c>
      <c r="O4" s="1">
        <v>2.3679320000000001E-3</v>
      </c>
      <c r="Q4" s="1">
        <v>0.26869471299999997</v>
      </c>
      <c r="R4" s="1">
        <v>0.341966204</v>
      </c>
      <c r="S4" s="1">
        <v>0.41502159999999999</v>
      </c>
      <c r="T4" s="1">
        <v>4.0285599999999999E-4</v>
      </c>
      <c r="U4" s="1">
        <v>2.56452E-4</v>
      </c>
      <c r="V4" s="1">
        <v>2.0980900000000001E-4</v>
      </c>
      <c r="W4" s="1">
        <v>2.3111799999999999E-4</v>
      </c>
    </row>
    <row r="5" spans="1:23">
      <c r="A5" s="1">
        <v>0.22831584599999999</v>
      </c>
      <c r="B5" s="1">
        <v>0.31437123500000003</v>
      </c>
      <c r="C5" s="1">
        <v>0.41392424</v>
      </c>
      <c r="D5" s="1">
        <v>2.8721900000000002E-4</v>
      </c>
      <c r="E5" s="1">
        <v>1.5378899999999999E-4</v>
      </c>
      <c r="F5" s="1">
        <v>1.8248799999999999E-4</v>
      </c>
      <c r="G5" s="1">
        <v>6.4598499999999996E-4</v>
      </c>
      <c r="I5" s="1">
        <v>0.32264584699999999</v>
      </c>
      <c r="J5" s="1">
        <v>0.36518402100000003</v>
      </c>
      <c r="K5" s="1">
        <v>0.41640230900000003</v>
      </c>
      <c r="L5" s="1">
        <v>5.6610500000000002E-4</v>
      </c>
      <c r="M5" s="1">
        <v>2.9344700000000001E-4</v>
      </c>
      <c r="N5" s="1">
        <v>2.7287399999999999E-4</v>
      </c>
      <c r="O5" s="1">
        <v>2.7009100000000003E-4</v>
      </c>
      <c r="Q5" s="1">
        <v>0.27130236200000002</v>
      </c>
      <c r="R5" s="1">
        <v>0.34012645499999999</v>
      </c>
      <c r="S5" s="1">
        <v>0.413865227</v>
      </c>
      <c r="T5" s="1">
        <v>4.37651E-4</v>
      </c>
      <c r="U5" s="1">
        <v>2.5188599999999999E-4</v>
      </c>
      <c r="V5" s="1">
        <v>1.97908E-4</v>
      </c>
      <c r="W5" s="1">
        <v>2.7631900000000002E-4</v>
      </c>
    </row>
    <row r="6" spans="1:23">
      <c r="A6" s="1">
        <v>0.22958957699999999</v>
      </c>
      <c r="B6" s="1">
        <v>0.32466782500000002</v>
      </c>
      <c r="C6" s="1">
        <v>0.41312417899999998</v>
      </c>
      <c r="D6" s="1">
        <v>6.4695699999999998E-4</v>
      </c>
      <c r="E6" s="1">
        <v>3.1603099999999998E-4</v>
      </c>
      <c r="F6" s="1">
        <v>2.8716199999999999E-4</v>
      </c>
      <c r="G6" s="1">
        <v>2.7754199999999998E-4</v>
      </c>
      <c r="I6" s="1">
        <v>0.33611654099999999</v>
      </c>
      <c r="J6" s="1">
        <v>0.36270440599999998</v>
      </c>
      <c r="K6" s="1">
        <v>0.42000870299999998</v>
      </c>
      <c r="L6" s="1">
        <v>1.3109949999999999E-3</v>
      </c>
      <c r="M6" s="1">
        <v>2.47352E-4</v>
      </c>
      <c r="N6" s="1">
        <v>2.4673400000000003E-4</v>
      </c>
      <c r="O6" s="1">
        <v>2.6731900000000002E-4</v>
      </c>
      <c r="Q6" s="1">
        <v>0.28147163400000003</v>
      </c>
      <c r="R6" s="1">
        <v>0.337627436</v>
      </c>
      <c r="S6" s="1">
        <v>0.41384113</v>
      </c>
      <c r="T6" s="1">
        <v>4.0252300000000001E-4</v>
      </c>
      <c r="U6" s="1">
        <v>2.1010199999999999E-4</v>
      </c>
      <c r="V6" s="1">
        <v>2.1337E-4</v>
      </c>
      <c r="W6" s="1">
        <v>2.1552999999999999E-4</v>
      </c>
    </row>
    <row r="7" spans="1:23">
      <c r="A7" s="1">
        <v>0.24116828800000001</v>
      </c>
      <c r="B7" s="1">
        <v>0.33550377599999998</v>
      </c>
      <c r="C7" s="1">
        <v>0.41371226799999999</v>
      </c>
      <c r="D7" s="1">
        <v>3.1468400000000002E-4</v>
      </c>
      <c r="E7" s="1">
        <v>1.2470600000000001E-4</v>
      </c>
      <c r="F7" s="1">
        <v>1.4893400000000001E-4</v>
      </c>
      <c r="G7" s="1">
        <v>1.31111E-4</v>
      </c>
      <c r="I7" s="1">
        <v>0.333261739</v>
      </c>
      <c r="J7" s="1">
        <v>0.36522508399999998</v>
      </c>
      <c r="K7" s="1">
        <v>0.41539430900000002</v>
      </c>
      <c r="L7" s="1">
        <v>5.3554399999999999E-4</v>
      </c>
      <c r="M7" s="1">
        <v>2.8947000000000001E-4</v>
      </c>
      <c r="N7" s="1">
        <v>2.8231799999999999E-4</v>
      </c>
      <c r="O7" s="1">
        <v>4.8264599999999999E-4</v>
      </c>
      <c r="Q7" s="1">
        <v>0.27993930500000003</v>
      </c>
      <c r="R7" s="1">
        <v>0.34151388799999999</v>
      </c>
      <c r="S7" s="1">
        <v>0.415266362</v>
      </c>
      <c r="T7" s="1">
        <v>4.9257999999999995E-4</v>
      </c>
      <c r="U7" s="1">
        <v>1.99173E-4</v>
      </c>
      <c r="V7" s="1">
        <v>2.4522200000000002E-4</v>
      </c>
      <c r="W7" s="1">
        <v>2.6045400000000002E-4</v>
      </c>
    </row>
    <row r="8" spans="1:23">
      <c r="A8" s="1">
        <v>0.24109596899999999</v>
      </c>
      <c r="B8" s="1">
        <v>0.34750340499999999</v>
      </c>
      <c r="C8" s="1">
        <v>0.41466171200000002</v>
      </c>
      <c r="D8" s="1">
        <v>4.46062E-4</v>
      </c>
      <c r="E8" s="4">
        <v>1.310196E-3</v>
      </c>
      <c r="F8" s="1">
        <v>1.7934299999999999E-4</v>
      </c>
      <c r="G8" s="1">
        <v>1.5570100000000001E-4</v>
      </c>
      <c r="I8" s="1">
        <v>0.33197685799999999</v>
      </c>
      <c r="J8" s="1">
        <v>0.371099385</v>
      </c>
      <c r="K8" s="1">
        <v>0.41250956</v>
      </c>
      <c r="L8" s="1">
        <v>5.6349199999999996E-4</v>
      </c>
      <c r="M8" s="1">
        <v>3.2339899999999998E-4</v>
      </c>
      <c r="N8" s="1">
        <v>1.1030079999999999E-3</v>
      </c>
      <c r="O8" s="1">
        <v>3.0639600000000001E-4</v>
      </c>
      <c r="Q8" s="1">
        <v>0.27638875400000001</v>
      </c>
      <c r="R8" s="1">
        <v>0.338788955</v>
      </c>
      <c r="S8" s="1">
        <v>0.413667018</v>
      </c>
      <c r="T8" s="1">
        <v>4.6716500000000002E-4</v>
      </c>
      <c r="U8" s="1">
        <v>1.97505E-4</v>
      </c>
      <c r="V8" s="1">
        <v>2.09345E-4</v>
      </c>
      <c r="W8" s="1">
        <v>2.0976600000000001E-4</v>
      </c>
    </row>
    <row r="9" spans="1:23">
      <c r="A9" s="1">
        <v>0.24388316900000001</v>
      </c>
      <c r="B9" s="1">
        <v>0.32909302200000001</v>
      </c>
      <c r="C9" s="1">
        <v>0.41526007799999998</v>
      </c>
      <c r="D9" s="1">
        <v>2.8656999999999999E-4</v>
      </c>
      <c r="E9" s="1">
        <v>2.2500800000000001E-4</v>
      </c>
      <c r="F9" s="1">
        <v>1.3411599999999999E-4</v>
      </c>
      <c r="G9" s="1">
        <v>1.43208E-4</v>
      </c>
      <c r="I9" s="1">
        <v>0.33110853200000001</v>
      </c>
      <c r="J9" s="1">
        <v>0.37192567300000001</v>
      </c>
      <c r="K9" s="1">
        <v>0.41337808799999998</v>
      </c>
      <c r="L9" s="1">
        <v>5.4019699999999996E-4</v>
      </c>
      <c r="M9" s="1">
        <v>3.0189000000000003E-4</v>
      </c>
      <c r="N9" s="1">
        <v>2.7175499999999999E-4</v>
      </c>
      <c r="O9" s="1">
        <v>3.1832600000000001E-4</v>
      </c>
      <c r="Q9" s="1">
        <v>0.28142676700000002</v>
      </c>
      <c r="R9" s="1">
        <v>0.34339393899999998</v>
      </c>
      <c r="S9" s="1">
        <v>0.41284206099999998</v>
      </c>
      <c r="T9" s="1">
        <v>4.1328600000000001E-4</v>
      </c>
      <c r="U9" s="1">
        <v>2.7226099999999999E-4</v>
      </c>
      <c r="V9" s="1">
        <v>2.0247400000000001E-4</v>
      </c>
      <c r="W9" s="1">
        <v>2.26295E-4</v>
      </c>
    </row>
    <row r="10" spans="1:23">
      <c r="A10" s="1">
        <v>0.24482453000000001</v>
      </c>
      <c r="B10" s="1">
        <v>0.32137727500000002</v>
      </c>
      <c r="C10" s="1">
        <v>0.41335006699999999</v>
      </c>
      <c r="D10" s="1">
        <v>3.0912499999999999E-4</v>
      </c>
      <c r="E10" s="1">
        <v>5.4394299999999997E-4</v>
      </c>
      <c r="F10" s="1">
        <v>2.05138E-4</v>
      </c>
      <c r="G10" s="1">
        <v>3.2141400000000001E-4</v>
      </c>
      <c r="I10" s="1">
        <v>0.33407988700000002</v>
      </c>
      <c r="J10" s="1">
        <v>0.37831105700000001</v>
      </c>
      <c r="K10" s="1">
        <v>0.41369767000000002</v>
      </c>
      <c r="L10" s="1">
        <v>5.2039199999999995E-4</v>
      </c>
      <c r="M10" s="1">
        <v>3.2328400000000002E-4</v>
      </c>
      <c r="N10" s="1">
        <v>3.1050099999999997E-4</v>
      </c>
      <c r="O10" s="1">
        <v>4.0374200000000001E-4</v>
      </c>
      <c r="Q10" s="1">
        <v>0.28341813900000001</v>
      </c>
      <c r="R10" s="1">
        <v>0.34078945700000002</v>
      </c>
      <c r="S10" s="1">
        <v>0.41551195400000002</v>
      </c>
      <c r="T10" s="1">
        <v>4.7187800000000001E-4</v>
      </c>
      <c r="U10" s="1">
        <v>2.7869E-4</v>
      </c>
      <c r="V10" s="1">
        <v>2.1233499999999999E-4</v>
      </c>
      <c r="W10" s="1">
        <v>3.0095799999999999E-4</v>
      </c>
    </row>
    <row r="11" spans="1:23">
      <c r="A11" s="1">
        <v>0.23879673900000001</v>
      </c>
      <c r="B11" s="1">
        <v>0.34082297700000003</v>
      </c>
      <c r="C11" s="1">
        <v>0.41365912799999999</v>
      </c>
      <c r="D11" s="1">
        <v>4.1114100000000001E-4</v>
      </c>
      <c r="E11" s="1">
        <v>1.90614E-4</v>
      </c>
      <c r="F11" s="1">
        <v>2.7657799999999998E-4</v>
      </c>
      <c r="G11" s="1">
        <v>1.5621E-4</v>
      </c>
      <c r="I11" s="1">
        <v>0.36361904099999998</v>
      </c>
      <c r="J11" s="1">
        <v>0.36894913299999998</v>
      </c>
      <c r="K11" s="1">
        <v>0.414935885</v>
      </c>
      <c r="L11" s="1">
        <v>1.166144E-3</v>
      </c>
      <c r="M11" s="1">
        <v>3.4328499999999998E-4</v>
      </c>
      <c r="N11" s="1">
        <v>4.6024100000000001E-4</v>
      </c>
      <c r="O11" s="1">
        <v>3.5869E-4</v>
      </c>
      <c r="Q11" s="1">
        <v>0.28593271100000001</v>
      </c>
      <c r="R11" s="1">
        <v>0.34495874199999998</v>
      </c>
      <c r="S11" s="1">
        <v>0.412822036</v>
      </c>
      <c r="T11" s="1">
        <v>4.0139E-4</v>
      </c>
      <c r="U11" s="1">
        <v>2.3785899999999999E-4</v>
      </c>
      <c r="V11" s="1">
        <v>2.3164299999999999E-4</v>
      </c>
      <c r="W11" s="1">
        <v>2.2479499999999999E-4</v>
      </c>
    </row>
    <row r="12" spans="1:23">
      <c r="A12" s="1">
        <v>0.24261170100000001</v>
      </c>
      <c r="B12" s="1">
        <v>0.353397829</v>
      </c>
      <c r="C12" s="1">
        <v>0.41331733500000001</v>
      </c>
      <c r="D12" s="1">
        <v>7.2557100000000005E-4</v>
      </c>
      <c r="E12" s="1">
        <v>2.1567600000000001E-4</v>
      </c>
      <c r="F12" s="1">
        <v>1.7107E-4</v>
      </c>
      <c r="G12" s="1">
        <v>2.69769E-4</v>
      </c>
      <c r="I12" s="1">
        <v>0.35643105899999999</v>
      </c>
      <c r="J12" s="1">
        <v>0.362794159</v>
      </c>
      <c r="K12" s="1">
        <v>0.41702468300000001</v>
      </c>
      <c r="L12" s="1">
        <v>7.8094199999999996E-4</v>
      </c>
      <c r="M12" s="1">
        <v>2.7073400000000001E-4</v>
      </c>
      <c r="N12" s="1">
        <v>2.9063800000000002E-4</v>
      </c>
      <c r="O12" s="1">
        <v>2.8385900000000002E-4</v>
      </c>
      <c r="Q12" s="1">
        <v>0.29623337399999999</v>
      </c>
      <c r="R12" s="1">
        <v>0.347695113</v>
      </c>
      <c r="S12" s="1">
        <v>0.414050429</v>
      </c>
      <c r="T12" s="1">
        <v>4.6366099999999998E-4</v>
      </c>
      <c r="U12" s="1">
        <v>1.91492E-4</v>
      </c>
      <c r="V12" s="1">
        <v>2.2072699999999999E-4</v>
      </c>
      <c r="W12" s="1">
        <v>2.0739099999999999E-4</v>
      </c>
    </row>
    <row r="13" spans="1:23">
      <c r="A13" s="1">
        <v>0.26510522800000003</v>
      </c>
      <c r="B13" s="1">
        <v>0.35967608699999998</v>
      </c>
      <c r="C13" s="1">
        <v>0.41880578800000001</v>
      </c>
      <c r="D13" s="1">
        <v>2.7427000000000002E-4</v>
      </c>
      <c r="E13" s="5"/>
      <c r="F13" s="1">
        <v>2.6942099999999999E-4</v>
      </c>
      <c r="G13" s="1">
        <v>1.9310700000000001E-4</v>
      </c>
      <c r="I13" s="1">
        <v>0.34853325000000002</v>
      </c>
      <c r="J13" s="1">
        <v>0.41171351</v>
      </c>
      <c r="K13" s="1">
        <v>0.41665360400000001</v>
      </c>
      <c r="L13" s="1">
        <v>5.0736100000000001E-4</v>
      </c>
      <c r="M13" s="1">
        <v>3.8004800000000002E-4</v>
      </c>
      <c r="N13" s="1">
        <v>2.5958399999999999E-4</v>
      </c>
      <c r="O13" s="1">
        <v>2.39934E-4</v>
      </c>
      <c r="Q13" s="1">
        <v>0.29411598999999999</v>
      </c>
      <c r="R13" s="1">
        <v>0.34713112899999998</v>
      </c>
      <c r="S13" s="1">
        <v>0.41294209100000001</v>
      </c>
      <c r="T13" s="1">
        <v>4.19162E-4</v>
      </c>
      <c r="U13" s="1">
        <v>2.2397500000000001E-4</v>
      </c>
      <c r="V13" s="1">
        <v>2.4221400000000001E-4</v>
      </c>
      <c r="W13" s="1">
        <v>2.41337E-4</v>
      </c>
    </row>
    <row r="14" spans="1:23">
      <c r="A14" s="1">
        <v>0.248886619</v>
      </c>
      <c r="B14" s="1">
        <v>0.33266814900000002</v>
      </c>
      <c r="C14" s="1">
        <v>0.41277261599999998</v>
      </c>
      <c r="D14" s="1">
        <v>8.7153600000000001E-4</v>
      </c>
      <c r="E14" s="1">
        <v>1.8441200000000001E-4</v>
      </c>
      <c r="F14" s="1">
        <v>1.5233299999999999E-4</v>
      </c>
      <c r="G14" s="1">
        <v>1.4773600000000001E-4</v>
      </c>
      <c r="I14" s="1">
        <v>0.36893473300000001</v>
      </c>
      <c r="J14" s="1">
        <v>0.36728717</v>
      </c>
      <c r="K14" s="1">
        <v>0.41256923699999998</v>
      </c>
      <c r="L14" s="1">
        <v>4.8441400000000001E-4</v>
      </c>
      <c r="M14" s="1">
        <v>2.5079200000000001E-4</v>
      </c>
      <c r="N14" s="1">
        <v>2.454744E-3</v>
      </c>
      <c r="O14" s="1">
        <v>3.17523E-4</v>
      </c>
      <c r="Q14" s="1">
        <v>0.29320658900000002</v>
      </c>
      <c r="R14" s="1">
        <v>0.35078726399999999</v>
      </c>
      <c r="S14" s="1">
        <v>0.41479830299999998</v>
      </c>
      <c r="T14" s="1">
        <v>4.4873800000000001E-4</v>
      </c>
      <c r="U14" s="1">
        <v>1.98421E-4</v>
      </c>
      <c r="V14" s="1">
        <v>2.6842100000000002E-4</v>
      </c>
      <c r="W14" s="1">
        <v>2.7771600000000001E-4</v>
      </c>
    </row>
    <row r="15" spans="1:23">
      <c r="A15" s="1">
        <v>0.25315226800000001</v>
      </c>
      <c r="B15" s="1">
        <v>0.33616891500000001</v>
      </c>
      <c r="C15" s="1">
        <v>0.41493059999999998</v>
      </c>
      <c r="D15" s="1">
        <v>2.9998299999999998E-4</v>
      </c>
      <c r="E15" s="1">
        <v>1.5698599999999999E-4</v>
      </c>
      <c r="F15" s="1">
        <v>1.6848500000000001E-4</v>
      </c>
      <c r="G15" s="1">
        <v>1.2818000000000001E-4</v>
      </c>
      <c r="I15" s="1">
        <v>0.36545681099999999</v>
      </c>
      <c r="J15" s="1">
        <v>0.38729449500000002</v>
      </c>
      <c r="K15" s="1">
        <v>0.41612872899999998</v>
      </c>
      <c r="L15" s="1">
        <v>5.1088499999999998E-4</v>
      </c>
      <c r="M15" s="1">
        <v>2.7917399999999998E-4</v>
      </c>
      <c r="N15" s="1">
        <v>7.2255699999999997E-4</v>
      </c>
      <c r="O15" s="1">
        <v>2.6317499999999999E-4</v>
      </c>
      <c r="Q15" s="1">
        <v>0.29459920299999998</v>
      </c>
      <c r="R15" s="1">
        <v>0.35086893699999999</v>
      </c>
      <c r="S15" s="1">
        <v>0.41247590899999997</v>
      </c>
      <c r="T15" s="1">
        <v>4.7948799999999997E-4</v>
      </c>
      <c r="U15" s="1">
        <v>1.9922399999999999E-4</v>
      </c>
      <c r="V15" s="1">
        <v>2.13181E-4</v>
      </c>
      <c r="W15" s="1">
        <v>2.5229700000000001E-4</v>
      </c>
    </row>
    <row r="16" spans="1:23">
      <c r="A16" s="1">
        <v>0.25231113999999999</v>
      </c>
      <c r="B16" s="1">
        <v>0.34887316899999998</v>
      </c>
      <c r="C16" s="1">
        <v>0.41456928900000001</v>
      </c>
      <c r="D16" s="1">
        <v>2.6252799999999999E-4</v>
      </c>
      <c r="E16" s="1">
        <v>1.87562E-4</v>
      </c>
      <c r="F16" s="1">
        <v>1.5090599999999999E-4</v>
      </c>
      <c r="G16" s="1">
        <v>2.6780700000000001E-4</v>
      </c>
      <c r="I16" s="1">
        <v>0.36694585499999999</v>
      </c>
      <c r="J16" s="1">
        <v>0.380267988</v>
      </c>
      <c r="K16" s="1">
        <v>0.41567911200000002</v>
      </c>
      <c r="L16" s="1">
        <v>7.8405300000000005E-4</v>
      </c>
      <c r="M16" s="1">
        <v>4.25108E-4</v>
      </c>
      <c r="N16" s="1">
        <v>5.1924200000000005E-4</v>
      </c>
      <c r="O16" s="1">
        <v>3.1196499999999999E-4</v>
      </c>
      <c r="Q16" s="1">
        <v>0.30018096700000002</v>
      </c>
      <c r="R16" s="1">
        <v>0.35000450300000002</v>
      </c>
      <c r="S16" s="1">
        <v>0.41441995700000001</v>
      </c>
      <c r="T16" s="1">
        <v>5.5585200000000002E-4</v>
      </c>
      <c r="U16" s="1">
        <v>2.5055999999999999E-4</v>
      </c>
      <c r="V16" s="1">
        <v>2.0336099999999999E-4</v>
      </c>
      <c r="W16" s="1">
        <v>2.5320399999999998E-4</v>
      </c>
    </row>
    <row r="17" spans="1:9">
      <c r="H17" s="1">
        <v>1.0322655999999999E-2</v>
      </c>
    </row>
    <row r="20" spans="1:9">
      <c r="B20" s="1" t="s">
        <v>0</v>
      </c>
      <c r="C20" s="2" t="s">
        <v>7</v>
      </c>
      <c r="D20" s="1" t="s">
        <v>11</v>
      </c>
      <c r="G20" s="1" t="s">
        <v>0</v>
      </c>
      <c r="H20" s="2" t="s">
        <v>7</v>
      </c>
      <c r="I20" s="1" t="s">
        <v>11</v>
      </c>
    </row>
    <row r="21" spans="1:9">
      <c r="A21" s="1" t="s">
        <v>1</v>
      </c>
      <c r="B21" s="3">
        <f>AVERAGE(A4:A16)</f>
        <v>0.24258505253846158</v>
      </c>
      <c r="C21" s="3">
        <f>AVERAGE(I4:I16)</f>
        <v>0.34545793469230773</v>
      </c>
      <c r="D21" s="3">
        <f>AVERAGE(Q4:Q16)</f>
        <v>0.28514696215384616</v>
      </c>
      <c r="F21" s="1" t="s">
        <v>3</v>
      </c>
      <c r="G21" s="3">
        <f>AVERAGE(D4:D16)*1000000</f>
        <v>429.29407692307689</v>
      </c>
      <c r="H21" s="3">
        <f>AVERAGE(L4:L16)*1000000</f>
        <v>682.31107692307683</v>
      </c>
      <c r="I21" s="3">
        <f>AVERAGE(T4:T16)*1000000</f>
        <v>450.47923076923075</v>
      </c>
    </row>
    <row r="22" spans="1:9">
      <c r="A22" s="1" t="s">
        <v>2</v>
      </c>
      <c r="B22" s="3">
        <f>AVERAGE(B5:B16)</f>
        <v>0.33701030533333332</v>
      </c>
      <c r="C22" s="3">
        <f>AVERAGE(J4:J16)</f>
        <v>0.37383019499999998</v>
      </c>
      <c r="D22" s="3">
        <f>AVERAGE(R4:R16)</f>
        <v>0.34428092476923078</v>
      </c>
      <c r="F22" s="1" t="s">
        <v>15</v>
      </c>
      <c r="G22" s="3">
        <f>AVERAGE(E4:E16)*1000000</f>
        <v>335.11558333333329</v>
      </c>
      <c r="H22" s="3">
        <f>AVERAGE(M4:M16)*1000000</f>
        <v>306.74415384615389</v>
      </c>
      <c r="I22" s="3">
        <f>AVERAGE(U4:U16)*1000000</f>
        <v>228.27692307692308</v>
      </c>
    </row>
    <row r="23" spans="1:9">
      <c r="A23" s="1" t="s">
        <v>14</v>
      </c>
      <c r="B23" s="3">
        <f>AVERAGE(C4:C16)</f>
        <v>0.41408889500000001</v>
      </c>
      <c r="C23" s="3">
        <f>AVERAGE(K4:K16)</f>
        <v>0.41516049023076917</v>
      </c>
      <c r="D23" s="3">
        <f>AVERAGE(S4:S16)</f>
        <v>0.4139633905384616</v>
      </c>
      <c r="F23" s="1" t="s">
        <v>16</v>
      </c>
      <c r="G23" s="3">
        <f>AVERAGE(F4:F16)*1000000</f>
        <v>192.18753846153845</v>
      </c>
      <c r="H23" s="3">
        <f>AVERAGE(N4:N16)*1000000</f>
        <v>571.08046153846158</v>
      </c>
      <c r="I23" s="3">
        <f>AVERAGE(V4:V16)*1000000</f>
        <v>220.77</v>
      </c>
    </row>
    <row r="24" spans="1:9">
      <c r="F24" s="1" t="s">
        <v>17</v>
      </c>
      <c r="G24" s="1">
        <f>AVERAGE(G4:G16)*1000000</f>
        <v>228.73115384615383</v>
      </c>
      <c r="H24" s="3">
        <f>AVERAGE(O4:O16)*1000000</f>
        <v>476.27676923076928</v>
      </c>
      <c r="I24" s="3">
        <f>AVERAGE(W4:W16)*1000000</f>
        <v>244.39846153846153</v>
      </c>
    </row>
  </sheetData>
  <mergeCells count="9">
    <mergeCell ref="Q2:S2"/>
    <mergeCell ref="T2:W2"/>
    <mergeCell ref="A1:G1"/>
    <mergeCell ref="I1:O1"/>
    <mergeCell ref="Q1:W1"/>
    <mergeCell ref="A2:C2"/>
    <mergeCell ref="D2:G2"/>
    <mergeCell ref="I2:K2"/>
    <mergeCell ref="L2:O2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4"/>
  <sheetViews>
    <sheetView workbookViewId="0"/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11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0.22386460899999999</v>
      </c>
      <c r="B4" s="1">
        <v>0.31437123500000003</v>
      </c>
      <c r="C4" s="1">
        <v>0.41106833500000001</v>
      </c>
      <c r="D4" s="1">
        <v>2.6252799999999999E-4</v>
      </c>
      <c r="E4" s="1">
        <v>1.2470600000000001E-4</v>
      </c>
      <c r="F4" s="1">
        <v>1.3411599999999999E-4</v>
      </c>
      <c r="G4" s="1">
        <v>1.2818000000000001E-4</v>
      </c>
      <c r="I4" s="1">
        <v>0.32264584699999999</v>
      </c>
      <c r="J4" s="1">
        <v>0.36270440599999998</v>
      </c>
      <c r="K4" s="1">
        <v>0.41250956</v>
      </c>
      <c r="L4" s="1">
        <v>4.8441400000000001E-4</v>
      </c>
      <c r="M4" s="1">
        <v>2.47352E-4</v>
      </c>
      <c r="N4" s="1">
        <v>2.2985E-4</v>
      </c>
      <c r="O4" s="1">
        <v>2.39934E-4</v>
      </c>
      <c r="Q4" s="1">
        <v>0.26869471299999997</v>
      </c>
      <c r="R4" s="1">
        <v>0.337627436</v>
      </c>
      <c r="S4" s="1">
        <v>0.41247590899999997</v>
      </c>
      <c r="T4" s="1">
        <v>4.0139E-4</v>
      </c>
      <c r="U4" s="1">
        <v>1.91492E-4</v>
      </c>
      <c r="V4" s="1">
        <v>1.97908E-4</v>
      </c>
      <c r="W4" s="1">
        <v>2.0739099999999999E-4</v>
      </c>
    </row>
    <row r="5" spans="1:23">
      <c r="A5" s="1">
        <v>0.22831584599999999</v>
      </c>
      <c r="B5" s="1">
        <v>0.32137727500000002</v>
      </c>
      <c r="C5" s="1">
        <v>0.41277261599999998</v>
      </c>
      <c r="D5" s="1">
        <v>2.7427000000000002E-4</v>
      </c>
      <c r="E5" s="1">
        <v>1.5378899999999999E-4</v>
      </c>
      <c r="F5" s="1">
        <v>1.4893400000000001E-4</v>
      </c>
      <c r="G5" s="1">
        <v>1.31111E-4</v>
      </c>
      <c r="I5" s="1">
        <v>0.33110853200000001</v>
      </c>
      <c r="J5" s="1">
        <v>0.362794159</v>
      </c>
      <c r="K5" s="1">
        <v>0.41256923699999998</v>
      </c>
      <c r="L5" s="1">
        <v>5.0736100000000001E-4</v>
      </c>
      <c r="M5" s="1">
        <v>2.5079200000000001E-4</v>
      </c>
      <c r="N5" s="1">
        <v>2.4673400000000003E-4</v>
      </c>
      <c r="O5" s="1">
        <v>2.6317499999999999E-4</v>
      </c>
      <c r="Q5" s="1">
        <v>0.27130236200000002</v>
      </c>
      <c r="R5" s="1">
        <v>0.338788955</v>
      </c>
      <c r="S5" s="1">
        <v>0.412822036</v>
      </c>
      <c r="T5" s="1">
        <v>4.0252300000000001E-4</v>
      </c>
      <c r="U5" s="1">
        <v>1.97505E-4</v>
      </c>
      <c r="V5" s="1">
        <v>2.0247400000000001E-4</v>
      </c>
      <c r="W5" s="1">
        <v>2.0976600000000001E-4</v>
      </c>
    </row>
    <row r="6" spans="1:23">
      <c r="A6" s="1">
        <v>0.22958957699999999</v>
      </c>
      <c r="B6" s="1">
        <v>0.32466782500000002</v>
      </c>
      <c r="C6" s="1">
        <v>0.41312417899999998</v>
      </c>
      <c r="D6" s="1">
        <v>2.8656999999999999E-4</v>
      </c>
      <c r="E6" s="1">
        <v>1.5698599999999999E-4</v>
      </c>
      <c r="F6" s="1">
        <v>1.5090599999999999E-4</v>
      </c>
      <c r="G6" s="1">
        <v>1.35735E-4</v>
      </c>
      <c r="I6" s="1">
        <v>0.331842998</v>
      </c>
      <c r="J6" s="1">
        <v>0.36518402100000003</v>
      </c>
      <c r="K6" s="1">
        <v>0.41270448399999998</v>
      </c>
      <c r="L6" s="1">
        <v>5.1088499999999998E-4</v>
      </c>
      <c r="M6" s="1">
        <v>2.5969099999999999E-4</v>
      </c>
      <c r="N6" s="1">
        <v>2.5958399999999999E-4</v>
      </c>
      <c r="O6" s="1">
        <v>2.6731900000000002E-4</v>
      </c>
      <c r="Q6" s="1">
        <v>0.27638875400000001</v>
      </c>
      <c r="R6" s="1">
        <v>0.34012645499999999</v>
      </c>
      <c r="S6" s="1">
        <v>0.41284206099999998</v>
      </c>
      <c r="T6" s="1">
        <v>4.0285599999999999E-4</v>
      </c>
      <c r="U6" s="1">
        <v>1.98421E-4</v>
      </c>
      <c r="V6" s="1">
        <v>2.0336099999999999E-4</v>
      </c>
      <c r="W6" s="1">
        <v>2.1552999999999999E-4</v>
      </c>
    </row>
    <row r="7" spans="1:23">
      <c r="A7" s="1">
        <v>0.23879673900000001</v>
      </c>
      <c r="B7" s="1">
        <v>0.32909302200000001</v>
      </c>
      <c r="C7" s="1">
        <v>0.41331733500000001</v>
      </c>
      <c r="D7" s="1">
        <v>2.8721900000000002E-4</v>
      </c>
      <c r="E7" s="1">
        <v>1.8441200000000001E-4</v>
      </c>
      <c r="F7" s="1">
        <v>1.5233299999999999E-4</v>
      </c>
      <c r="G7" s="1">
        <v>1.43208E-4</v>
      </c>
      <c r="I7" s="1">
        <v>0.33197685799999999</v>
      </c>
      <c r="J7" s="1">
        <v>0.36522508399999998</v>
      </c>
      <c r="K7" s="1">
        <v>0.41337808799999998</v>
      </c>
      <c r="L7" s="1">
        <v>5.2039199999999995E-4</v>
      </c>
      <c r="M7" s="1">
        <v>2.7073400000000001E-4</v>
      </c>
      <c r="N7" s="1">
        <v>2.7175499999999999E-4</v>
      </c>
      <c r="O7" s="1">
        <v>2.7009100000000003E-4</v>
      </c>
      <c r="Q7" s="1">
        <v>0.27993930500000003</v>
      </c>
      <c r="R7" s="1">
        <v>0.34078945700000002</v>
      </c>
      <c r="S7" s="1">
        <v>0.41294209100000001</v>
      </c>
      <c r="T7" s="1">
        <v>4.1328600000000001E-4</v>
      </c>
      <c r="U7" s="1">
        <v>1.99173E-4</v>
      </c>
      <c r="V7" s="1">
        <v>2.09345E-4</v>
      </c>
      <c r="W7" s="1">
        <v>2.2479499999999999E-4</v>
      </c>
    </row>
    <row r="8" spans="1:23">
      <c r="A8" s="1">
        <v>0.24109596899999999</v>
      </c>
      <c r="B8" s="1">
        <v>0.33122064299999998</v>
      </c>
      <c r="C8" s="1">
        <v>0.41335006699999999</v>
      </c>
      <c r="D8" s="1">
        <v>2.9998299999999998E-4</v>
      </c>
      <c r="E8" s="1">
        <v>1.87562E-4</v>
      </c>
      <c r="F8" s="1">
        <v>1.6848500000000001E-4</v>
      </c>
      <c r="G8" s="1">
        <v>1.4773600000000001E-4</v>
      </c>
      <c r="I8" s="1">
        <v>0.333261739</v>
      </c>
      <c r="J8" s="1">
        <v>0.36703645400000001</v>
      </c>
      <c r="K8" s="1">
        <v>0.41369767000000002</v>
      </c>
      <c r="L8" s="1">
        <v>5.3554399999999999E-4</v>
      </c>
      <c r="M8" s="1">
        <v>2.7917399999999998E-4</v>
      </c>
      <c r="N8" s="1">
        <v>2.7287399999999999E-4</v>
      </c>
      <c r="O8" s="1">
        <v>2.8385900000000002E-4</v>
      </c>
      <c r="Q8" s="1">
        <v>0.28142676700000002</v>
      </c>
      <c r="R8" s="1">
        <v>0.34151388799999999</v>
      </c>
      <c r="S8" s="1">
        <v>0.413667018</v>
      </c>
      <c r="T8" s="1">
        <v>4.19162E-4</v>
      </c>
      <c r="U8" s="1">
        <v>1.9922399999999999E-4</v>
      </c>
      <c r="V8" s="1">
        <v>2.0980900000000001E-4</v>
      </c>
      <c r="W8" s="1">
        <v>2.26295E-4</v>
      </c>
    </row>
    <row r="9" spans="1:23">
      <c r="A9" s="1">
        <v>0.24116828800000001</v>
      </c>
      <c r="B9" s="1">
        <v>0.33266814900000002</v>
      </c>
      <c r="C9" s="1">
        <v>0.41365912799999999</v>
      </c>
      <c r="D9" s="1">
        <v>3.0912499999999999E-4</v>
      </c>
      <c r="E9" s="1">
        <v>1.90614E-4</v>
      </c>
      <c r="F9" s="1">
        <v>1.7107E-4</v>
      </c>
      <c r="G9" s="1">
        <v>1.5570100000000001E-4</v>
      </c>
      <c r="I9" s="1">
        <v>0.33407988700000002</v>
      </c>
      <c r="J9" s="1">
        <v>0.36728717</v>
      </c>
      <c r="K9" s="1">
        <v>0.414935885</v>
      </c>
      <c r="L9" s="1">
        <v>5.4019699999999996E-4</v>
      </c>
      <c r="M9" s="1">
        <v>2.8947000000000001E-4</v>
      </c>
      <c r="N9" s="1">
        <v>2.8231799999999999E-4</v>
      </c>
      <c r="O9" s="1">
        <v>3.0639600000000001E-4</v>
      </c>
      <c r="Q9" s="1">
        <v>0.28147163400000003</v>
      </c>
      <c r="R9" s="1">
        <v>0.341966204</v>
      </c>
      <c r="S9" s="1">
        <v>0.41384113</v>
      </c>
      <c r="T9" s="1">
        <v>4.37651E-4</v>
      </c>
      <c r="U9" s="1">
        <v>2.1010199999999999E-4</v>
      </c>
      <c r="V9" s="1">
        <v>2.1233499999999999E-4</v>
      </c>
      <c r="W9" s="1">
        <v>2.3111799999999999E-4</v>
      </c>
    </row>
    <row r="10" spans="1:23">
      <c r="A10" s="1">
        <v>0.24261170100000001</v>
      </c>
      <c r="B10" s="1">
        <v>0.33550377599999998</v>
      </c>
      <c r="C10" s="1">
        <v>0.41371226799999999</v>
      </c>
      <c r="D10" s="1">
        <v>3.1468400000000002E-4</v>
      </c>
      <c r="E10" s="1">
        <v>2.1567600000000001E-4</v>
      </c>
      <c r="F10" s="1">
        <v>1.7246399999999999E-4</v>
      </c>
      <c r="G10" s="1">
        <v>1.5621E-4</v>
      </c>
      <c r="I10" s="1">
        <v>0.33611654099999999</v>
      </c>
      <c r="J10" s="1">
        <v>0.36894913299999998</v>
      </c>
      <c r="K10" s="1">
        <v>0.41539430900000002</v>
      </c>
      <c r="L10" s="1">
        <v>5.6349199999999996E-4</v>
      </c>
      <c r="M10" s="1">
        <v>2.9344700000000001E-4</v>
      </c>
      <c r="N10" s="1">
        <v>2.9063800000000002E-4</v>
      </c>
      <c r="O10" s="1">
        <v>3.1196499999999999E-4</v>
      </c>
      <c r="Q10" s="1">
        <v>0.28341813900000001</v>
      </c>
      <c r="R10" s="1">
        <v>0.34339393899999998</v>
      </c>
      <c r="S10" s="1">
        <v>0.413865227</v>
      </c>
      <c r="T10" s="1">
        <v>4.4873800000000001E-4</v>
      </c>
      <c r="U10" s="1">
        <v>2.2397500000000001E-4</v>
      </c>
      <c r="V10" s="1">
        <v>2.13181E-4</v>
      </c>
      <c r="W10" s="1">
        <v>2.41337E-4</v>
      </c>
    </row>
    <row r="11" spans="1:23">
      <c r="A11" s="1">
        <v>0.24388316900000001</v>
      </c>
      <c r="B11" s="1">
        <v>0.33616891500000001</v>
      </c>
      <c r="C11" s="1">
        <v>0.41392424</v>
      </c>
      <c r="D11" s="1">
        <v>4.1114100000000001E-4</v>
      </c>
      <c r="E11" s="1">
        <v>2.2500800000000001E-4</v>
      </c>
      <c r="F11" s="1">
        <v>1.7934299999999999E-4</v>
      </c>
      <c r="G11" s="1">
        <v>1.9310700000000001E-4</v>
      </c>
      <c r="I11" s="1">
        <v>0.34853325000000002</v>
      </c>
      <c r="J11" s="1">
        <v>0.371099385</v>
      </c>
      <c r="K11" s="1">
        <v>0.41567911200000002</v>
      </c>
      <c r="L11" s="1">
        <v>5.6610500000000002E-4</v>
      </c>
      <c r="M11" s="1">
        <v>3.0189000000000003E-4</v>
      </c>
      <c r="N11" s="1">
        <v>3.1050099999999997E-4</v>
      </c>
      <c r="O11" s="1">
        <v>3.17523E-4</v>
      </c>
      <c r="Q11" s="1">
        <v>0.28593271100000001</v>
      </c>
      <c r="R11" s="1">
        <v>0.34495874199999998</v>
      </c>
      <c r="S11" s="1">
        <v>0.414050429</v>
      </c>
      <c r="T11" s="1">
        <v>4.6366099999999998E-4</v>
      </c>
      <c r="U11" s="1">
        <v>2.3785899999999999E-4</v>
      </c>
      <c r="V11" s="1">
        <v>2.1337E-4</v>
      </c>
      <c r="W11" s="1">
        <v>2.5229700000000001E-4</v>
      </c>
    </row>
    <row r="12" spans="1:23">
      <c r="A12" s="1">
        <v>0.24482453000000001</v>
      </c>
      <c r="B12" s="1">
        <v>0.34082297700000003</v>
      </c>
      <c r="C12" s="1">
        <v>0.41456928900000001</v>
      </c>
      <c r="D12" s="1">
        <v>4.45177E-4</v>
      </c>
      <c r="E12" s="1">
        <v>3.1603099999999998E-4</v>
      </c>
      <c r="F12" s="1">
        <v>1.8248799999999999E-4</v>
      </c>
      <c r="G12" s="1">
        <v>2.6780700000000001E-4</v>
      </c>
      <c r="I12" s="1">
        <v>0.35643105899999999</v>
      </c>
      <c r="J12" s="1">
        <v>0.37192567300000001</v>
      </c>
      <c r="K12" s="1">
        <v>0.41612872899999998</v>
      </c>
      <c r="L12" s="1">
        <v>5.9951999999999998E-4</v>
      </c>
      <c r="M12" s="1">
        <v>3.2328400000000002E-4</v>
      </c>
      <c r="N12" s="1">
        <v>4.6024100000000001E-4</v>
      </c>
      <c r="O12" s="1">
        <v>3.1832600000000001E-4</v>
      </c>
      <c r="Q12" s="1">
        <v>0.29320658900000002</v>
      </c>
      <c r="R12" s="1">
        <v>0.34713112899999998</v>
      </c>
      <c r="S12" s="1">
        <v>0.41441995700000001</v>
      </c>
      <c r="T12" s="1">
        <v>4.6716500000000002E-4</v>
      </c>
      <c r="U12" s="1">
        <v>2.5055999999999999E-4</v>
      </c>
      <c r="V12" s="1">
        <v>2.2072699999999999E-4</v>
      </c>
      <c r="W12" s="1">
        <v>2.5320399999999998E-4</v>
      </c>
    </row>
    <row r="13" spans="1:23">
      <c r="A13" s="1">
        <v>0.248886619</v>
      </c>
      <c r="B13" s="1">
        <v>0.34750340499999999</v>
      </c>
      <c r="C13" s="1">
        <v>0.41466171200000002</v>
      </c>
      <c r="D13" s="1">
        <v>4.46062E-4</v>
      </c>
      <c r="E13" s="1">
        <v>4.1246399999999997E-4</v>
      </c>
      <c r="F13" s="1">
        <v>2.05138E-4</v>
      </c>
      <c r="G13" s="1">
        <v>2.69769E-4</v>
      </c>
      <c r="I13" s="1">
        <v>0.36361904099999998</v>
      </c>
      <c r="J13" s="1">
        <v>0.37831105700000001</v>
      </c>
      <c r="K13" s="1">
        <v>0.41640230900000003</v>
      </c>
      <c r="L13" s="1">
        <v>7.8094199999999996E-4</v>
      </c>
      <c r="M13" s="1">
        <v>3.2339899999999998E-4</v>
      </c>
      <c r="N13" s="1">
        <v>5.1924200000000005E-4</v>
      </c>
      <c r="O13" s="1">
        <v>3.5869E-4</v>
      </c>
      <c r="Q13" s="1">
        <v>0.29411598999999999</v>
      </c>
      <c r="R13" s="1">
        <v>0.347695113</v>
      </c>
      <c r="S13" s="1">
        <v>0.41479830299999998</v>
      </c>
      <c r="T13" s="1">
        <v>4.7187800000000001E-4</v>
      </c>
      <c r="U13" s="1">
        <v>2.5188599999999999E-4</v>
      </c>
      <c r="V13" s="1">
        <v>2.3164299999999999E-4</v>
      </c>
      <c r="W13" s="1">
        <v>2.6045400000000002E-4</v>
      </c>
    </row>
    <row r="14" spans="1:23">
      <c r="A14" s="1">
        <v>0.25231113999999999</v>
      </c>
      <c r="B14" s="1">
        <v>0.34887316899999998</v>
      </c>
      <c r="C14" s="1">
        <v>0.41493059999999998</v>
      </c>
      <c r="D14" s="1">
        <v>6.4695699999999998E-4</v>
      </c>
      <c r="E14" s="1">
        <v>5.4394299999999997E-4</v>
      </c>
      <c r="F14" s="1">
        <v>2.6942099999999999E-4</v>
      </c>
      <c r="G14" s="1">
        <v>2.7754199999999998E-4</v>
      </c>
      <c r="I14" s="1">
        <v>0.36545681099999999</v>
      </c>
      <c r="J14" s="1">
        <v>0.380267988</v>
      </c>
      <c r="K14" s="1">
        <v>0.41665360400000001</v>
      </c>
      <c r="L14" s="1">
        <v>7.8405300000000005E-4</v>
      </c>
      <c r="M14" s="1">
        <v>3.4328499999999998E-4</v>
      </c>
      <c r="N14" s="1">
        <v>7.2255699999999997E-4</v>
      </c>
      <c r="O14" s="1">
        <v>4.0374200000000001E-4</v>
      </c>
      <c r="Q14" s="1">
        <v>0.29459920299999998</v>
      </c>
      <c r="R14" s="1">
        <v>0.35000450300000002</v>
      </c>
      <c r="S14" s="1">
        <v>0.41502159999999999</v>
      </c>
      <c r="T14" s="1">
        <v>4.7948799999999997E-4</v>
      </c>
      <c r="U14" s="1">
        <v>2.56452E-4</v>
      </c>
      <c r="V14" s="1">
        <v>2.4221400000000001E-4</v>
      </c>
      <c r="W14" s="1">
        <v>2.7631900000000002E-4</v>
      </c>
    </row>
    <row r="15" spans="1:23">
      <c r="A15" s="1">
        <v>0.25315226800000001</v>
      </c>
      <c r="B15" s="1">
        <v>0.353397829</v>
      </c>
      <c r="C15" s="1">
        <v>0.41526007799999998</v>
      </c>
      <c r="D15" s="1">
        <v>7.2557100000000005E-4</v>
      </c>
      <c r="E15" s="5">
        <v>1.310196E-3</v>
      </c>
      <c r="F15" s="1">
        <v>2.7657799999999998E-4</v>
      </c>
      <c r="G15" s="1">
        <v>3.2141400000000001E-4</v>
      </c>
      <c r="I15" s="1">
        <v>0.36694585499999999</v>
      </c>
      <c r="J15" s="1">
        <v>0.38729449500000002</v>
      </c>
      <c r="K15" s="1">
        <v>0.41702468300000001</v>
      </c>
      <c r="L15" s="1">
        <v>1.166144E-3</v>
      </c>
      <c r="M15" s="1">
        <v>3.8004800000000002E-4</v>
      </c>
      <c r="N15" s="1">
        <v>1.1030079999999999E-3</v>
      </c>
      <c r="O15" s="1">
        <v>4.8264599999999999E-4</v>
      </c>
      <c r="Q15" s="1">
        <v>0.29623337399999999</v>
      </c>
      <c r="R15" s="1">
        <v>0.35078726399999999</v>
      </c>
      <c r="S15" s="1">
        <v>0.415266362</v>
      </c>
      <c r="T15" s="1">
        <v>4.9257999999999995E-4</v>
      </c>
      <c r="U15" s="1">
        <v>2.7226099999999999E-4</v>
      </c>
      <c r="V15" s="1">
        <v>2.4522200000000002E-4</v>
      </c>
      <c r="W15" s="1">
        <v>2.7771600000000001E-4</v>
      </c>
    </row>
    <row r="16" spans="1:23">
      <c r="A16" s="1">
        <v>0.26510522800000003</v>
      </c>
      <c r="B16" s="1">
        <v>0.35967608699999998</v>
      </c>
      <c r="C16" s="1">
        <v>0.41880578800000001</v>
      </c>
      <c r="D16" s="1">
        <v>8.7153600000000001E-4</v>
      </c>
      <c r="E16" s="1">
        <v>1.0322655999999999E-2</v>
      </c>
      <c r="F16" s="1">
        <v>2.8716199999999999E-4</v>
      </c>
      <c r="G16" s="1">
        <v>6.4598499999999996E-4</v>
      </c>
      <c r="I16" s="1">
        <v>0.36893473300000001</v>
      </c>
      <c r="J16" s="1">
        <v>0.41171351</v>
      </c>
      <c r="K16" s="1">
        <v>0.42000870299999998</v>
      </c>
      <c r="L16" s="1">
        <v>1.3109949999999999E-3</v>
      </c>
      <c r="M16" s="1">
        <v>4.25108E-4</v>
      </c>
      <c r="N16" s="1">
        <v>2.454744E-3</v>
      </c>
      <c r="O16" s="1">
        <v>2.3679320000000001E-3</v>
      </c>
      <c r="Q16" s="1">
        <v>0.30018096700000002</v>
      </c>
      <c r="R16" s="1">
        <v>0.35086893699999999</v>
      </c>
      <c r="S16" s="1">
        <v>0.41551195400000002</v>
      </c>
      <c r="T16" s="1">
        <v>5.5585200000000002E-4</v>
      </c>
      <c r="U16" s="1">
        <v>2.7869E-4</v>
      </c>
      <c r="V16" s="1">
        <v>2.6842100000000002E-4</v>
      </c>
      <c r="W16" s="1">
        <v>3.0095799999999999E-4</v>
      </c>
    </row>
    <row r="20" spans="1:9">
      <c r="B20" s="1" t="s">
        <v>0</v>
      </c>
      <c r="C20" s="2" t="s">
        <v>7</v>
      </c>
      <c r="D20" s="1" t="s">
        <v>11</v>
      </c>
      <c r="G20" s="1" t="s">
        <v>0</v>
      </c>
      <c r="H20" s="2" t="s">
        <v>7</v>
      </c>
      <c r="I20" s="1" t="s">
        <v>11</v>
      </c>
    </row>
    <row r="21" spans="1:9">
      <c r="A21" s="1" t="s">
        <v>1</v>
      </c>
      <c r="B21" s="3">
        <f>AVERAGE(A4:A16)</f>
        <v>0.24258505253846152</v>
      </c>
      <c r="C21" s="3">
        <f>AVERAGE(I4:I16)</f>
        <v>0.34545793469230762</v>
      </c>
      <c r="D21" s="3">
        <f>AVERAGE(Q4:Q16)</f>
        <v>0.28514696215384616</v>
      </c>
      <c r="F21" s="1" t="s">
        <v>3</v>
      </c>
      <c r="G21" s="3">
        <f>AVERAGE(D4:D16)*1000000</f>
        <v>429.29407692307694</v>
      </c>
      <c r="H21" s="3">
        <f>AVERAGE(L4:L16)*1000000</f>
        <v>682.31107692307694</v>
      </c>
      <c r="I21" s="3">
        <f>AVERAGE(T4:T16)*1000000</f>
        <v>450.47923076923075</v>
      </c>
    </row>
    <row r="22" spans="1:9">
      <c r="A22" s="1" t="s">
        <v>2</v>
      </c>
      <c r="B22" s="3">
        <f>AVERAGE(B5:B16)</f>
        <v>0.3384144226666666</v>
      </c>
      <c r="C22" s="3">
        <f>AVERAGE(J4:J16)</f>
        <v>0.37383019500000003</v>
      </c>
      <c r="D22" s="3">
        <f>AVERAGE(R4:R16)</f>
        <v>0.34428092476923078</v>
      </c>
      <c r="F22" s="1" t="s">
        <v>15</v>
      </c>
      <c r="G22" s="3">
        <f>AVERAGE(E4:E16)*1000000</f>
        <v>1103.387923076923</v>
      </c>
      <c r="H22" s="3">
        <f>AVERAGE(M4:M16)*1000000</f>
        <v>306.74415384615389</v>
      </c>
      <c r="I22" s="3">
        <f>AVERAGE(U4:U16)*1000000</f>
        <v>228.27692307692308</v>
      </c>
    </row>
    <row r="23" spans="1:9">
      <c r="A23" s="1" t="s">
        <v>14</v>
      </c>
      <c r="B23" s="3">
        <f>AVERAGE(C4:C16)</f>
        <v>0.41408889500000001</v>
      </c>
      <c r="C23" s="3">
        <f>AVERAGE(K4:K16)</f>
        <v>0.41516049023076929</v>
      </c>
      <c r="D23" s="3">
        <f>AVERAGE(S4:S16)</f>
        <v>0.4139633905384616</v>
      </c>
      <c r="F23" s="1" t="s">
        <v>16</v>
      </c>
      <c r="G23" s="3">
        <f>AVERAGE(F4:F16)*1000000</f>
        <v>192.18753846153845</v>
      </c>
      <c r="H23" s="3">
        <f>AVERAGE(N4:N16)*1000000</f>
        <v>571.08046153846158</v>
      </c>
      <c r="I23" s="3">
        <f>AVERAGE(V4:V16)*1000000</f>
        <v>220.77000000000004</v>
      </c>
    </row>
    <row r="24" spans="1:9">
      <c r="F24" s="1" t="s">
        <v>17</v>
      </c>
      <c r="G24" s="1">
        <f>AVERAGE(G4:G16)*1000000</f>
        <v>228.73115384615383</v>
      </c>
      <c r="H24" s="3">
        <f>AVERAGE(O4:O16)*1000000</f>
        <v>476.27676923076916</v>
      </c>
      <c r="I24" s="3">
        <f>AVERAGE(W4:W16)*1000000</f>
        <v>244.39846153846153</v>
      </c>
    </row>
  </sheetData>
  <mergeCells count="9">
    <mergeCell ref="Q2:S2"/>
    <mergeCell ref="T2:W2"/>
    <mergeCell ref="A1:G1"/>
    <mergeCell ref="I1:O1"/>
    <mergeCell ref="Q1:W1"/>
    <mergeCell ref="A2:C2"/>
    <mergeCell ref="D2:G2"/>
    <mergeCell ref="I2:K2"/>
    <mergeCell ref="L2:O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/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18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3.0249775999999999E-2</v>
      </c>
      <c r="B4" s="1">
        <v>0.21688078099999999</v>
      </c>
      <c r="C4" s="1">
        <v>0.41826134199999998</v>
      </c>
      <c r="D4" s="1">
        <v>2.66085E-4</v>
      </c>
      <c r="E4" s="1">
        <v>3.26344E-4</v>
      </c>
      <c r="F4" s="1">
        <v>1.62518E-4</v>
      </c>
      <c r="G4" s="1">
        <v>2.5542799999999998E-4</v>
      </c>
      <c r="I4" s="1">
        <v>6.7261283000000005E-2</v>
      </c>
      <c r="J4" s="1">
        <v>0.22800226000000001</v>
      </c>
      <c r="K4" s="1">
        <v>0.41240616400000002</v>
      </c>
      <c r="L4" s="1">
        <v>5.3251100000000005E-4</v>
      </c>
      <c r="M4" s="1">
        <v>2.7687799999999999E-4</v>
      </c>
      <c r="N4" s="1">
        <v>3.9034900000000001E-4</v>
      </c>
      <c r="O4" s="1">
        <v>4.1315699999999999E-4</v>
      </c>
      <c r="Q4" s="1">
        <v>6.5745941000000002E-2</v>
      </c>
      <c r="R4" s="1">
        <v>0.23596951999999999</v>
      </c>
      <c r="S4" s="1">
        <v>0.41369530799999998</v>
      </c>
      <c r="T4" s="1">
        <v>6.7850500000000004E-4</v>
      </c>
      <c r="U4" s="1">
        <v>2.3465399999999999E-4</v>
      </c>
      <c r="V4" s="1">
        <v>2.2079599999999999E-4</v>
      </c>
      <c r="W4" s="1">
        <v>2.6989499999999998E-4</v>
      </c>
    </row>
    <row r="5" spans="1:23">
      <c r="A5" s="1">
        <v>3.1521182000000002E-2</v>
      </c>
      <c r="B5" s="1">
        <v>0.21584851199999999</v>
      </c>
      <c r="C5" s="1">
        <v>0.41117847099999999</v>
      </c>
      <c r="D5" s="1">
        <v>3.13911E-4</v>
      </c>
      <c r="E5" s="1">
        <v>2.4918199999999997E-4</v>
      </c>
      <c r="F5" s="1">
        <v>2.66016E-4</v>
      </c>
      <c r="G5" s="1">
        <v>1.54351E-4</v>
      </c>
      <c r="I5" s="1">
        <v>6.5122351999999994E-2</v>
      </c>
      <c r="J5" s="1">
        <v>0.23177766599999999</v>
      </c>
      <c r="K5" s="1">
        <v>0.41409802400000001</v>
      </c>
      <c r="L5" s="1">
        <v>7.2234299999999997E-4</v>
      </c>
      <c r="M5" s="1">
        <v>2.4370800000000001E-4</v>
      </c>
      <c r="N5" s="1">
        <v>2.4978000000000001E-4</v>
      </c>
      <c r="O5" s="1">
        <v>3.45259E-4</v>
      </c>
      <c r="Q5" s="1">
        <v>6.7453898999999998E-2</v>
      </c>
      <c r="R5" s="1">
        <v>0.23524270899999999</v>
      </c>
      <c r="S5" s="1">
        <v>0.41168960500000001</v>
      </c>
      <c r="T5" s="1">
        <v>4.7061E-4</v>
      </c>
      <c r="U5" s="1">
        <v>2.0543699999999999E-4</v>
      </c>
      <c r="V5" s="1">
        <v>2.26889E-4</v>
      </c>
      <c r="W5" s="1">
        <v>2.6217599999999998E-4</v>
      </c>
    </row>
    <row r="6" spans="1:23">
      <c r="A6" s="1">
        <v>3.3297741999999998E-2</v>
      </c>
      <c r="B6" s="1">
        <v>0.21880560199999999</v>
      </c>
      <c r="C6" s="1">
        <v>0.417136534</v>
      </c>
      <c r="D6" s="1">
        <v>2.5649700000000001E-4</v>
      </c>
      <c r="E6" s="1">
        <v>2.8180499999999999E-4</v>
      </c>
      <c r="F6" s="1">
        <v>2.4617600000000002E-4</v>
      </c>
      <c r="G6" s="1">
        <v>2.7779399999999999E-4</v>
      </c>
      <c r="I6" s="1">
        <v>8.0438724000000003E-2</v>
      </c>
      <c r="J6" s="1">
        <v>0.23166324299999999</v>
      </c>
      <c r="K6" s="1">
        <v>0.41373491699999998</v>
      </c>
      <c r="L6" s="1">
        <v>5.4365700000000002E-4</v>
      </c>
      <c r="M6" s="1">
        <v>2.4398099999999999E-4</v>
      </c>
      <c r="N6" s="1">
        <v>2.4937599999999999E-4</v>
      </c>
      <c r="O6" s="1">
        <v>4.3060700000000001E-4</v>
      </c>
      <c r="Q6" s="1">
        <v>7.3420086999999995E-2</v>
      </c>
      <c r="R6" s="1">
        <v>0.24068092399999999</v>
      </c>
      <c r="S6" s="1">
        <v>0.41392743599999998</v>
      </c>
      <c r="T6" s="1">
        <v>1.171187E-3</v>
      </c>
      <c r="U6" s="1">
        <v>2.5625399999999998E-4</v>
      </c>
      <c r="V6" s="1">
        <v>2.21852E-4</v>
      </c>
      <c r="W6" s="1">
        <v>2.36648E-4</v>
      </c>
    </row>
    <row r="7" spans="1:23">
      <c r="A7" s="1">
        <v>3.5539832E-2</v>
      </c>
      <c r="B7" s="1">
        <v>0.21951226700000001</v>
      </c>
      <c r="C7" s="1">
        <v>0.41203047999999998</v>
      </c>
      <c r="D7" s="1">
        <v>6.0455999999999997E-4</v>
      </c>
      <c r="E7" s="1">
        <v>1.7310000000000001E-4</v>
      </c>
      <c r="F7" s="1">
        <v>1.4876900000000001E-4</v>
      </c>
      <c r="G7" s="1">
        <v>2.3810899999999999E-4</v>
      </c>
      <c r="I7" s="1">
        <v>7.1941841000000006E-2</v>
      </c>
      <c r="J7" s="1">
        <v>0.24151977899999999</v>
      </c>
      <c r="K7" s="1">
        <v>0.415124194</v>
      </c>
      <c r="L7" s="1">
        <v>4.8423599999999998E-4</v>
      </c>
      <c r="M7" s="1">
        <v>2.5126899999999998E-4</v>
      </c>
      <c r="N7" s="1">
        <v>2.65579E-4</v>
      </c>
      <c r="O7" s="1">
        <v>5.1200300000000002E-4</v>
      </c>
      <c r="Q7" s="1">
        <v>7.2634418000000006E-2</v>
      </c>
      <c r="R7" s="1">
        <v>0.24189111499999999</v>
      </c>
      <c r="S7" s="1">
        <v>0.41625221600000001</v>
      </c>
      <c r="T7" s="1">
        <v>4.6505199999999998E-4</v>
      </c>
      <c r="U7" s="1">
        <v>2.0813099999999999E-4</v>
      </c>
      <c r="V7" s="1">
        <v>2.1818E-4</v>
      </c>
      <c r="W7" s="1">
        <v>2.5326999999999999E-4</v>
      </c>
    </row>
    <row r="8" spans="1:23">
      <c r="A8" s="1">
        <v>4.4396128999999999E-2</v>
      </c>
      <c r="B8" s="1">
        <v>0.22359548200000001</v>
      </c>
      <c r="C8" s="1">
        <v>0.41374385400000002</v>
      </c>
      <c r="D8" s="1">
        <v>6.4048800000000004E-4</v>
      </c>
      <c r="E8" s="4">
        <v>1.0103600000000001E-3</v>
      </c>
      <c r="F8" s="1">
        <v>1.5439800000000001E-4</v>
      </c>
      <c r="G8" s="1">
        <v>1.5677000000000001E-4</v>
      </c>
      <c r="I8" s="1">
        <v>8.1085114E-2</v>
      </c>
      <c r="J8" s="1">
        <v>0.238714647</v>
      </c>
      <c r="K8" s="1">
        <v>0.41777996099999998</v>
      </c>
      <c r="L8" s="1">
        <v>4.8965599999999999E-4</v>
      </c>
      <c r="M8" s="1">
        <v>2.3335399999999999E-4</v>
      </c>
      <c r="N8" s="1">
        <v>3.60601E-4</v>
      </c>
      <c r="O8" s="1">
        <v>3.8103600000000002E-4</v>
      </c>
      <c r="Q8" s="1">
        <v>7.3961911000000005E-2</v>
      </c>
      <c r="R8" s="1">
        <v>0.24184480799999999</v>
      </c>
      <c r="S8" s="1">
        <v>0.411757384</v>
      </c>
      <c r="T8" s="1">
        <v>1.2261749999999999E-3</v>
      </c>
      <c r="U8" s="1">
        <v>1.89777E-4</v>
      </c>
      <c r="V8" s="1">
        <v>4.1028400000000002E-4</v>
      </c>
      <c r="W8" s="1">
        <v>2.3232099999999999E-4</v>
      </c>
    </row>
    <row r="9" spans="1:23">
      <c r="A9" s="1">
        <v>5.0037143999999999E-2</v>
      </c>
      <c r="B9" s="1">
        <v>0.234930257</v>
      </c>
      <c r="C9" s="1">
        <v>0.41462910200000003</v>
      </c>
      <c r="D9" s="1">
        <v>6.5359999999999995E-4</v>
      </c>
      <c r="E9" s="1">
        <v>1.40462E-4</v>
      </c>
      <c r="F9" s="1">
        <v>1.5542099999999999E-4</v>
      </c>
      <c r="G9" s="1">
        <v>1.82671E-4</v>
      </c>
      <c r="I9" s="1">
        <v>8.4797131999999997E-2</v>
      </c>
      <c r="J9" s="1">
        <v>0.23955923600000001</v>
      </c>
      <c r="K9" s="1">
        <v>0.41570426599999999</v>
      </c>
      <c r="L9" s="1">
        <v>6.2349300000000003E-4</v>
      </c>
      <c r="M9" s="1">
        <v>3.9671999999999998E-4</v>
      </c>
      <c r="N9" s="1">
        <v>2.60952E-4</v>
      </c>
      <c r="O9" s="1">
        <v>2.7299399999999998E-4</v>
      </c>
      <c r="Q9" s="1">
        <v>7.8721078E-2</v>
      </c>
      <c r="R9" s="1">
        <v>0.24022665700000001</v>
      </c>
      <c r="S9" s="1">
        <v>0.41537871500000001</v>
      </c>
      <c r="T9" s="1">
        <v>4.7554999999999999E-4</v>
      </c>
      <c r="U9" s="1">
        <v>5.0412700000000005E-4</v>
      </c>
      <c r="V9" s="1">
        <v>2.2290799999999999E-4</v>
      </c>
      <c r="W9" s="1">
        <v>3.6796799999999998E-4</v>
      </c>
    </row>
    <row r="10" spans="1:23">
      <c r="A10" s="1">
        <v>4.6534295000000003E-2</v>
      </c>
      <c r="B10" s="1">
        <v>0.22397149</v>
      </c>
      <c r="C10" s="1">
        <v>0.41474671200000002</v>
      </c>
      <c r="D10" s="1">
        <v>5.5907899999999998E-4</v>
      </c>
      <c r="E10" s="1">
        <v>1.26842E-4</v>
      </c>
      <c r="F10" s="1">
        <v>1.3905999999999999E-4</v>
      </c>
      <c r="G10" s="1">
        <v>1.4589299999999999E-4</v>
      </c>
      <c r="I10" s="1">
        <v>8.9556338999999999E-2</v>
      </c>
      <c r="J10" s="1">
        <v>0.23809307399999999</v>
      </c>
      <c r="K10" s="1">
        <v>0.41391298599999998</v>
      </c>
      <c r="L10" s="1">
        <v>6.0651800000000001E-4</v>
      </c>
      <c r="M10" s="1">
        <v>4.2308200000000003E-4</v>
      </c>
      <c r="N10" s="1">
        <v>5.1422600000000001E-4</v>
      </c>
      <c r="O10" s="1">
        <v>2.6958199999999998E-4</v>
      </c>
      <c r="Q10" s="1">
        <v>8.0951467999999999E-2</v>
      </c>
      <c r="R10" s="1">
        <v>0.246983814</v>
      </c>
      <c r="S10" s="1">
        <v>0.41339722699999998</v>
      </c>
      <c r="T10" s="1">
        <v>5.5395499999999996E-4</v>
      </c>
      <c r="U10" s="1">
        <v>2.3698100000000001E-4</v>
      </c>
      <c r="V10" s="1">
        <v>3.7106200000000002E-4</v>
      </c>
      <c r="W10" s="1">
        <v>2.5143499999999999E-4</v>
      </c>
    </row>
    <row r="11" spans="1:23">
      <c r="A11" s="1">
        <v>8.4372287000000004E-2</v>
      </c>
      <c r="B11" s="1">
        <v>0.266846007</v>
      </c>
      <c r="C11" s="1">
        <v>0.41112009700000002</v>
      </c>
      <c r="D11" s="1">
        <v>3.5641200000000002E-4</v>
      </c>
      <c r="E11" s="1">
        <v>1.3865000000000001E-4</v>
      </c>
      <c r="F11" s="1">
        <v>1.3865000000000001E-4</v>
      </c>
      <c r="G11" s="1">
        <v>1.46501E-4</v>
      </c>
    </row>
    <row r="12" spans="1:23">
      <c r="A12" s="1">
        <v>8.8113209999999997E-2</v>
      </c>
      <c r="B12" s="1">
        <v>0.248188091</v>
      </c>
      <c r="C12" s="1">
        <v>0.41313139799999998</v>
      </c>
      <c r="D12" s="1">
        <v>3.0233799999999998E-4</v>
      </c>
      <c r="E12" s="1">
        <v>1.5641799999999999E-4</v>
      </c>
      <c r="F12" s="1">
        <v>1.6517699999999999E-4</v>
      </c>
      <c r="G12" s="1">
        <v>1.9379099999999999E-4</v>
      </c>
    </row>
    <row r="13" spans="1:23">
      <c r="A13" s="1">
        <v>9.4381805999999999E-2</v>
      </c>
      <c r="B13" s="1">
        <v>0.24857268299999999</v>
      </c>
      <c r="C13" s="1">
        <v>0.415564357</v>
      </c>
      <c r="D13" s="1">
        <v>2.9718499999999999E-4</v>
      </c>
      <c r="E13" s="5">
        <v>1.56572E-4</v>
      </c>
      <c r="F13" s="1">
        <v>1.67897E-4</v>
      </c>
      <c r="G13" s="1">
        <v>1.7112099999999999E-4</v>
      </c>
    </row>
    <row r="20" spans="1:10">
      <c r="B20" s="1" t="s">
        <v>0</v>
      </c>
      <c r="C20" s="2" t="s">
        <v>7</v>
      </c>
      <c r="D20" s="1" t="s">
        <v>19</v>
      </c>
      <c r="E20" s="1" t="s">
        <v>11</v>
      </c>
      <c r="G20" s="1" t="s">
        <v>0</v>
      </c>
      <c r="H20" s="2" t="s">
        <v>7</v>
      </c>
      <c r="I20" s="1" t="s">
        <v>19</v>
      </c>
      <c r="J20" s="1" t="s">
        <v>20</v>
      </c>
    </row>
    <row r="21" spans="1:10">
      <c r="A21" s="1" t="s">
        <v>1</v>
      </c>
      <c r="B21" s="3">
        <f>AVERAGE(A4:A16)</f>
        <v>5.3844340299999995E-2</v>
      </c>
      <c r="C21" s="3">
        <f>AVERAGE(I4:I16)</f>
        <v>7.7171826428571441E-2</v>
      </c>
      <c r="D21" s="3">
        <f>AVERAGE(Q4:Q16)</f>
        <v>7.3269828857142852E-2</v>
      </c>
      <c r="E21" s="3">
        <f>AVERAGE(T41:T47)</f>
        <v>9.4818985714285708E-2</v>
      </c>
      <c r="F21" s="1" t="s">
        <v>3</v>
      </c>
      <c r="G21" s="3">
        <f>AVERAGE(D4:D16)*1000000</f>
        <v>425.01550000000003</v>
      </c>
      <c r="H21" s="3">
        <f>AVERAGE(L4:L16)*1000000</f>
        <v>571.77342857142855</v>
      </c>
      <c r="I21" s="3">
        <f>AVERAGE(T4:T16)*1000000</f>
        <v>720.14771428571419</v>
      </c>
      <c r="J21" s="3">
        <f>AVERAGE(W41:W47)*1000000</f>
        <v>376.24842857142863</v>
      </c>
    </row>
    <row r="22" spans="1:10">
      <c r="A22" s="1" t="s">
        <v>2</v>
      </c>
      <c r="B22" s="3">
        <f>AVERAGE(B5:B16)</f>
        <v>0.23336337677777777</v>
      </c>
      <c r="C22" s="3">
        <f>AVERAGE(J4:J16)</f>
        <v>0.23561855785714286</v>
      </c>
      <c r="D22" s="3">
        <f>AVERAGE(R4:R16)</f>
        <v>0.24040564957142857</v>
      </c>
      <c r="E22" s="1">
        <f>AVERAGE(U41:U47)</f>
        <v>0.25080549900000004</v>
      </c>
      <c r="F22" s="1" t="s">
        <v>15</v>
      </c>
      <c r="G22" s="3">
        <f>AVERAGE(E4:E16)*1000000</f>
        <v>275.9735</v>
      </c>
      <c r="H22" s="3">
        <f>AVERAGE(M4:M16)*1000000</f>
        <v>295.57028571428572</v>
      </c>
      <c r="I22" s="3">
        <f>AVERAGE(U4:U16)*1000000</f>
        <v>262.19442857142855</v>
      </c>
      <c r="J22" s="3">
        <f>AVERAGE(X41:X47)*1000000</f>
        <v>269.76657142857141</v>
      </c>
    </row>
    <row r="23" spans="1:10">
      <c r="A23" s="1" t="s">
        <v>14</v>
      </c>
      <c r="B23" s="3">
        <f>AVERAGE(C4:C16)</f>
        <v>0.41415423469999996</v>
      </c>
      <c r="C23" s="3">
        <f>AVERAGE(K4:K16)</f>
        <v>0.41468007314285721</v>
      </c>
      <c r="D23" s="3">
        <f>AVERAGE(S4:S16)</f>
        <v>0.41372827014285718</v>
      </c>
      <c r="E23" s="3">
        <f>AVERAGE(V41:V47)</f>
        <v>0.41410617385714288</v>
      </c>
      <c r="F23" s="1" t="s">
        <v>16</v>
      </c>
      <c r="G23" s="3">
        <f>AVERAGE(F4:F16)*1000000</f>
        <v>174.40819999999999</v>
      </c>
      <c r="H23" s="3">
        <f>AVERAGE(N4:N16)*1000000</f>
        <v>327.26614285714288</v>
      </c>
      <c r="I23" s="3">
        <f>AVERAGE(V4:V16)*1000000</f>
        <v>270.28157142857145</v>
      </c>
      <c r="J23" s="3">
        <f>AVERAGE(Y41:Y47)*1000000</f>
        <v>237.63085714285714</v>
      </c>
    </row>
    <row r="24" spans="1:10">
      <c r="F24" s="1" t="s">
        <v>17</v>
      </c>
      <c r="G24" s="1">
        <f>AVERAGE(G4:G16)*1000000</f>
        <v>192.24289999999999</v>
      </c>
      <c r="H24" s="3">
        <f>AVERAGE(O4:O16)*1000000</f>
        <v>374.9482857142857</v>
      </c>
      <c r="I24" s="3">
        <f>AVERAGE(W4:W16)*1000000</f>
        <v>267.67328571428567</v>
      </c>
      <c r="J24" s="3">
        <f>AVERAGE(Z41:Z47)*1000000</f>
        <v>256.16528571428569</v>
      </c>
    </row>
    <row r="38" spans="20:26">
      <c r="T38" s="19" t="s">
        <v>11</v>
      </c>
      <c r="U38" s="20"/>
      <c r="V38" s="20"/>
      <c r="W38" s="20"/>
      <c r="X38" s="20"/>
      <c r="Y38" s="20"/>
      <c r="Z38" s="20"/>
    </row>
    <row r="39" spans="20:26">
      <c r="T39" s="19" t="s">
        <v>12</v>
      </c>
      <c r="U39" s="20"/>
      <c r="V39" s="20"/>
      <c r="W39" s="19" t="s">
        <v>13</v>
      </c>
      <c r="X39" s="20"/>
      <c r="Y39" s="20"/>
      <c r="Z39" s="20"/>
    </row>
    <row r="40" spans="20:26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 spans="20:26">
      <c r="T41" s="1">
        <v>8.6507899999999999E-2</v>
      </c>
      <c r="U41" s="1">
        <v>0.24685322100000001</v>
      </c>
      <c r="V41" s="1">
        <v>0.41437086000000001</v>
      </c>
      <c r="W41" s="1">
        <v>4.1665700000000002E-4</v>
      </c>
      <c r="X41" s="1">
        <v>2.3133999999999999E-4</v>
      </c>
      <c r="Y41" s="1">
        <v>2.3954299999999999E-4</v>
      </c>
      <c r="Z41" s="1">
        <v>2.56142E-4</v>
      </c>
    </row>
    <row r="42" spans="20:26">
      <c r="T42" s="1">
        <v>9.3055433000000007E-2</v>
      </c>
      <c r="U42" s="1">
        <v>0.246723258</v>
      </c>
      <c r="V42" s="1">
        <v>0.41296531400000003</v>
      </c>
      <c r="W42" s="1">
        <v>4.0881799999999997E-4</v>
      </c>
      <c r="X42" s="1">
        <v>2.03647E-4</v>
      </c>
      <c r="Y42" s="1">
        <v>2.0606199999999999E-4</v>
      </c>
      <c r="Z42" s="1">
        <v>3.4212199999999999E-4</v>
      </c>
    </row>
    <row r="43" spans="20:26">
      <c r="T43" s="1">
        <v>9.2181120000000005E-2</v>
      </c>
      <c r="U43" s="1">
        <v>0.24702231499999999</v>
      </c>
      <c r="V43" s="1">
        <v>0.413009654</v>
      </c>
      <c r="W43" s="1">
        <v>4.2013E-4</v>
      </c>
      <c r="X43" s="1">
        <v>1.9742100000000001E-4</v>
      </c>
      <c r="Y43" s="1">
        <v>3.3817E-4</v>
      </c>
      <c r="Z43" s="1">
        <v>2.7114899999999999E-4</v>
      </c>
    </row>
    <row r="44" spans="20:26">
      <c r="T44" s="1">
        <v>9.4836772999999999E-2</v>
      </c>
      <c r="U44" s="1">
        <v>0.25462110700000001</v>
      </c>
      <c r="V44" s="1">
        <v>0.41533431300000001</v>
      </c>
      <c r="W44" s="1">
        <v>5.1067300000000001E-4</v>
      </c>
      <c r="X44" s="1">
        <v>2.04811E-4</v>
      </c>
      <c r="Y44" s="1">
        <v>2.07479E-4</v>
      </c>
      <c r="Z44" s="1">
        <v>2.4312100000000001E-4</v>
      </c>
    </row>
    <row r="45" spans="20:26">
      <c r="T45" s="1">
        <v>9.6809361999999996E-2</v>
      </c>
      <c r="U45" s="1">
        <v>0.25297718400000002</v>
      </c>
      <c r="V45" s="1">
        <v>0.41416484100000001</v>
      </c>
      <c r="W45" s="1">
        <v>4.1050599999999999E-4</v>
      </c>
      <c r="X45" s="1">
        <v>2.26002E-4</v>
      </c>
      <c r="Y45" s="1">
        <v>2.3683999999999999E-4</v>
      </c>
      <c r="Z45" s="1">
        <v>2.5624699999999997E-4</v>
      </c>
    </row>
    <row r="46" spans="20:26">
      <c r="T46" s="1">
        <v>9.8813104999999998E-2</v>
      </c>
      <c r="U46" s="1">
        <v>0.25334953100000002</v>
      </c>
      <c r="V46" s="1">
        <v>0.415479496</v>
      </c>
      <c r="W46" s="1">
        <v>2.27016E-4</v>
      </c>
      <c r="X46" s="1">
        <v>4.2052300000000001E-4</v>
      </c>
      <c r="Y46" s="1">
        <v>2.0507300000000001E-4</v>
      </c>
      <c r="Z46" s="1">
        <v>2.1527300000000001E-4</v>
      </c>
    </row>
    <row r="47" spans="20:26">
      <c r="T47" s="1">
        <v>0.101529207</v>
      </c>
      <c r="U47" s="1">
        <v>0.25409187700000002</v>
      </c>
      <c r="V47" s="1">
        <v>0.41341873899999998</v>
      </c>
      <c r="W47" s="1">
        <v>2.3993899999999999E-4</v>
      </c>
      <c r="X47" s="1">
        <v>4.0462199999999999E-4</v>
      </c>
      <c r="Y47" s="1">
        <v>2.30249E-4</v>
      </c>
      <c r="Z47" s="1">
        <v>2.0910300000000001E-4</v>
      </c>
    </row>
  </sheetData>
  <mergeCells count="12"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  <mergeCell ref="Q2:S2"/>
    <mergeCell ref="T2:W2"/>
  </mergeCells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6"/>
  <sheetViews>
    <sheetView workbookViewId="0"/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18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4.6436555999999997E-2</v>
      </c>
      <c r="B4" s="1">
        <v>0.22230923899999999</v>
      </c>
      <c r="C4" s="1">
        <v>0.41726122100000002</v>
      </c>
      <c r="D4" s="1">
        <v>3.1486699999999998E-4</v>
      </c>
      <c r="E4" s="1">
        <v>1.7272899999999999E-4</v>
      </c>
      <c r="F4" s="1">
        <v>2.1074099999999999E-4</v>
      </c>
      <c r="G4" s="1">
        <v>1.34516E-4</v>
      </c>
      <c r="I4" s="1">
        <v>6.2263657E-2</v>
      </c>
      <c r="J4" s="1">
        <v>0.23381654199999999</v>
      </c>
      <c r="K4" s="1">
        <v>0.41480752799999998</v>
      </c>
      <c r="L4" s="1">
        <v>1.1723510000000001E-3</v>
      </c>
      <c r="M4" s="1">
        <v>2.7529699999999998E-4</v>
      </c>
      <c r="N4" s="1">
        <v>2.6320100000000002E-4</v>
      </c>
      <c r="O4" s="1">
        <v>2.5821300000000002E-3</v>
      </c>
      <c r="Q4" s="1">
        <v>6.1581540999999997E-2</v>
      </c>
      <c r="R4" s="1">
        <v>0.23372612200000001</v>
      </c>
      <c r="S4" s="1">
        <v>0.41385940399999999</v>
      </c>
      <c r="T4" s="1">
        <v>4.17668E-4</v>
      </c>
      <c r="U4" s="1">
        <v>4.2984700000000002E-4</v>
      </c>
      <c r="V4" s="1">
        <v>3.5374199999999999E-4</v>
      </c>
      <c r="W4" s="1">
        <v>2.4523299999999997E-4</v>
      </c>
    </row>
    <row r="5" spans="1:23">
      <c r="A5" s="1">
        <v>4.3078379E-2</v>
      </c>
      <c r="B5" s="1">
        <v>0.22425430900000001</v>
      </c>
      <c r="C5" s="1">
        <v>0.41388302199999999</v>
      </c>
      <c r="D5" s="1">
        <v>2.8287700000000001E-4</v>
      </c>
      <c r="E5" s="1">
        <v>1.35957E-4</v>
      </c>
      <c r="F5" s="1">
        <v>1.4239299999999999E-4</v>
      </c>
      <c r="G5" s="1">
        <v>2.0042200000000001E-4</v>
      </c>
      <c r="I5" s="1">
        <v>6.7812312999999999E-2</v>
      </c>
      <c r="J5" s="1">
        <v>0.23040438799999999</v>
      </c>
      <c r="K5" s="1">
        <v>0.41610592299999999</v>
      </c>
      <c r="L5" s="1">
        <v>7.5679199999999995E-4</v>
      </c>
      <c r="M5" s="1">
        <v>2.3776799999999999E-4</v>
      </c>
      <c r="N5" s="1">
        <v>2.40728E-4</v>
      </c>
      <c r="O5" s="1">
        <v>3.48547E-4</v>
      </c>
      <c r="Q5" s="1">
        <v>6.7258231000000002E-2</v>
      </c>
      <c r="R5" s="1">
        <v>0.23625353599999999</v>
      </c>
      <c r="S5" s="1">
        <v>0.41441671800000002</v>
      </c>
      <c r="T5" s="1">
        <v>7.4186300000000005E-4</v>
      </c>
      <c r="U5" s="1">
        <v>2.38626E-4</v>
      </c>
      <c r="V5" s="1">
        <v>2.1679699999999999E-4</v>
      </c>
      <c r="W5" s="1">
        <v>2.91897E-4</v>
      </c>
    </row>
    <row r="6" spans="1:23">
      <c r="A6" s="1">
        <v>4.6673928000000003E-2</v>
      </c>
      <c r="B6" s="1">
        <v>0.233900254</v>
      </c>
      <c r="C6" s="1">
        <v>0.41335160700000001</v>
      </c>
      <c r="D6" s="1">
        <v>2.6444800000000003E-4</v>
      </c>
      <c r="E6" s="1">
        <v>4.4141200000000002E-4</v>
      </c>
      <c r="F6" s="1">
        <v>1.49331E-4</v>
      </c>
      <c r="G6" s="1">
        <v>2.5348999999999999E-4</v>
      </c>
      <c r="I6" s="1">
        <v>6.9859320000000003E-2</v>
      </c>
      <c r="J6" s="1">
        <v>0.23521431100000001</v>
      </c>
      <c r="K6" s="1">
        <v>0.41740807000000002</v>
      </c>
      <c r="L6" s="1">
        <v>1.0462850000000001E-3</v>
      </c>
      <c r="M6" s="1">
        <v>2.4366200000000001E-4</v>
      </c>
      <c r="N6" s="1">
        <v>2.7468700000000002E-4</v>
      </c>
      <c r="O6" s="1">
        <v>3.1013500000000001E-4</v>
      </c>
      <c r="Q6" s="1">
        <v>6.9252518999999998E-2</v>
      </c>
      <c r="R6" s="1">
        <v>0.23876102299999999</v>
      </c>
      <c r="S6" s="1">
        <v>0.41645834700000001</v>
      </c>
      <c r="T6" s="1">
        <v>7.8412499999999999E-4</v>
      </c>
      <c r="U6" s="1">
        <v>2.2983500000000001E-4</v>
      </c>
      <c r="V6" s="1">
        <v>2.35026E-4</v>
      </c>
      <c r="W6" s="1">
        <v>2.69893E-4</v>
      </c>
    </row>
    <row r="7" spans="1:23">
      <c r="A7" s="1">
        <v>7.3957230999999998E-2</v>
      </c>
      <c r="B7" s="1">
        <v>0.26052097800000001</v>
      </c>
      <c r="C7" s="1">
        <v>0.41331961</v>
      </c>
      <c r="D7" s="1">
        <v>6.5996499999999999E-4</v>
      </c>
      <c r="E7" s="1">
        <v>6.9811600000000004E-4</v>
      </c>
      <c r="F7" s="1">
        <v>3.7444600000000001E-4</v>
      </c>
      <c r="G7" s="1">
        <v>2.6242000000000003E-4</v>
      </c>
      <c r="I7" s="1">
        <v>9.6153240000000001E-2</v>
      </c>
      <c r="J7" s="1">
        <v>0.25715940999999998</v>
      </c>
      <c r="K7" s="1">
        <v>0.41324584599999997</v>
      </c>
      <c r="L7" s="1">
        <v>6.2620700000000004E-4</v>
      </c>
      <c r="M7" s="1">
        <v>3.3160600000000002E-4</v>
      </c>
      <c r="N7" s="1">
        <v>3.6367600000000001E-4</v>
      </c>
      <c r="O7" s="1">
        <v>3.1661699999999999E-4</v>
      </c>
      <c r="Q7" s="1">
        <v>8.6933250000000004E-2</v>
      </c>
      <c r="R7" s="1">
        <v>0.24965205400000001</v>
      </c>
      <c r="S7" s="1">
        <v>0.41433007799999999</v>
      </c>
      <c r="T7" s="1">
        <v>6.3842800000000002E-4</v>
      </c>
      <c r="U7" s="1">
        <v>2.8777799999999998E-4</v>
      </c>
      <c r="V7" s="1">
        <v>2.2914100000000001E-4</v>
      </c>
      <c r="W7" s="1">
        <v>2.3631499999999999E-4</v>
      </c>
    </row>
    <row r="8" spans="1:23">
      <c r="A8" s="1">
        <v>7.4331637000000006E-2</v>
      </c>
      <c r="B8" s="1">
        <v>0.25583857100000001</v>
      </c>
      <c r="C8" s="1">
        <v>0.41230822900000003</v>
      </c>
      <c r="D8" s="1">
        <v>7.8412499999999999E-4</v>
      </c>
      <c r="E8" s="4">
        <v>2.2983500000000001E-4</v>
      </c>
      <c r="F8" s="1">
        <v>2.35026E-4</v>
      </c>
      <c r="G8" s="1">
        <v>2.69893E-4</v>
      </c>
      <c r="I8" s="1">
        <v>0.110286391</v>
      </c>
      <c r="J8" s="1">
        <v>0.25271979</v>
      </c>
      <c r="K8" s="1">
        <v>0.41271481999999998</v>
      </c>
      <c r="L8" s="1">
        <v>9.8815499999999989E-4</v>
      </c>
      <c r="M8" s="1">
        <v>2.4142599999999999E-4</v>
      </c>
      <c r="N8" s="1">
        <v>3.77661E-4</v>
      </c>
      <c r="O8" s="1">
        <v>4.0156099999999999E-4</v>
      </c>
      <c r="Q8" s="1">
        <v>8.9154101999999999E-2</v>
      </c>
      <c r="R8" s="1">
        <v>0.24755598100000001</v>
      </c>
      <c r="S8" s="1">
        <v>0.41488705799999998</v>
      </c>
      <c r="T8" s="1">
        <v>4.1468800000000002E-4</v>
      </c>
      <c r="U8" s="1">
        <v>3.4492099999999999E-4</v>
      </c>
      <c r="V8" s="1">
        <v>2.2709999999999999E-4</v>
      </c>
      <c r="W8" s="1">
        <v>2.41549E-4</v>
      </c>
    </row>
    <row r="9" spans="1:23">
      <c r="A9" s="1">
        <v>7.8786252000000001E-2</v>
      </c>
      <c r="B9" s="1">
        <v>0.25470736100000002</v>
      </c>
      <c r="C9" s="1">
        <v>0.41422036899999998</v>
      </c>
      <c r="D9" s="1">
        <v>8.4126700000000003E-4</v>
      </c>
      <c r="E9" s="1">
        <v>3.3047099999999999E-4</v>
      </c>
      <c r="F9" s="1">
        <v>2.6401400000000002E-4</v>
      </c>
      <c r="G9" s="1">
        <v>1.5456899999999999E-4</v>
      </c>
      <c r="I9" s="1">
        <v>0.105488367</v>
      </c>
      <c r="J9" s="1">
        <v>0.260011461</v>
      </c>
      <c r="K9" s="1">
        <v>0.41595992799999998</v>
      </c>
      <c r="L9" s="1">
        <v>7.1856000000000003E-4</v>
      </c>
      <c r="M9" s="1">
        <v>3.0089899999999998E-4</v>
      </c>
      <c r="N9" s="1">
        <v>2.7589500000000001E-4</v>
      </c>
      <c r="O9" s="1">
        <v>2.6749920000000002E-3</v>
      </c>
      <c r="Q9" s="1">
        <v>9.3191539000000004E-2</v>
      </c>
      <c r="R9" s="1">
        <v>0.249506213</v>
      </c>
      <c r="S9" s="1">
        <v>0.41141739700000002</v>
      </c>
      <c r="T9" s="1">
        <v>4.8911199999999999E-4</v>
      </c>
      <c r="U9" s="1">
        <v>2.9816199999999998E-4</v>
      </c>
      <c r="V9" s="1">
        <v>2.43052E-4</v>
      </c>
      <c r="W9" s="1">
        <v>2.36266E-4</v>
      </c>
    </row>
    <row r="13" spans="1:23">
      <c r="E13" s="5"/>
    </row>
    <row r="20" spans="1:10">
      <c r="B20" s="1" t="s">
        <v>0</v>
      </c>
      <c r="C20" s="2" t="s">
        <v>7</v>
      </c>
      <c r="D20" s="1" t="s">
        <v>19</v>
      </c>
      <c r="E20" s="1" t="s">
        <v>11</v>
      </c>
      <c r="G20" s="1" t="s">
        <v>0</v>
      </c>
      <c r="H20" s="2" t="s">
        <v>7</v>
      </c>
      <c r="I20" s="1" t="s">
        <v>19</v>
      </c>
      <c r="J20" s="1" t="s">
        <v>20</v>
      </c>
    </row>
    <row r="21" spans="1:10">
      <c r="A21" s="1" t="s">
        <v>1</v>
      </c>
      <c r="B21" s="3">
        <f>AVERAGE(A4:A16)</f>
        <v>6.0543997166666669E-2</v>
      </c>
      <c r="C21" s="3">
        <f>AVERAGE(I4:I16)</f>
        <v>8.5310548E-2</v>
      </c>
      <c r="D21" s="3">
        <f>AVERAGE(Q4:Q16)</f>
        <v>7.7895196999999999E-2</v>
      </c>
      <c r="E21" s="3">
        <f>AVERAGE(T41:T47)</f>
        <v>7.3438358499999995E-2</v>
      </c>
      <c r="F21" s="1" t="s">
        <v>3</v>
      </c>
      <c r="G21" s="3">
        <f>AVERAGE(D4:D16)*1000000</f>
        <v>524.59150000000011</v>
      </c>
      <c r="H21" s="3">
        <f>AVERAGE(L4:L16)*1000000</f>
        <v>884.72499999999991</v>
      </c>
      <c r="I21" s="3">
        <f>AVERAGE(T4:T16)*1000000</f>
        <v>580.98066666666671</v>
      </c>
      <c r="J21" s="3">
        <f>AVERAGE(W41:W47)*1000000</f>
        <v>434.21816666666666</v>
      </c>
    </row>
    <row r="22" spans="1:10">
      <c r="A22" s="1" t="s">
        <v>2</v>
      </c>
      <c r="B22" s="3">
        <f>AVERAGE(B5:B16)</f>
        <v>0.24584429459999999</v>
      </c>
      <c r="C22" s="3">
        <f>AVERAGE(J4:J16)</f>
        <v>0.24488765033333335</v>
      </c>
      <c r="D22" s="3">
        <f>AVERAGE(R4:R16)</f>
        <v>0.24257582150000001</v>
      </c>
      <c r="E22" s="1">
        <f>AVERAGE(U41:U47)</f>
        <v>0.240647378</v>
      </c>
      <c r="F22" s="1" t="s">
        <v>15</v>
      </c>
      <c r="G22" s="3">
        <f>AVERAGE(E4:E16)*1000000</f>
        <v>334.75333333333333</v>
      </c>
      <c r="H22" s="3">
        <f>AVERAGE(M4:M16)*1000000</f>
        <v>271.77633333333324</v>
      </c>
      <c r="I22" s="3">
        <f>AVERAGE(U4:U16)*1000000</f>
        <v>304.86150000000004</v>
      </c>
      <c r="J22" s="3">
        <f>AVERAGE(X41:X47)*1000000</f>
        <v>210.66116666666667</v>
      </c>
    </row>
    <row r="23" spans="1:10">
      <c r="A23" s="1" t="s">
        <v>14</v>
      </c>
      <c r="B23" s="3">
        <f>AVERAGE(C4:C16)</f>
        <v>0.41405734300000008</v>
      </c>
      <c r="C23" s="3">
        <f>AVERAGE(K4:K16)</f>
        <v>0.41504035249999999</v>
      </c>
      <c r="D23" s="3">
        <f>AVERAGE(S4:S16)</f>
        <v>0.41422816700000004</v>
      </c>
      <c r="E23" s="3">
        <f>AVERAGE(V41:V47)</f>
        <v>0.41359172933333332</v>
      </c>
      <c r="F23" s="1" t="s">
        <v>16</v>
      </c>
      <c r="G23" s="3">
        <f>AVERAGE(F4:F16)*1000000</f>
        <v>229.32516666666663</v>
      </c>
      <c r="H23" s="3">
        <f>AVERAGE(N4:N16)*1000000</f>
        <v>299.30800000000005</v>
      </c>
      <c r="I23" s="3">
        <f>AVERAGE(V4:V16)*1000000</f>
        <v>250.80966666666666</v>
      </c>
      <c r="J23" s="3">
        <f>AVERAGE(Y41:Y47)*1000000</f>
        <v>224.23250000000002</v>
      </c>
    </row>
    <row r="24" spans="1:10">
      <c r="F24" s="1" t="s">
        <v>17</v>
      </c>
      <c r="G24" s="1">
        <f>AVERAGE(G4:G16)*1000000</f>
        <v>212.55166666666668</v>
      </c>
      <c r="H24" s="3">
        <f>AVERAGE(O4:O16)*1000000</f>
        <v>1105.6636666666668</v>
      </c>
      <c r="I24" s="3">
        <f>AVERAGE(W4:W16)*1000000</f>
        <v>253.52549999999999</v>
      </c>
      <c r="J24" s="3">
        <f>AVERAGE(Z41:Z47)*1000000</f>
        <v>277.67033333333336</v>
      </c>
    </row>
    <row r="38" spans="20:26">
      <c r="T38" s="19" t="s">
        <v>11</v>
      </c>
      <c r="U38" s="20"/>
      <c r="V38" s="20"/>
      <c r="W38" s="20"/>
      <c r="X38" s="20"/>
      <c r="Y38" s="20"/>
      <c r="Z38" s="20"/>
    </row>
    <row r="39" spans="20:26">
      <c r="T39" s="19" t="s">
        <v>12</v>
      </c>
      <c r="U39" s="20"/>
      <c r="V39" s="20"/>
      <c r="W39" s="19" t="s">
        <v>13</v>
      </c>
      <c r="X39" s="20"/>
      <c r="Y39" s="20"/>
      <c r="Z39" s="20"/>
    </row>
    <row r="40" spans="20:26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 spans="20:26">
      <c r="T41" s="1">
        <v>5.0950903999999998E-2</v>
      </c>
      <c r="U41" s="1">
        <v>0.228519736</v>
      </c>
      <c r="V41" s="1">
        <v>0.41339013099999999</v>
      </c>
      <c r="W41" s="1">
        <v>3.8929399999999999E-4</v>
      </c>
      <c r="X41" s="1">
        <v>2.0341000000000001E-4</v>
      </c>
      <c r="Y41" s="1">
        <v>2.07963E-4</v>
      </c>
      <c r="Z41" s="1">
        <v>2.2808600000000001E-4</v>
      </c>
    </row>
    <row r="42" spans="20:26">
      <c r="T42" s="1">
        <v>5.4842162999999999E-2</v>
      </c>
      <c r="U42" s="1">
        <v>0.230733784</v>
      </c>
      <c r="V42" s="1">
        <v>0.41558018099999999</v>
      </c>
      <c r="W42" s="1">
        <v>3.9811300000000002E-4</v>
      </c>
      <c r="X42" s="1">
        <v>1.9818900000000001E-4</v>
      </c>
      <c r="Y42" s="1">
        <v>2.16727E-4</v>
      </c>
      <c r="Z42" s="1">
        <v>4.2652500000000003E-4</v>
      </c>
    </row>
    <row r="43" spans="20:26">
      <c r="T43" s="1">
        <v>5.7866135999999999E-2</v>
      </c>
      <c r="U43" s="1">
        <v>0.233434</v>
      </c>
      <c r="V43" s="1">
        <v>0.41362273199999999</v>
      </c>
      <c r="W43" s="1">
        <v>3.95895E-4</v>
      </c>
      <c r="X43" s="1">
        <v>2.3081299999999999E-4</v>
      </c>
      <c r="Y43" s="1">
        <v>2.0654700000000001E-4</v>
      </c>
      <c r="Z43" s="1">
        <v>2.4727899999999999E-4</v>
      </c>
    </row>
    <row r="44" spans="20:26">
      <c r="T44" s="1">
        <v>8.9473340999999998E-2</v>
      </c>
      <c r="U44" s="1">
        <v>0.25003983800000001</v>
      </c>
      <c r="V44" s="1">
        <v>0.412038656</v>
      </c>
      <c r="W44" s="1">
        <v>4.6404699999999998E-4</v>
      </c>
      <c r="X44" s="1">
        <v>2.02287E-4</v>
      </c>
      <c r="Y44" s="1">
        <v>2.4776699999999997E-4</v>
      </c>
      <c r="Z44" s="1">
        <v>2.2002499999999999E-4</v>
      </c>
    </row>
    <row r="45" spans="20:26">
      <c r="T45" s="1">
        <v>9.1899799000000004E-2</v>
      </c>
      <c r="U45" s="1">
        <v>0.25030496000000002</v>
      </c>
      <c r="V45" s="1">
        <v>0.414959301</v>
      </c>
      <c r="W45" s="1">
        <v>4.7490899999999998E-4</v>
      </c>
      <c r="X45" s="1">
        <v>1.9465899999999999E-4</v>
      </c>
      <c r="Y45" s="1">
        <v>2.2566200000000001E-4</v>
      </c>
      <c r="Z45" s="1">
        <v>2.26703E-4</v>
      </c>
    </row>
    <row r="46" spans="20:26">
      <c r="T46" s="1">
        <v>9.5597808000000006E-2</v>
      </c>
      <c r="U46" s="1">
        <v>0.25085194999999999</v>
      </c>
      <c r="V46" s="1">
        <v>0.41195937500000002</v>
      </c>
      <c r="W46" s="1">
        <v>4.8305100000000002E-4</v>
      </c>
      <c r="X46" s="1">
        <v>2.3460899999999999E-4</v>
      </c>
      <c r="Y46" s="1">
        <v>2.4072899999999999E-4</v>
      </c>
      <c r="Z46" s="1">
        <v>3.1740400000000003E-4</v>
      </c>
    </row>
  </sheetData>
  <mergeCells count="12"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  <mergeCell ref="Q2:S2"/>
    <mergeCell ref="T2:W2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56"/>
  <sheetViews>
    <sheetView workbookViewId="0"/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18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3.9472711000000001E-2</v>
      </c>
      <c r="B4" s="1">
        <v>0.21558757000000001</v>
      </c>
      <c r="C4" s="1">
        <v>0.41230647999999998</v>
      </c>
      <c r="D4" s="1">
        <v>2.7459400000000002E-4</v>
      </c>
      <c r="E4" s="1">
        <v>1.3406400000000001E-4</v>
      </c>
      <c r="F4" s="1">
        <v>1.48481E-4</v>
      </c>
      <c r="G4" s="1">
        <v>1.5970399999999999E-4</v>
      </c>
      <c r="I4" s="1">
        <v>6.2121071999999999E-2</v>
      </c>
      <c r="J4" s="1">
        <v>0.218440465</v>
      </c>
      <c r="K4" s="1">
        <v>0.41512611799999999</v>
      </c>
      <c r="L4" s="1">
        <v>5.4690200000000004E-4</v>
      </c>
      <c r="M4" s="1">
        <v>4.0563600000000002E-4</v>
      </c>
      <c r="N4" s="1">
        <v>3.7321700000000001E-4</v>
      </c>
      <c r="O4" s="1">
        <v>2.4494799999999999E-4</v>
      </c>
      <c r="Q4" s="1">
        <v>4.0513486000000001E-2</v>
      </c>
      <c r="R4" s="1">
        <v>0.21630637999999999</v>
      </c>
      <c r="S4" s="1">
        <v>0.41329740599999998</v>
      </c>
      <c r="T4" s="1">
        <v>8.8680300000000003E-4</v>
      </c>
      <c r="U4" s="1">
        <v>2.6553200000000002E-4</v>
      </c>
      <c r="V4" s="1">
        <v>2.8262399999999998E-4</v>
      </c>
      <c r="W4" s="1">
        <v>2.1534899999999999E-4</v>
      </c>
    </row>
    <row r="5" spans="1:23">
      <c r="A5" s="1">
        <v>3.8523963000000001E-2</v>
      </c>
      <c r="B5" s="1">
        <v>0.24464945299999999</v>
      </c>
      <c r="C5" s="1">
        <v>0.41374595800000002</v>
      </c>
      <c r="D5" s="1">
        <v>6.56282E-4</v>
      </c>
      <c r="E5" s="1">
        <v>2.6831799999999997E-4</v>
      </c>
      <c r="F5" s="1">
        <v>4.7128200000000001E-4</v>
      </c>
      <c r="G5" s="1">
        <v>1.4627299999999999E-4</v>
      </c>
      <c r="I5" s="1">
        <v>1.0577707780000001</v>
      </c>
      <c r="J5" s="1">
        <v>0.21664124700000001</v>
      </c>
      <c r="K5" s="1">
        <v>0.41459599400000002</v>
      </c>
      <c r="L5" s="1">
        <v>5.4349300000000004E-4</v>
      </c>
      <c r="M5" s="1">
        <v>5.11168E-4</v>
      </c>
      <c r="N5" s="1">
        <v>3.6210700000000002E-4</v>
      </c>
      <c r="O5" s="1">
        <v>3.8366700000000002E-4</v>
      </c>
      <c r="Q5" s="1">
        <v>3.7913032999999999E-2</v>
      </c>
      <c r="R5" s="1">
        <v>0.21690400700000001</v>
      </c>
      <c r="S5" s="1">
        <v>0.413621028</v>
      </c>
      <c r="T5" s="1">
        <v>4.1882399999999999E-4</v>
      </c>
      <c r="U5" s="1">
        <v>2.0675000000000001E-4</v>
      </c>
      <c r="V5" s="1">
        <v>2.39385E-4</v>
      </c>
      <c r="W5" s="1">
        <v>2.5926999999999998E-4</v>
      </c>
    </row>
    <row r="6" spans="1:23">
      <c r="A6" s="1">
        <v>4.0185081999999997E-2</v>
      </c>
      <c r="B6" s="1">
        <v>0.21774438199999999</v>
      </c>
      <c r="C6" s="1">
        <v>0.414765618</v>
      </c>
      <c r="D6" s="1">
        <v>3.2298899999999998E-4</v>
      </c>
      <c r="E6" s="1">
        <v>2.63386E-4</v>
      </c>
      <c r="F6" s="1">
        <v>2.5568999999999999E-4</v>
      </c>
      <c r="G6" s="1">
        <v>2.4166500000000001E-4</v>
      </c>
      <c r="I6" s="1">
        <v>5.0123352000000003E-2</v>
      </c>
      <c r="J6" s="1">
        <v>0.221310953</v>
      </c>
      <c r="K6" s="1">
        <v>0.41948028700000001</v>
      </c>
      <c r="L6" s="1">
        <v>9.7359400000000004E-4</v>
      </c>
      <c r="M6" s="1">
        <v>2.4085799999999999E-4</v>
      </c>
      <c r="N6" s="1">
        <v>2.5079200000000001E-4</v>
      </c>
      <c r="O6" s="1">
        <v>3.8749900000000002E-4</v>
      </c>
      <c r="Q6" s="1">
        <v>4.0206466000000003E-2</v>
      </c>
      <c r="R6" s="1">
        <v>0.215968305</v>
      </c>
      <c r="S6" s="1">
        <v>0.41353060800000002</v>
      </c>
      <c r="T6" s="1">
        <v>4.7227E-4</v>
      </c>
      <c r="U6" s="1">
        <v>1.87694E-4</v>
      </c>
      <c r="V6" s="1">
        <v>2.7304800000000002E-4</v>
      </c>
      <c r="W6" s="1">
        <v>2.23558E-4</v>
      </c>
    </row>
    <row r="7" spans="1:23">
      <c r="A7" s="1">
        <v>4.4042101E-2</v>
      </c>
      <c r="B7" s="1">
        <v>0.23674140599999999</v>
      </c>
      <c r="C7" s="1">
        <v>0.414519574</v>
      </c>
      <c r="D7" s="1">
        <v>6.6732E-4</v>
      </c>
      <c r="E7" s="1">
        <v>3.96105E-4</v>
      </c>
      <c r="F7" s="1">
        <v>1.5542400000000001E-4</v>
      </c>
      <c r="G7" s="1">
        <v>1.47513E-4</v>
      </c>
      <c r="I7" s="1">
        <v>5.5912248999999997E-2</v>
      </c>
      <c r="J7" s="1">
        <v>0.21986436400000001</v>
      </c>
      <c r="K7" s="1">
        <v>0.415057656</v>
      </c>
      <c r="L7" s="1">
        <v>1.0124579999999999E-3</v>
      </c>
      <c r="M7" s="1">
        <v>2.5255299999999998E-4</v>
      </c>
      <c r="N7" s="1">
        <v>2.5436300000000002E-4</v>
      </c>
      <c r="O7" s="1">
        <v>3.0746300000000001E-4</v>
      </c>
      <c r="Q7" s="1">
        <v>4.1865602000000002E-2</v>
      </c>
      <c r="R7" s="1">
        <v>0.21622956700000001</v>
      </c>
      <c r="S7" s="1">
        <v>0.413342021</v>
      </c>
      <c r="T7" s="1">
        <v>4.5889299999999999E-4</v>
      </c>
      <c r="U7" s="1">
        <v>2.25524E-4</v>
      </c>
      <c r="V7" s="1">
        <v>7.4335199999999997E-4</v>
      </c>
      <c r="W7" s="1">
        <v>2.1692599999999999E-4</v>
      </c>
    </row>
    <row r="8" spans="1:23">
      <c r="A8" s="1">
        <v>3.9557083999999999E-2</v>
      </c>
      <c r="B8" s="1">
        <v>0.22436774600000001</v>
      </c>
      <c r="C8" s="1">
        <v>0.41274859400000002</v>
      </c>
      <c r="D8" s="1">
        <v>7.1717999999999999E-4</v>
      </c>
      <c r="E8" s="4">
        <v>2.69518E-4</v>
      </c>
      <c r="F8" s="1">
        <v>1.3149099999999999E-4</v>
      </c>
      <c r="G8" s="1">
        <v>1.2692700000000001E-4</v>
      </c>
      <c r="I8" s="1">
        <v>5.2509034000000003E-2</v>
      </c>
      <c r="J8" s="1">
        <v>0.21553678700000001</v>
      </c>
      <c r="K8" s="1">
        <v>0.41189009999999998</v>
      </c>
      <c r="L8" s="1">
        <v>7.93518E-4</v>
      </c>
      <c r="M8" s="1">
        <v>4.3905399999999997E-4</v>
      </c>
      <c r="N8" s="1">
        <v>2.8792500000000002E-4</v>
      </c>
      <c r="O8" s="1">
        <v>3.9515399999999999E-4</v>
      </c>
      <c r="Q8" s="1">
        <v>3.7435416999999999E-2</v>
      </c>
      <c r="R8" s="1">
        <v>0.21424864399999999</v>
      </c>
      <c r="S8" s="1">
        <v>0.41394290900000003</v>
      </c>
      <c r="T8" s="1">
        <v>5.0374000000000003E-4</v>
      </c>
      <c r="U8" s="1">
        <v>2.1923400000000001E-4</v>
      </c>
      <c r="V8" s="1">
        <v>2.5934900000000003E-4</v>
      </c>
      <c r="W8" s="1">
        <v>4.8555099999999997E-4</v>
      </c>
    </row>
    <row r="9" spans="1:23">
      <c r="A9" s="1">
        <v>3.8707390000000001E-2</v>
      </c>
      <c r="B9" s="1">
        <v>0.21444893100000001</v>
      </c>
      <c r="C9" s="1">
        <v>0.41320067900000002</v>
      </c>
      <c r="D9" s="1">
        <v>3.2445599999999998E-4</v>
      </c>
      <c r="E9" s="1">
        <v>1.8126700000000001E-4</v>
      </c>
      <c r="F9" s="1">
        <v>1.79075E-4</v>
      </c>
      <c r="G9" s="1">
        <v>1.2763499999999999E-4</v>
      </c>
      <c r="I9" s="1">
        <v>5.3398401999999998E-2</v>
      </c>
      <c r="J9" s="1">
        <v>0.21602450000000001</v>
      </c>
      <c r="K9" s="1">
        <v>0.41514431600000001</v>
      </c>
      <c r="L9" s="1">
        <v>6.04727E-4</v>
      </c>
      <c r="M9" s="1">
        <v>4.1763299999999999E-4</v>
      </c>
      <c r="N9" s="1">
        <v>2.2876860000000001E-3</v>
      </c>
      <c r="O9" s="1">
        <v>2.6329599999999999E-4</v>
      </c>
      <c r="Q9" s="1">
        <v>4.2317278999999999E-2</v>
      </c>
      <c r="R9" s="1">
        <v>0.21341195700000001</v>
      </c>
      <c r="S9" s="1">
        <v>0.41435120600000003</v>
      </c>
      <c r="T9" s="1">
        <v>4.3559099999999998E-4</v>
      </c>
      <c r="U9" s="1">
        <v>1.9614599999999999E-4</v>
      </c>
      <c r="V9" s="1">
        <v>2.5849800000000002E-4</v>
      </c>
      <c r="W9" s="1">
        <v>2.7380900000000002E-4</v>
      </c>
    </row>
    <row r="10" spans="1:23">
      <c r="A10" s="1">
        <v>3.9690453000000001E-2</v>
      </c>
      <c r="B10" s="1">
        <v>0.216899855</v>
      </c>
      <c r="C10" s="1">
        <v>0.41567936799999999</v>
      </c>
      <c r="D10" s="1">
        <v>2.5932899999999998E-4</v>
      </c>
      <c r="E10" s="1">
        <v>1.70154E-4</v>
      </c>
      <c r="F10" s="1">
        <v>2.0511999999999999E-4</v>
      </c>
      <c r="G10" s="1">
        <v>1.6258000000000001E-4</v>
      </c>
      <c r="I10" s="1">
        <v>5.9396685999999997E-2</v>
      </c>
      <c r="J10" s="1">
        <v>0.21867149699999999</v>
      </c>
      <c r="K10" s="1">
        <v>0.413719748</v>
      </c>
      <c r="L10" s="1">
        <v>5.9101399999999995E-4</v>
      </c>
      <c r="M10" s="1">
        <v>3.5377599999999998E-4</v>
      </c>
      <c r="N10" s="1">
        <v>3.8127000000000001E-4</v>
      </c>
      <c r="O10" s="1">
        <v>2.60821E-4</v>
      </c>
      <c r="Q10" s="1">
        <v>3.8062760000000001E-2</v>
      </c>
      <c r="R10" s="1">
        <v>0.21331109600000001</v>
      </c>
      <c r="S10" s="1">
        <v>0.41433160800000002</v>
      </c>
      <c r="T10" s="1">
        <v>4.7671299999999997E-4</v>
      </c>
      <c r="U10" s="1">
        <v>2.2766099999999999E-4</v>
      </c>
      <c r="V10" s="1">
        <v>2.6758700000000001E-4</v>
      </c>
      <c r="W10" s="1">
        <v>2.5444200000000001E-4</v>
      </c>
    </row>
    <row r="11" spans="1:23">
      <c r="A11" s="1">
        <v>4.0349707999999998E-2</v>
      </c>
      <c r="B11" s="1">
        <v>0.217033586</v>
      </c>
      <c r="C11" s="1">
        <v>0.41553146899999999</v>
      </c>
      <c r="D11" s="1">
        <v>7.4002200000000001E-4</v>
      </c>
      <c r="E11" s="5">
        <v>1.3729599999999999E-4</v>
      </c>
      <c r="F11" s="1">
        <v>1.6305399999999999E-4</v>
      </c>
      <c r="G11" s="1">
        <v>1.40433E-4</v>
      </c>
      <c r="I11" s="1">
        <v>4.9065158999999997E-2</v>
      </c>
      <c r="J11" s="1">
        <v>0.21798962199999999</v>
      </c>
      <c r="K11" s="1">
        <v>0.41446382900000001</v>
      </c>
      <c r="L11" s="1">
        <v>1.0737030000000001E-3</v>
      </c>
      <c r="M11" s="1">
        <v>2.6283099999999999E-4</v>
      </c>
      <c r="N11" s="1">
        <v>4.4091099999999999E-4</v>
      </c>
      <c r="O11" s="1">
        <v>2.6288400000000001E-4</v>
      </c>
      <c r="Q11" s="1">
        <v>3.7221707E-2</v>
      </c>
      <c r="R11" s="1">
        <v>0.21380434800000001</v>
      </c>
      <c r="S11" s="1">
        <v>0.41378428699999997</v>
      </c>
      <c r="T11" s="1">
        <v>8.9194700000000003E-4</v>
      </c>
      <c r="U11" s="1">
        <v>2.2157000000000001E-4</v>
      </c>
      <c r="V11" s="1">
        <v>2.60649E-4</v>
      </c>
      <c r="W11" s="1">
        <v>1.757076E-3</v>
      </c>
    </row>
    <row r="12" spans="1:23">
      <c r="A12" s="1">
        <v>3.8402422999999998E-2</v>
      </c>
      <c r="B12" s="1">
        <v>0.216432033</v>
      </c>
      <c r="C12" s="1">
        <v>0.41221268500000002</v>
      </c>
      <c r="D12" s="1">
        <v>3.0632100000000002E-4</v>
      </c>
      <c r="E12" s="1">
        <v>1.47226E-4</v>
      </c>
      <c r="F12" s="1">
        <v>1.5081200000000001E-4</v>
      </c>
      <c r="G12" s="1">
        <v>2.53842E-4</v>
      </c>
      <c r="I12" s="1">
        <v>5.8452021E-2</v>
      </c>
      <c r="J12" s="1">
        <v>0.22185280600000001</v>
      </c>
      <c r="K12" s="1">
        <v>0.41609189499999999</v>
      </c>
      <c r="L12" s="1">
        <v>1.0433459999999999E-3</v>
      </c>
      <c r="M12" s="1">
        <v>2.2260499999999999E-4</v>
      </c>
      <c r="N12" s="1">
        <v>2.9897600000000001E-4</v>
      </c>
      <c r="O12" s="1">
        <v>3.0821199999999998E-4</v>
      </c>
      <c r="Q12" s="1">
        <v>3.8014122999999997E-2</v>
      </c>
      <c r="R12" s="1">
        <v>0.214997413</v>
      </c>
      <c r="S12" s="1">
        <v>0.41372354099999997</v>
      </c>
      <c r="T12" s="1">
        <v>9.2970699999999999E-4</v>
      </c>
      <c r="U12" s="1">
        <v>2.3512500000000001E-4</v>
      </c>
      <c r="V12" s="1">
        <v>3.4438300000000003E-4</v>
      </c>
      <c r="W12" s="1">
        <v>2.71384E-4</v>
      </c>
    </row>
    <row r="13" spans="1:23">
      <c r="A13" s="1">
        <v>3.9715749000000002E-2</v>
      </c>
      <c r="B13" s="1">
        <v>0.22667068900000001</v>
      </c>
      <c r="C13" s="1">
        <v>0.412235358</v>
      </c>
      <c r="D13" s="1">
        <v>4.2049500000000001E-4</v>
      </c>
      <c r="E13" s="1">
        <v>2.1212800000000001E-4</v>
      </c>
      <c r="F13" s="1">
        <v>2.1718E-4</v>
      </c>
      <c r="G13" s="1">
        <v>2.4781E-4</v>
      </c>
      <c r="I13" s="1">
        <v>5.1972414000000001E-2</v>
      </c>
      <c r="J13" s="1">
        <v>0.22555930699999999</v>
      </c>
      <c r="K13" s="1">
        <v>0.41577602499999999</v>
      </c>
      <c r="L13" s="1">
        <v>6.6036299999999997E-4</v>
      </c>
      <c r="M13" s="1">
        <v>2.4162000000000001E-4</v>
      </c>
      <c r="N13" s="1">
        <v>6.5439199999999995E-4</v>
      </c>
      <c r="O13" s="1">
        <v>3.8414599999999998E-4</v>
      </c>
      <c r="Q13" s="1">
        <v>3.9532628E-2</v>
      </c>
      <c r="R13" s="1">
        <v>0.21418783299999999</v>
      </c>
      <c r="S13" s="1">
        <v>0.41426798100000001</v>
      </c>
      <c r="T13" s="1">
        <v>9.1724299999999999E-4</v>
      </c>
      <c r="U13" s="1">
        <v>2.1698600000000001E-4</v>
      </c>
      <c r="V13" s="1">
        <v>2.24179E-4</v>
      </c>
      <c r="W13" s="1">
        <v>3.0139499999999998E-4</v>
      </c>
    </row>
    <row r="14" spans="1:23">
      <c r="A14" s="1">
        <v>3.8030517E-2</v>
      </c>
      <c r="B14" s="1">
        <v>0.218405183</v>
      </c>
      <c r="C14" s="1">
        <v>0.41188160400000001</v>
      </c>
      <c r="D14" s="1">
        <v>7.1519200000000002E-4</v>
      </c>
      <c r="E14" s="1">
        <v>1.72492E-4</v>
      </c>
      <c r="F14" s="1">
        <v>1.5909400000000001E-4</v>
      </c>
      <c r="G14" s="1">
        <v>2.5455900000000001E-4</v>
      </c>
      <c r="I14" s="1">
        <v>4.5966947000000001E-2</v>
      </c>
      <c r="J14" s="1">
        <v>0.22159314299999999</v>
      </c>
      <c r="K14" s="1">
        <v>0.41255607500000002</v>
      </c>
      <c r="L14" s="1">
        <v>4.8690799999999998E-4</v>
      </c>
      <c r="M14" s="1">
        <v>3.0511999999999998E-4</v>
      </c>
      <c r="N14" s="1">
        <v>3.3862399999999999E-4</v>
      </c>
      <c r="O14" s="1">
        <v>3.6375600000000002E-4</v>
      </c>
      <c r="Q14" s="1">
        <v>4.0293702000000001E-2</v>
      </c>
      <c r="R14" s="1">
        <v>0.21335364400000001</v>
      </c>
      <c r="S14" s="1">
        <v>0.418216537</v>
      </c>
      <c r="T14" s="1">
        <v>5.7845300000000004E-4</v>
      </c>
      <c r="U14" s="1">
        <v>2.22494E-4</v>
      </c>
      <c r="V14" s="1">
        <v>2.1744200000000001E-4</v>
      </c>
      <c r="W14" s="1">
        <v>2.28094E-4</v>
      </c>
    </row>
    <row r="15" spans="1:23">
      <c r="A15" s="1">
        <v>4.0377262999999997E-2</v>
      </c>
      <c r="B15" s="1">
        <v>0.21699745400000001</v>
      </c>
      <c r="C15" s="1">
        <v>0.41273110099999999</v>
      </c>
      <c r="D15" s="1">
        <v>3.3063999999999999E-4</v>
      </c>
      <c r="E15" s="1">
        <v>3.06502E-4</v>
      </c>
      <c r="F15" s="1">
        <v>1.4051299999999999E-4</v>
      </c>
      <c r="G15" s="1">
        <v>2.5920000000000001E-4</v>
      </c>
      <c r="I15" s="1">
        <v>5.7550888000000001E-2</v>
      </c>
      <c r="J15" s="1">
        <v>0.217252373</v>
      </c>
      <c r="K15" s="1">
        <v>0.41355404800000001</v>
      </c>
      <c r="L15" s="1">
        <v>6.7978799999999996E-4</v>
      </c>
      <c r="M15" s="1">
        <v>4.2781999999999998E-4</v>
      </c>
      <c r="N15" s="1">
        <v>3.7595199999999998E-4</v>
      </c>
      <c r="O15" s="1">
        <v>2.9368100000000001E-4</v>
      </c>
      <c r="Q15" s="1">
        <v>3.7625052999999999E-2</v>
      </c>
      <c r="R15" s="1">
        <v>0.216046454</v>
      </c>
      <c r="S15" s="1">
        <v>0.41328553200000001</v>
      </c>
      <c r="T15" s="1">
        <v>4.7144299999999999E-4</v>
      </c>
      <c r="U15" s="1">
        <v>3.5707499999999999E-4</v>
      </c>
      <c r="V15" s="1">
        <v>3.7058000000000002E-4</v>
      </c>
      <c r="W15" s="1">
        <v>2.3926199999999999E-4</v>
      </c>
    </row>
    <row r="16" spans="1:23">
      <c r="A16" s="1">
        <v>3.9639123999999998E-2</v>
      </c>
      <c r="B16" s="1">
        <v>0.21652079599999999</v>
      </c>
      <c r="C16" s="1">
        <v>0.41345327100000001</v>
      </c>
      <c r="D16" s="1">
        <v>3.1027000000000002E-4</v>
      </c>
      <c r="E16" s="1">
        <v>1.4722699999999999E-4</v>
      </c>
      <c r="F16" s="1">
        <v>1.6127599999999999E-4</v>
      </c>
      <c r="G16" s="1">
        <v>1.38474E-4</v>
      </c>
      <c r="I16" s="1">
        <v>5.0107367999999999E-2</v>
      </c>
      <c r="J16" s="1">
        <v>0.21754936699999999</v>
      </c>
      <c r="K16" s="1">
        <v>0.41405552000000001</v>
      </c>
      <c r="L16" s="1">
        <v>1.058551E-3</v>
      </c>
      <c r="M16" s="1">
        <v>2.9698399999999997E-4</v>
      </c>
      <c r="N16" s="1">
        <v>3.16383E-4</v>
      </c>
      <c r="O16" s="1">
        <v>4.5259500000000003E-4</v>
      </c>
      <c r="Q16" s="1">
        <v>4.2992263000000003E-2</v>
      </c>
      <c r="R16" s="1">
        <v>0.216685825</v>
      </c>
      <c r="S16" s="1">
        <v>0.41382413299999998</v>
      </c>
      <c r="T16" s="1">
        <v>5.4124700000000002E-4</v>
      </c>
      <c r="U16" s="1">
        <v>2.0209700000000001E-4</v>
      </c>
      <c r="V16" s="1">
        <v>2.2301499999999999E-4</v>
      </c>
      <c r="W16" s="1">
        <v>2.35911E-4</v>
      </c>
    </row>
    <row r="17" spans="1:23">
      <c r="A17" s="1">
        <v>3.8468262000000003E-2</v>
      </c>
      <c r="B17" s="1">
        <v>0.21758677900000001</v>
      </c>
      <c r="C17" s="1">
        <v>0.41277983899999998</v>
      </c>
      <c r="D17" s="1">
        <v>4.0203999999999999E-4</v>
      </c>
      <c r="E17" s="1">
        <v>1.56417E-4</v>
      </c>
      <c r="F17" s="1">
        <v>4.28052E-4</v>
      </c>
      <c r="G17" s="1">
        <v>1.3817500000000001E-4</v>
      </c>
      <c r="I17" s="1">
        <v>5.3455954E-2</v>
      </c>
      <c r="J17" s="1">
        <v>0.21546504</v>
      </c>
      <c r="K17" s="1">
        <v>0.42502948600000001</v>
      </c>
      <c r="L17" s="1">
        <v>6.16089E-4</v>
      </c>
      <c r="M17" s="1">
        <v>4.1452900000000002E-4</v>
      </c>
      <c r="N17" s="1">
        <v>2.71842E-4</v>
      </c>
      <c r="O17" s="1">
        <v>4.5172000000000002E-4</v>
      </c>
      <c r="Q17" s="1">
        <v>3.8220046000000001E-2</v>
      </c>
      <c r="R17" s="1">
        <v>0.21436836100000001</v>
      </c>
      <c r="S17" s="1">
        <v>0.41849030999999998</v>
      </c>
      <c r="T17" s="1">
        <v>4.69581E-4</v>
      </c>
      <c r="U17" s="1">
        <v>2.22222E-4</v>
      </c>
      <c r="V17" s="1">
        <v>3.9413499999999999E-4</v>
      </c>
      <c r="W17" s="1">
        <v>2.9167199999999998E-4</v>
      </c>
    </row>
    <row r="18" spans="1:23">
      <c r="A18" s="1">
        <v>3.9021140000000003E-2</v>
      </c>
      <c r="B18" s="1">
        <v>0.22405097600000001</v>
      </c>
      <c r="C18" s="1">
        <v>0.413375033</v>
      </c>
      <c r="D18" s="1">
        <v>2.8548499999999998E-4</v>
      </c>
      <c r="E18" s="1">
        <v>1.25535E-4</v>
      </c>
      <c r="F18" s="1">
        <v>1.7527800000000001E-4</v>
      </c>
      <c r="G18" s="1">
        <v>1.3634699999999999E-4</v>
      </c>
      <c r="I18" s="1">
        <v>5.7138864999999997E-2</v>
      </c>
      <c r="J18" s="1">
        <v>0.221291709</v>
      </c>
      <c r="K18" s="1">
        <v>0.41274272400000001</v>
      </c>
      <c r="L18" s="1">
        <v>4.9386700000000005E-4</v>
      </c>
      <c r="M18" s="1">
        <v>3.4178600000000001E-4</v>
      </c>
      <c r="N18" s="1">
        <v>2.5490799999999998E-4</v>
      </c>
      <c r="O18" s="1">
        <v>4.5171099999999999E-4</v>
      </c>
      <c r="Q18" s="1">
        <v>3.9149153999999999E-2</v>
      </c>
      <c r="R18" s="1">
        <v>0.21702010099999999</v>
      </c>
      <c r="S18" s="1">
        <v>0.41670717000000002</v>
      </c>
      <c r="T18" s="1">
        <v>4.4006900000000002E-4</v>
      </c>
      <c r="U18" s="1">
        <v>2.0738500000000001E-4</v>
      </c>
      <c r="V18" s="1">
        <v>3.43345E-4</v>
      </c>
      <c r="W18" s="1">
        <v>4.0816799999999999E-4</v>
      </c>
    </row>
    <row r="19" spans="1:23">
      <c r="A19" s="1">
        <v>3.9815771999999999E-2</v>
      </c>
      <c r="B19" s="1">
        <v>0.22997578299999999</v>
      </c>
      <c r="C19" s="1">
        <v>0.41290997200000001</v>
      </c>
      <c r="D19" s="1">
        <v>3.07149E-4</v>
      </c>
      <c r="E19" s="1">
        <v>3.2671499999999999E-4</v>
      </c>
      <c r="F19" s="1">
        <v>1.7505799999999999E-4</v>
      </c>
      <c r="G19" s="1">
        <v>1.87777E-4</v>
      </c>
      <c r="I19" s="1">
        <v>5.1526741000000001E-2</v>
      </c>
      <c r="J19" s="1">
        <v>0.220218101</v>
      </c>
      <c r="K19" s="1">
        <v>0.41347138700000002</v>
      </c>
      <c r="L19" s="1">
        <v>1.0481310000000001E-3</v>
      </c>
      <c r="M19" s="1">
        <v>4.3087399999999998E-4</v>
      </c>
      <c r="N19" s="1">
        <v>1.336959E-3</v>
      </c>
      <c r="O19" s="1">
        <v>3.8113200000000001E-4</v>
      </c>
      <c r="Q19" s="1">
        <v>3.8617176000000003E-2</v>
      </c>
      <c r="R19" s="1">
        <v>0.21409597899999999</v>
      </c>
      <c r="S19" s="1">
        <v>0.41369497</v>
      </c>
      <c r="T19" s="1">
        <v>8.7514199999999998E-4</v>
      </c>
      <c r="U19" s="1">
        <v>2.2782400000000001E-4</v>
      </c>
      <c r="V19" s="1">
        <v>2.7142600000000001E-4</v>
      </c>
      <c r="W19" s="1">
        <v>2.3580500000000001E-4</v>
      </c>
    </row>
    <row r="20" spans="1:23">
      <c r="Q20" s="1">
        <v>3.8476530000000002E-2</v>
      </c>
      <c r="R20" s="1">
        <v>0.21384790300000001</v>
      </c>
      <c r="S20" s="1">
        <v>0.41382626500000003</v>
      </c>
      <c r="T20" s="1">
        <v>4.1865099999999997E-4</v>
      </c>
      <c r="U20" s="1">
        <v>2.0861400000000001E-4</v>
      </c>
      <c r="V20" s="1">
        <v>5.7306100000000003E-4</v>
      </c>
      <c r="W20" s="1">
        <v>3.2175900000000002E-4</v>
      </c>
    </row>
    <row r="22" spans="1:23">
      <c r="B22" s="1" t="s">
        <v>0</v>
      </c>
      <c r="C22" s="2" t="s">
        <v>7</v>
      </c>
      <c r="D22" s="1" t="s">
        <v>19</v>
      </c>
      <c r="E22" s="1" t="s">
        <v>11</v>
      </c>
      <c r="G22" s="1" t="s">
        <v>0</v>
      </c>
      <c r="H22" s="2" t="s">
        <v>7</v>
      </c>
      <c r="I22" s="1" t="s">
        <v>19</v>
      </c>
      <c r="J22" s="1" t="s">
        <v>20</v>
      </c>
    </row>
    <row r="23" spans="1:23">
      <c r="A23" s="1" t="s">
        <v>1</v>
      </c>
      <c r="B23" s="3">
        <f>AVERAGE(A4:A19)</f>
        <v>3.9624921374999997E-2</v>
      </c>
      <c r="C23" s="3">
        <f>AVERAGE(I4:I19)</f>
        <v>0.11665424562499997</v>
      </c>
      <c r="D23" s="3">
        <f>AVERAGE(Q4:Q19)</f>
        <v>3.9373743437499997E-2</v>
      </c>
      <c r="E23" s="3">
        <f>AVERAGE(T41:T55)</f>
        <v>3.7694246199999996E-2</v>
      </c>
      <c r="F23" s="1" t="s">
        <v>3</v>
      </c>
      <c r="G23" s="3">
        <f>AVERAGE(D4:D19)*1000000</f>
        <v>439.98524999999995</v>
      </c>
      <c r="H23" s="3">
        <f>AVERAGE(L4:L19)*1000000</f>
        <v>764.15325000000007</v>
      </c>
      <c r="I23" s="3">
        <f>AVERAGE(T4:T19)*1000000</f>
        <v>610.47912500000007</v>
      </c>
      <c r="J23" s="3">
        <f>AVERAGE(W41:W55)*1000000</f>
        <v>426.51973333333336</v>
      </c>
    </row>
    <row r="24" spans="1:23">
      <c r="A24" s="1" t="s">
        <v>2</v>
      </c>
      <c r="B24" s="3">
        <f>AVERAGE(B5:B19)</f>
        <v>0.22256833680000002</v>
      </c>
      <c r="C24" s="3">
        <f>AVERAGE(J4:J19)</f>
        <v>0.21907883006249998</v>
      </c>
      <c r="D24" s="3">
        <f>AVERAGE(R4:R19)</f>
        <v>0.21505874462500005</v>
      </c>
      <c r="E24" s="1">
        <f>AVERAGE(U41:U55)</f>
        <v>0.21491679720000001</v>
      </c>
      <c r="F24" s="1" t="s">
        <v>15</v>
      </c>
      <c r="G24" s="3">
        <f>AVERAGE(E4:E19)*1000000</f>
        <v>213.39687499999997</v>
      </c>
      <c r="H24" s="3">
        <f>AVERAGE(M4:M19)*1000000</f>
        <v>347.80293750000004</v>
      </c>
      <c r="I24" s="3">
        <f>AVERAGE(U4:U19)*1000000</f>
        <v>227.58243750000005</v>
      </c>
      <c r="J24" s="3">
        <f>AVERAGE(X41:X55)*1000000</f>
        <v>222.41366666666667</v>
      </c>
    </row>
    <row r="25" spans="1:23">
      <c r="A25" s="1" t="s">
        <v>14</v>
      </c>
      <c r="B25" s="3">
        <f>AVERAGE(C4:C19)</f>
        <v>0.41337978768750006</v>
      </c>
      <c r="C25" s="3">
        <f>AVERAGE(K4:K19)</f>
        <v>0.41517220050000009</v>
      </c>
      <c r="D25" s="3">
        <f>AVERAGE(S4:S19)</f>
        <v>0.41452570293750002</v>
      </c>
      <c r="E25" s="3">
        <f>AVERAGE(V41:V55)</f>
        <v>0.41365173999999993</v>
      </c>
      <c r="F25" s="1" t="s">
        <v>16</v>
      </c>
      <c r="G25" s="3">
        <f>AVERAGE(F4:F19)*1000000</f>
        <v>207.30500000000001</v>
      </c>
      <c r="H25" s="3">
        <f>AVERAGE(N4:N19)*1000000</f>
        <v>530.39418750000016</v>
      </c>
      <c r="I25" s="3">
        <f>AVERAGE(V4:V19)*1000000</f>
        <v>310.81231250000002</v>
      </c>
      <c r="J25" s="3">
        <f>AVERAGE(Y41:Y55)*1000000</f>
        <v>220.35953333333333</v>
      </c>
    </row>
    <row r="26" spans="1:23">
      <c r="F26" s="1" t="s">
        <v>17</v>
      </c>
      <c r="G26" s="1">
        <f>AVERAGE(G4:G19)*1000000</f>
        <v>179.30712499999996</v>
      </c>
      <c r="H26" s="3">
        <f>AVERAGE(O4:O19)*1000000</f>
        <v>349.54281250000003</v>
      </c>
      <c r="I26" s="3">
        <f>AVERAGE(W4:W19)*1000000</f>
        <v>368.60449999999997</v>
      </c>
      <c r="J26" s="3">
        <f>AVERAGE(Z41:Z55)*1000000</f>
        <v>260.37253333333331</v>
      </c>
    </row>
    <row r="38" spans="20:26">
      <c r="T38" s="19" t="s">
        <v>11</v>
      </c>
      <c r="U38" s="20"/>
      <c r="V38" s="20"/>
      <c r="W38" s="20"/>
      <c r="X38" s="20"/>
      <c r="Y38" s="20"/>
      <c r="Z38" s="20"/>
    </row>
    <row r="39" spans="20:26">
      <c r="T39" s="19" t="s">
        <v>12</v>
      </c>
      <c r="U39" s="20"/>
      <c r="V39" s="20"/>
      <c r="W39" s="19" t="s">
        <v>13</v>
      </c>
      <c r="X39" s="20"/>
      <c r="Y39" s="20"/>
      <c r="Z39" s="20"/>
    </row>
    <row r="40" spans="20:26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 spans="20:26">
      <c r="T41" s="1">
        <v>3.8863617000000003E-2</v>
      </c>
      <c r="U41" s="1">
        <v>0.217028363</v>
      </c>
      <c r="V41" s="1">
        <v>0.41359507099999998</v>
      </c>
      <c r="W41" s="1">
        <v>4.3086399999999999E-4</v>
      </c>
      <c r="X41" s="1">
        <v>2.0846300000000001E-4</v>
      </c>
      <c r="Y41" s="1">
        <v>2.09049E-4</v>
      </c>
      <c r="Z41" s="1">
        <v>3.8036599999999998E-4</v>
      </c>
    </row>
    <row r="42" spans="20:26">
      <c r="T42" s="1">
        <v>3.8570160999999999E-2</v>
      </c>
      <c r="U42" s="1">
        <v>0.21506808199999999</v>
      </c>
      <c r="V42" s="1">
        <v>0.41335904899999998</v>
      </c>
      <c r="W42" s="1">
        <v>4.1279100000000003E-4</v>
      </c>
      <c r="X42" s="1">
        <v>2.3981999999999999E-4</v>
      </c>
      <c r="Y42" s="1">
        <v>2.12234E-4</v>
      </c>
      <c r="Z42" s="1">
        <v>2.32864E-4</v>
      </c>
    </row>
    <row r="43" spans="20:26">
      <c r="T43" s="1">
        <v>4.2511132E-2</v>
      </c>
      <c r="U43" s="1">
        <v>0.21373663800000001</v>
      </c>
      <c r="V43" s="1">
        <v>0.41370627999999998</v>
      </c>
      <c r="W43" s="1">
        <v>4.2279500000000001E-4</v>
      </c>
      <c r="X43" s="1">
        <v>2.1036699999999999E-4</v>
      </c>
      <c r="Y43" s="1">
        <v>2.2287899999999999E-4</v>
      </c>
      <c r="Z43" s="1">
        <v>2.3479600000000001E-4</v>
      </c>
    </row>
    <row r="44" spans="20:26">
      <c r="T44" s="1">
        <v>3.7726848E-2</v>
      </c>
      <c r="U44" s="1">
        <v>0.21625119900000001</v>
      </c>
      <c r="V44" s="1">
        <v>0.41391405599999997</v>
      </c>
      <c r="W44" s="1">
        <v>4.6056299999999999E-4</v>
      </c>
      <c r="X44" s="1">
        <v>2.0508599999999999E-4</v>
      </c>
      <c r="Y44" s="1">
        <v>2.1898299999999999E-4</v>
      </c>
      <c r="Z44" s="1">
        <v>2.3124500000000001E-4</v>
      </c>
    </row>
    <row r="45" spans="20:26">
      <c r="T45" s="1">
        <v>4.1797357E-2</v>
      </c>
      <c r="U45" s="1">
        <v>0.21466444700000001</v>
      </c>
      <c r="V45" s="1">
        <v>0.414005605</v>
      </c>
      <c r="W45" s="1">
        <v>3.9013300000000003E-4</v>
      </c>
      <c r="X45" s="1">
        <v>2.23379E-4</v>
      </c>
      <c r="Y45" s="1">
        <v>2.4665000000000001E-4</v>
      </c>
      <c r="Z45" s="1">
        <v>2.26722E-4</v>
      </c>
    </row>
    <row r="46" spans="20:26">
      <c r="T46" s="1">
        <v>3.7325369999999997E-2</v>
      </c>
      <c r="U46" s="1">
        <v>0.214163931</v>
      </c>
      <c r="V46" s="1">
        <v>0.41447836199999999</v>
      </c>
      <c r="W46" s="1">
        <v>5.1556699999999998E-4</v>
      </c>
      <c r="X46" s="1">
        <v>2.42895E-4</v>
      </c>
      <c r="Y46" s="1">
        <v>2.04055E-4</v>
      </c>
      <c r="Z46" s="1">
        <v>2.1741800000000001E-4</v>
      </c>
    </row>
    <row r="47" spans="20:26">
      <c r="T47" s="1">
        <v>2.8624970999999999E-2</v>
      </c>
      <c r="U47" s="1">
        <v>0.21622126999999999</v>
      </c>
      <c r="V47" s="1">
        <v>0.41182965900000001</v>
      </c>
      <c r="W47" s="1">
        <v>3.9534500000000002E-4</v>
      </c>
      <c r="X47" s="1">
        <v>2.37352E-4</v>
      </c>
      <c r="Y47" s="1">
        <v>2.4503300000000002E-4</v>
      </c>
      <c r="Z47" s="1">
        <v>2.72124E-4</v>
      </c>
    </row>
    <row r="48" spans="20:26">
      <c r="T48" s="1">
        <v>3.7924608999999998E-2</v>
      </c>
      <c r="U48" s="1">
        <v>0.21564404000000001</v>
      </c>
      <c r="V48" s="1">
        <v>0.41364342300000001</v>
      </c>
      <c r="W48" s="1">
        <v>3.9249100000000002E-4</v>
      </c>
      <c r="X48" s="1">
        <v>2.0256699999999999E-4</v>
      </c>
      <c r="Y48" s="1">
        <v>2.1220399999999999E-4</v>
      </c>
      <c r="Z48" s="1">
        <v>2.3755E-4</v>
      </c>
    </row>
    <row r="49" spans="20:26">
      <c r="T49" s="1">
        <v>3.3934540999999999E-2</v>
      </c>
      <c r="U49" s="1">
        <v>0.21688993000000001</v>
      </c>
      <c r="V49" s="1">
        <v>0.41253415100000002</v>
      </c>
      <c r="W49" s="1">
        <v>4.9795299999999998E-4</v>
      </c>
      <c r="X49" s="1">
        <v>2.2420799999999999E-4</v>
      </c>
      <c r="Y49" s="1">
        <v>2.2608E-4</v>
      </c>
      <c r="Z49" s="1">
        <v>2.0502199999999999E-4</v>
      </c>
    </row>
    <row r="50" spans="20:26">
      <c r="T50" s="1">
        <v>3.7824933999999998E-2</v>
      </c>
      <c r="U50" s="1">
        <v>0.21332531399999999</v>
      </c>
      <c r="V50" s="1">
        <v>0.41418512699999999</v>
      </c>
      <c r="W50" s="1">
        <v>3.8849799999999998E-4</v>
      </c>
      <c r="X50" s="1">
        <v>2.1144499999999999E-4</v>
      </c>
      <c r="Y50" s="1">
        <v>2.4906E-4</v>
      </c>
      <c r="Z50" s="1">
        <v>2.97034E-4</v>
      </c>
    </row>
    <row r="51" spans="20:26">
      <c r="T51" s="1">
        <v>3.8842403999999997E-2</v>
      </c>
      <c r="U51" s="1">
        <v>0.213960703</v>
      </c>
      <c r="V51" s="1">
        <v>0.41404727400000002</v>
      </c>
      <c r="W51" s="1">
        <v>3.9171900000000001E-4</v>
      </c>
      <c r="X51" s="1">
        <v>2.0389900000000001E-4</v>
      </c>
      <c r="Y51" s="1">
        <v>2.1781900000000001E-4</v>
      </c>
      <c r="Z51" s="1">
        <v>3.2411799999999998E-4</v>
      </c>
    </row>
    <row r="52" spans="20:26">
      <c r="T52" s="1">
        <v>3.7888914000000003E-2</v>
      </c>
      <c r="U52" s="1">
        <v>0.21348130300000001</v>
      </c>
      <c r="V52" s="1">
        <v>0.413658111</v>
      </c>
      <c r="W52" s="1">
        <v>4.2049500000000001E-4</v>
      </c>
      <c r="X52" s="1">
        <v>2.1212800000000001E-4</v>
      </c>
      <c r="Y52" s="1">
        <v>2.1718E-4</v>
      </c>
      <c r="Z52" s="1">
        <v>2.4781E-4</v>
      </c>
    </row>
    <row r="53" spans="20:26">
      <c r="T53" s="1">
        <v>3.8386068000000002E-2</v>
      </c>
      <c r="U53" s="1">
        <v>0.213629081</v>
      </c>
      <c r="V53" s="1">
        <v>0.41406678499999999</v>
      </c>
      <c r="W53" s="1">
        <v>4.4986100000000002E-4</v>
      </c>
      <c r="X53" s="1">
        <v>2.4189799999999999E-4</v>
      </c>
      <c r="Y53" s="1">
        <v>2.03718E-4</v>
      </c>
      <c r="Z53" s="1">
        <v>2.5085999999999999E-4</v>
      </c>
    </row>
    <row r="54" spans="20:26">
      <c r="T54" s="1">
        <v>3.7890407000000001E-2</v>
      </c>
      <c r="U54" s="1">
        <v>0.21572872800000001</v>
      </c>
      <c r="V54" s="1">
        <v>0.41369929900000002</v>
      </c>
      <c r="W54" s="1">
        <v>3.9297900000000001E-4</v>
      </c>
      <c r="X54" s="1">
        <v>2.33854E-4</v>
      </c>
      <c r="Y54" s="1">
        <v>2.1915899999999999E-4</v>
      </c>
      <c r="Z54" s="1">
        <v>2.6439500000000001E-4</v>
      </c>
    </row>
    <row r="55" spans="20:26">
      <c r="T55" s="1">
        <v>3.730236E-2</v>
      </c>
      <c r="U55" s="1">
        <v>0.21395892899999999</v>
      </c>
      <c r="V55" s="1">
        <v>0.414053848</v>
      </c>
      <c r="W55" s="1">
        <v>4.3574199999999998E-4</v>
      </c>
      <c r="X55" s="1">
        <v>2.3884399999999999E-4</v>
      </c>
      <c r="Y55" s="1">
        <v>2.0128999999999999E-4</v>
      </c>
      <c r="Z55" s="1">
        <v>2.8326399999999998E-4</v>
      </c>
    </row>
    <row r="56" spans="20:26">
      <c r="T56" s="1">
        <v>3.8284724999999999E-2</v>
      </c>
      <c r="U56" s="1">
        <v>0.21410950000000001</v>
      </c>
      <c r="V56" s="1">
        <v>0.41472096000000003</v>
      </c>
      <c r="W56" s="1">
        <v>3.9920500000000002E-4</v>
      </c>
      <c r="X56" s="1">
        <v>2.04611E-4</v>
      </c>
      <c r="Y56" s="1">
        <v>2.1698900000000001E-4</v>
      </c>
      <c r="Z56" s="1">
        <v>2.6008800000000001E-4</v>
      </c>
    </row>
  </sheetData>
  <mergeCells count="12"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  <mergeCell ref="Q2:S2"/>
    <mergeCell ref="T2:W2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8"/>
  <sheetViews>
    <sheetView topLeftCell="A25" workbookViewId="0">
      <selection activeCell="A4" sqref="A4"/>
    </sheetView>
  </sheetViews>
  <sheetFormatPr defaultColWidth="14.42578125" defaultRowHeight="15.75" customHeight="1"/>
  <sheetData>
    <row r="1" spans="1:23">
      <c r="A1" s="19" t="s">
        <v>0</v>
      </c>
      <c r="B1" s="20"/>
      <c r="C1" s="20"/>
      <c r="D1" s="20"/>
      <c r="E1" s="20"/>
      <c r="F1" s="20"/>
      <c r="G1" s="20"/>
      <c r="I1" s="19" t="s">
        <v>7</v>
      </c>
      <c r="J1" s="20"/>
      <c r="K1" s="20"/>
      <c r="L1" s="20"/>
      <c r="M1" s="20"/>
      <c r="N1" s="20"/>
      <c r="O1" s="20"/>
      <c r="Q1" s="19" t="s">
        <v>18</v>
      </c>
      <c r="R1" s="20"/>
      <c r="S1" s="20"/>
      <c r="T1" s="20"/>
      <c r="U1" s="20"/>
      <c r="V1" s="20"/>
      <c r="W1" s="20"/>
    </row>
    <row r="2" spans="1:23">
      <c r="A2" s="19" t="s">
        <v>12</v>
      </c>
      <c r="B2" s="20"/>
      <c r="C2" s="20"/>
      <c r="D2" s="19" t="s">
        <v>13</v>
      </c>
      <c r="E2" s="20"/>
      <c r="F2" s="20"/>
      <c r="G2" s="20"/>
      <c r="I2" s="19" t="s">
        <v>12</v>
      </c>
      <c r="J2" s="20"/>
      <c r="K2" s="20"/>
      <c r="L2" s="19" t="s">
        <v>13</v>
      </c>
      <c r="M2" s="20"/>
      <c r="N2" s="20"/>
      <c r="O2" s="20"/>
      <c r="Q2" s="19" t="s">
        <v>12</v>
      </c>
      <c r="R2" s="20"/>
      <c r="S2" s="20"/>
      <c r="T2" s="19" t="s">
        <v>13</v>
      </c>
      <c r="U2" s="20"/>
      <c r="V2" s="20"/>
      <c r="W2" s="20"/>
    </row>
    <row r="3" spans="1:2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 spans="1:23">
      <c r="A4" s="1">
        <v>3.9472711000000001E-2</v>
      </c>
      <c r="B4" s="1">
        <v>0.21558757000000001</v>
      </c>
      <c r="C4" s="1">
        <v>0.41230647999999998</v>
      </c>
      <c r="D4" s="1">
        <v>2.7459400000000002E-4</v>
      </c>
      <c r="E4" s="1">
        <v>1.3406400000000001E-4</v>
      </c>
      <c r="F4" s="1">
        <v>1.48481E-4</v>
      </c>
      <c r="G4" s="1">
        <v>1.5970399999999999E-4</v>
      </c>
      <c r="I4" s="6">
        <v>6.2121071999999999E-2</v>
      </c>
      <c r="J4" s="1">
        <v>0.218440465</v>
      </c>
      <c r="K4" s="1">
        <v>0.41512611799999999</v>
      </c>
      <c r="L4" s="1">
        <v>5.4690200000000004E-4</v>
      </c>
      <c r="M4" s="6">
        <v>4.0563600000000002E-4</v>
      </c>
      <c r="N4" s="6">
        <v>3.7321700000000001E-4</v>
      </c>
      <c r="O4" s="1">
        <v>2.4494799999999999E-4</v>
      </c>
      <c r="Q4" s="1">
        <v>4.0513486000000001E-2</v>
      </c>
      <c r="R4" s="1">
        <v>0.21630637999999999</v>
      </c>
      <c r="S4" s="1">
        <v>0.41329740599999998</v>
      </c>
      <c r="T4" s="6">
        <v>8.8680300000000003E-4</v>
      </c>
      <c r="U4" s="6">
        <v>2.6553200000000002E-4</v>
      </c>
      <c r="V4" s="1">
        <v>2.8262399999999998E-4</v>
      </c>
      <c r="W4" s="1">
        <v>2.1534899999999999E-4</v>
      </c>
    </row>
    <row r="5" spans="1:23">
      <c r="A5" s="1">
        <v>4.0185081999999997E-2</v>
      </c>
      <c r="B5" s="1">
        <v>0.21774438199999999</v>
      </c>
      <c r="C5" s="1">
        <v>0.414765618</v>
      </c>
      <c r="D5" s="1">
        <v>3.2298899999999998E-4</v>
      </c>
      <c r="E5" s="6">
        <v>2.63386E-4</v>
      </c>
      <c r="F5" s="1">
        <v>2.5568999999999999E-4</v>
      </c>
      <c r="G5" s="6">
        <v>2.4166500000000001E-4</v>
      </c>
      <c r="I5" s="6">
        <v>1.0577707780000001</v>
      </c>
      <c r="J5" s="1">
        <v>0.21664124700000001</v>
      </c>
      <c r="K5" s="1">
        <v>0.41459599400000002</v>
      </c>
      <c r="L5" s="1">
        <v>5.4349300000000004E-4</v>
      </c>
      <c r="M5" s="6">
        <v>5.11168E-4</v>
      </c>
      <c r="N5" s="1">
        <v>3.6210700000000002E-4</v>
      </c>
      <c r="O5" s="1">
        <v>3.8366700000000002E-4</v>
      </c>
      <c r="Q5" s="1">
        <v>3.7913032999999999E-2</v>
      </c>
      <c r="R5" s="1">
        <v>0.21690400700000001</v>
      </c>
      <c r="S5" s="1">
        <v>0.413621028</v>
      </c>
      <c r="T5" s="1">
        <v>4.1882399999999999E-4</v>
      </c>
      <c r="U5" s="1">
        <v>2.0675000000000001E-4</v>
      </c>
      <c r="V5" s="1">
        <v>2.39385E-4</v>
      </c>
      <c r="W5" s="1">
        <v>2.5926999999999998E-4</v>
      </c>
    </row>
    <row r="6" spans="1:23">
      <c r="A6" s="6">
        <v>4.4042101E-2</v>
      </c>
      <c r="B6" s="1">
        <v>0.23674140599999999</v>
      </c>
      <c r="C6" s="1">
        <v>0.414519574</v>
      </c>
      <c r="D6" s="6">
        <v>6.6732E-4</v>
      </c>
      <c r="E6" s="6">
        <v>3.96105E-4</v>
      </c>
      <c r="F6" s="1">
        <v>1.5542400000000001E-4</v>
      </c>
      <c r="G6" s="1">
        <v>1.47513E-4</v>
      </c>
      <c r="I6" s="1">
        <v>5.0123352000000003E-2</v>
      </c>
      <c r="J6" s="1">
        <v>0.221310953</v>
      </c>
      <c r="K6" s="1">
        <v>0.41948028700000001</v>
      </c>
      <c r="L6" s="6">
        <v>9.7359400000000004E-4</v>
      </c>
      <c r="M6" s="1">
        <v>2.4085799999999999E-4</v>
      </c>
      <c r="N6" s="1">
        <v>2.5079200000000001E-4</v>
      </c>
      <c r="O6" s="1">
        <v>3.8749900000000002E-4</v>
      </c>
      <c r="Q6" s="1">
        <v>4.0206466000000003E-2</v>
      </c>
      <c r="R6" s="1">
        <v>0.215968305</v>
      </c>
      <c r="S6" s="1">
        <v>0.41353060800000002</v>
      </c>
      <c r="T6" s="1">
        <v>4.7227E-4</v>
      </c>
      <c r="U6" s="1">
        <v>1.87694E-4</v>
      </c>
      <c r="V6" s="1">
        <v>2.7304800000000002E-4</v>
      </c>
      <c r="W6" s="1">
        <v>2.23558E-4</v>
      </c>
    </row>
    <row r="7" spans="1:23">
      <c r="A7" s="1">
        <v>3.9557083999999999E-2</v>
      </c>
      <c r="B7" s="1">
        <v>0.22436774600000001</v>
      </c>
      <c r="C7" s="1">
        <v>0.41274859400000002</v>
      </c>
      <c r="D7" s="6">
        <v>7.1717999999999999E-4</v>
      </c>
      <c r="E7" s="4">
        <v>2.69518E-4</v>
      </c>
      <c r="F7" s="1">
        <v>1.3149099999999999E-4</v>
      </c>
      <c r="G7" s="1">
        <v>1.2692700000000001E-4</v>
      </c>
      <c r="I7" s="1">
        <v>5.5912248999999997E-2</v>
      </c>
      <c r="J7" s="1">
        <v>0.21986436400000001</v>
      </c>
      <c r="K7" s="1">
        <v>0.415057656</v>
      </c>
      <c r="L7" s="6">
        <v>1.0124579999999999E-3</v>
      </c>
      <c r="M7" s="1">
        <v>2.5255299999999998E-4</v>
      </c>
      <c r="N7" s="1">
        <v>2.5436300000000002E-4</v>
      </c>
      <c r="O7" s="1">
        <v>3.0746300000000001E-4</v>
      </c>
      <c r="Q7" s="1">
        <v>3.7435416999999999E-2</v>
      </c>
      <c r="R7" s="1">
        <v>0.21424864399999999</v>
      </c>
      <c r="S7" s="1">
        <v>0.41394290900000003</v>
      </c>
      <c r="T7" s="1">
        <v>5.0374000000000003E-4</v>
      </c>
      <c r="U7" s="1">
        <v>2.1923400000000001E-4</v>
      </c>
      <c r="V7" s="1">
        <v>2.5934900000000003E-4</v>
      </c>
      <c r="W7" s="6">
        <v>4.8555099999999997E-4</v>
      </c>
    </row>
    <row r="8" spans="1:23">
      <c r="A8" s="1">
        <v>3.8707390000000001E-2</v>
      </c>
      <c r="B8" s="1">
        <v>0.21444893100000001</v>
      </c>
      <c r="C8" s="1">
        <v>0.41320067900000002</v>
      </c>
      <c r="D8" s="1">
        <v>3.2445599999999998E-4</v>
      </c>
      <c r="E8" s="1">
        <v>1.8126700000000001E-4</v>
      </c>
      <c r="F8" s="1">
        <v>1.79075E-4</v>
      </c>
      <c r="G8" s="1">
        <v>1.2763499999999999E-4</v>
      </c>
      <c r="I8" s="1">
        <v>5.3398401999999998E-2</v>
      </c>
      <c r="J8" s="1">
        <v>0.21602450000000001</v>
      </c>
      <c r="K8" s="1">
        <v>0.41514431600000001</v>
      </c>
      <c r="L8" s="1">
        <v>6.04727E-4</v>
      </c>
      <c r="M8" s="6">
        <v>4.1763299999999999E-4</v>
      </c>
      <c r="N8" s="1">
        <v>2.2876860000000001E-3</v>
      </c>
      <c r="O8" s="1">
        <v>2.6329599999999999E-4</v>
      </c>
      <c r="Q8" s="1">
        <v>4.2317278999999999E-2</v>
      </c>
      <c r="R8" s="1">
        <v>0.21341195700000001</v>
      </c>
      <c r="S8" s="1">
        <v>0.41435120600000003</v>
      </c>
      <c r="T8" s="1">
        <v>4.3559099999999998E-4</v>
      </c>
      <c r="U8" s="1">
        <v>1.9614599999999999E-4</v>
      </c>
      <c r="V8" s="1">
        <v>2.5849800000000002E-4</v>
      </c>
      <c r="W8" s="1">
        <v>2.7380900000000002E-4</v>
      </c>
    </row>
    <row r="9" spans="1:23">
      <c r="A9" s="1">
        <v>3.9690453000000001E-2</v>
      </c>
      <c r="B9" s="1">
        <v>0.216899855</v>
      </c>
      <c r="C9" s="1">
        <v>0.41567936799999999</v>
      </c>
      <c r="D9" s="1">
        <v>2.5932899999999998E-4</v>
      </c>
      <c r="E9" s="1">
        <v>1.70154E-4</v>
      </c>
      <c r="F9" s="1">
        <v>2.0511999999999999E-4</v>
      </c>
      <c r="G9" s="1">
        <v>1.6258000000000001E-4</v>
      </c>
      <c r="I9" s="1">
        <v>5.9396685999999997E-2</v>
      </c>
      <c r="J9" s="1">
        <v>0.21867149699999999</v>
      </c>
      <c r="K9" s="1">
        <v>0.413719748</v>
      </c>
      <c r="L9" s="1">
        <v>5.9101399999999995E-4</v>
      </c>
      <c r="M9" s="1">
        <v>3.5377599999999998E-4</v>
      </c>
      <c r="N9" s="1">
        <v>3.8127000000000001E-4</v>
      </c>
      <c r="O9" s="1">
        <v>2.60821E-4</v>
      </c>
      <c r="Q9" s="1">
        <v>3.8062760000000001E-2</v>
      </c>
      <c r="R9" s="1">
        <v>0.21331109600000001</v>
      </c>
      <c r="S9" s="1">
        <v>0.41433160800000002</v>
      </c>
      <c r="T9" s="1">
        <v>4.7671299999999997E-4</v>
      </c>
      <c r="U9" s="1">
        <v>2.2766099999999999E-4</v>
      </c>
      <c r="V9" s="1">
        <v>2.6758700000000001E-4</v>
      </c>
      <c r="W9" s="1">
        <v>2.5444200000000001E-4</v>
      </c>
    </row>
    <row r="10" spans="1:23">
      <c r="A10" s="1">
        <v>4.0349707999999998E-2</v>
      </c>
      <c r="B10" s="1">
        <v>0.217033586</v>
      </c>
      <c r="C10" s="1">
        <v>0.41553146899999999</v>
      </c>
      <c r="D10" s="6">
        <v>7.4002200000000001E-4</v>
      </c>
      <c r="E10" s="5">
        <v>1.3729599999999999E-4</v>
      </c>
      <c r="F10" s="1">
        <v>1.6305399999999999E-4</v>
      </c>
      <c r="G10" s="1">
        <v>1.40433E-4</v>
      </c>
      <c r="I10" s="1">
        <v>4.9065158999999997E-2</v>
      </c>
      <c r="J10" s="1">
        <v>0.21798962199999999</v>
      </c>
      <c r="K10" s="1">
        <v>0.41446382900000001</v>
      </c>
      <c r="L10" s="6">
        <v>1.0737030000000001E-3</v>
      </c>
      <c r="M10" s="1">
        <v>2.6283099999999999E-4</v>
      </c>
      <c r="N10" s="6">
        <v>4.4091099999999999E-4</v>
      </c>
      <c r="O10" s="1">
        <v>2.6288400000000001E-4</v>
      </c>
      <c r="Q10" s="1">
        <v>3.7221707E-2</v>
      </c>
      <c r="R10" s="1">
        <v>0.21380434800000001</v>
      </c>
      <c r="S10" s="1">
        <v>0.41378428699999997</v>
      </c>
      <c r="T10" s="6">
        <v>8.9194700000000003E-4</v>
      </c>
      <c r="U10" s="1">
        <v>2.2157000000000001E-4</v>
      </c>
      <c r="V10" s="1">
        <v>2.60649E-4</v>
      </c>
      <c r="W10" s="6">
        <v>1.757076E-3</v>
      </c>
    </row>
    <row r="11" spans="1:23">
      <c r="A11" s="1">
        <v>3.8402422999999998E-2</v>
      </c>
      <c r="B11" s="1">
        <v>0.216432033</v>
      </c>
      <c r="C11" s="1">
        <v>0.41221268500000002</v>
      </c>
      <c r="D11" s="1">
        <v>3.0632100000000002E-4</v>
      </c>
      <c r="E11" s="1">
        <v>1.47226E-4</v>
      </c>
      <c r="F11" s="1">
        <v>1.5081200000000001E-4</v>
      </c>
      <c r="G11" s="6">
        <v>2.53842E-4</v>
      </c>
      <c r="I11" s="1">
        <v>5.8452021E-2</v>
      </c>
      <c r="J11" s="1">
        <v>0.22185280600000001</v>
      </c>
      <c r="K11" s="1">
        <v>0.41609189499999999</v>
      </c>
      <c r="L11" s="6">
        <v>1.0433459999999999E-3</v>
      </c>
      <c r="M11" s="1">
        <v>2.2260499999999999E-4</v>
      </c>
      <c r="N11" s="1">
        <v>2.9897600000000001E-4</v>
      </c>
      <c r="O11" s="1">
        <v>3.0821199999999998E-4</v>
      </c>
      <c r="Q11" s="1">
        <v>3.8014122999999997E-2</v>
      </c>
      <c r="R11" s="1">
        <v>0.214997413</v>
      </c>
      <c r="S11" s="1">
        <v>0.41372354099999997</v>
      </c>
      <c r="T11" s="6">
        <v>9.2970699999999999E-4</v>
      </c>
      <c r="U11" s="1">
        <v>2.3512500000000001E-4</v>
      </c>
      <c r="V11" s="6">
        <v>3.4438300000000003E-4</v>
      </c>
      <c r="W11" s="1">
        <v>2.71384E-4</v>
      </c>
    </row>
    <row r="12" spans="1:23">
      <c r="A12" s="1">
        <v>3.9715749000000002E-2</v>
      </c>
      <c r="B12" s="1">
        <v>0.22667068900000001</v>
      </c>
      <c r="C12" s="1">
        <v>0.412235358</v>
      </c>
      <c r="D12" s="1">
        <v>4.2049500000000001E-4</v>
      </c>
      <c r="E12" s="1">
        <v>2.1212800000000001E-4</v>
      </c>
      <c r="F12" s="1">
        <v>2.1718E-4</v>
      </c>
      <c r="G12" s="6">
        <v>2.4781E-4</v>
      </c>
      <c r="I12" s="1">
        <v>5.1972414000000001E-2</v>
      </c>
      <c r="J12" s="1">
        <v>0.22555930699999999</v>
      </c>
      <c r="K12" s="1">
        <v>0.41577602499999999</v>
      </c>
      <c r="L12" s="1">
        <v>6.6036299999999997E-4</v>
      </c>
      <c r="M12" s="1">
        <v>2.4162000000000001E-4</v>
      </c>
      <c r="N12" s="6">
        <v>6.5439199999999995E-4</v>
      </c>
      <c r="O12" s="1">
        <v>3.8414599999999998E-4</v>
      </c>
      <c r="Q12" s="1">
        <v>3.9532628E-2</v>
      </c>
      <c r="R12" s="1">
        <v>0.21418783299999999</v>
      </c>
      <c r="S12" s="1">
        <v>0.41426798100000001</v>
      </c>
      <c r="T12" s="6">
        <v>9.1724299999999999E-4</v>
      </c>
      <c r="U12" s="1">
        <v>2.1698600000000001E-4</v>
      </c>
      <c r="V12" s="1">
        <v>2.24179E-4</v>
      </c>
      <c r="W12" s="1">
        <v>3.0139499999999998E-4</v>
      </c>
    </row>
    <row r="13" spans="1:23">
      <c r="A13" s="1">
        <v>4.0377262999999997E-2</v>
      </c>
      <c r="B13" s="1">
        <v>0.21699745400000001</v>
      </c>
      <c r="C13" s="1">
        <v>0.41273110099999999</v>
      </c>
      <c r="D13" s="1">
        <v>3.3063999999999999E-4</v>
      </c>
      <c r="E13" s="6">
        <v>3.06502E-4</v>
      </c>
      <c r="F13" s="1">
        <v>1.4051299999999999E-4</v>
      </c>
      <c r="G13" s="6">
        <v>2.5920000000000001E-4</v>
      </c>
      <c r="I13" s="1">
        <v>4.5966947000000001E-2</v>
      </c>
      <c r="J13" s="1">
        <v>0.22159314299999999</v>
      </c>
      <c r="K13" s="1">
        <v>0.41255607500000002</v>
      </c>
      <c r="L13" s="1">
        <v>4.8690799999999998E-4</v>
      </c>
      <c r="M13" s="1">
        <v>3.0511999999999998E-4</v>
      </c>
      <c r="N13" s="1">
        <v>3.3862399999999999E-4</v>
      </c>
      <c r="O13" s="1">
        <v>3.6375600000000002E-4</v>
      </c>
      <c r="Q13" s="1">
        <v>4.0293702000000001E-2</v>
      </c>
      <c r="R13" s="1">
        <v>0.21335364400000001</v>
      </c>
      <c r="S13" s="1">
        <v>0.418216537</v>
      </c>
      <c r="T13" s="1">
        <v>5.7845300000000004E-4</v>
      </c>
      <c r="U13" s="1">
        <v>2.22494E-4</v>
      </c>
      <c r="V13" s="1">
        <v>2.1744200000000001E-4</v>
      </c>
      <c r="W13" s="1">
        <v>2.28094E-4</v>
      </c>
    </row>
    <row r="14" spans="1:23">
      <c r="A14" s="1">
        <v>3.9639123999999998E-2</v>
      </c>
      <c r="B14" s="1">
        <v>0.21652079599999999</v>
      </c>
      <c r="C14" s="1">
        <v>0.41345327100000001</v>
      </c>
      <c r="D14" s="1">
        <v>3.1027000000000002E-4</v>
      </c>
      <c r="E14" s="1">
        <v>1.4722699999999999E-4</v>
      </c>
      <c r="F14" s="1">
        <v>1.6127599999999999E-4</v>
      </c>
      <c r="G14" s="1">
        <v>1.38474E-4</v>
      </c>
      <c r="I14" s="1">
        <v>5.7550888000000001E-2</v>
      </c>
      <c r="J14" s="1">
        <v>0.217252373</v>
      </c>
      <c r="K14" s="1">
        <v>0.41355404800000001</v>
      </c>
      <c r="L14" s="1">
        <v>6.7978799999999996E-4</v>
      </c>
      <c r="M14" s="6">
        <v>4.2781999999999998E-4</v>
      </c>
      <c r="N14" s="1">
        <v>3.7595199999999998E-4</v>
      </c>
      <c r="O14" s="1">
        <v>2.9368100000000001E-4</v>
      </c>
      <c r="Q14" s="1">
        <v>3.7625052999999999E-2</v>
      </c>
      <c r="R14" s="1">
        <v>0.216046454</v>
      </c>
      <c r="S14" s="1">
        <v>0.41328553200000001</v>
      </c>
      <c r="T14" s="1">
        <v>4.7144299999999999E-4</v>
      </c>
      <c r="U14" s="6">
        <v>3.5707499999999999E-4</v>
      </c>
      <c r="V14" s="1">
        <v>3.7058000000000002E-4</v>
      </c>
      <c r="W14" s="1">
        <v>2.3926199999999999E-4</v>
      </c>
    </row>
    <row r="15" spans="1:23">
      <c r="A15" s="1">
        <v>3.8468262000000003E-2</v>
      </c>
      <c r="B15" s="1">
        <v>0.21758677900000001</v>
      </c>
      <c r="C15" s="1">
        <v>0.41277983899999998</v>
      </c>
      <c r="D15" s="1">
        <v>4.0203999999999999E-4</v>
      </c>
      <c r="E15" s="1">
        <v>1.56417E-4</v>
      </c>
      <c r="F15" s="6">
        <v>4.28052E-4</v>
      </c>
      <c r="G15" s="1">
        <v>1.3817500000000001E-4</v>
      </c>
      <c r="I15" s="1">
        <v>5.0107367999999999E-2</v>
      </c>
      <c r="J15" s="1">
        <v>0.21754936699999999</v>
      </c>
      <c r="K15" s="1">
        <v>0.41405552000000001</v>
      </c>
      <c r="L15" s="6">
        <v>1.058551E-3</v>
      </c>
      <c r="M15" s="1">
        <v>2.9698399999999997E-4</v>
      </c>
      <c r="N15" s="1">
        <v>3.16383E-4</v>
      </c>
      <c r="O15" s="6">
        <v>4.5259500000000003E-4</v>
      </c>
      <c r="Q15" s="6">
        <v>4.2992263000000003E-2</v>
      </c>
      <c r="R15" s="1">
        <v>0.216685825</v>
      </c>
      <c r="S15" s="1">
        <v>0.41382413299999998</v>
      </c>
      <c r="T15" s="1">
        <v>5.4124700000000002E-4</v>
      </c>
      <c r="U15" s="1">
        <v>2.0209700000000001E-4</v>
      </c>
      <c r="V15" s="1">
        <v>2.2301499999999999E-4</v>
      </c>
      <c r="W15" s="1">
        <v>2.35911E-4</v>
      </c>
    </row>
    <row r="16" spans="1:23">
      <c r="A16" s="1">
        <v>3.9021140000000003E-2</v>
      </c>
      <c r="B16" s="1">
        <v>0.22405097600000001</v>
      </c>
      <c r="C16" s="1">
        <v>0.413375033</v>
      </c>
      <c r="D16" s="1">
        <v>2.8548499999999998E-4</v>
      </c>
      <c r="E16" s="1">
        <v>1.25535E-4</v>
      </c>
      <c r="F16" s="1">
        <v>1.7527800000000001E-4</v>
      </c>
      <c r="G16" s="1">
        <v>1.3634699999999999E-4</v>
      </c>
      <c r="I16" s="1">
        <v>5.3455954E-2</v>
      </c>
      <c r="J16" s="1">
        <v>0.21546504</v>
      </c>
      <c r="K16" s="1">
        <v>0.42502948600000001</v>
      </c>
      <c r="L16" s="1">
        <v>6.16089E-4</v>
      </c>
      <c r="M16" s="6">
        <v>4.1452900000000002E-4</v>
      </c>
      <c r="N16" s="1">
        <v>2.71842E-4</v>
      </c>
      <c r="O16" s="6">
        <v>4.5172000000000002E-4</v>
      </c>
      <c r="Q16" s="1">
        <v>3.8220046000000001E-2</v>
      </c>
      <c r="R16" s="1">
        <v>0.21436836100000001</v>
      </c>
      <c r="S16" s="1">
        <v>0.41849030999999998</v>
      </c>
      <c r="T16" s="1">
        <v>4.69581E-4</v>
      </c>
      <c r="U16" s="1">
        <v>2.22222E-4</v>
      </c>
      <c r="V16" s="6">
        <v>3.9413499999999999E-4</v>
      </c>
      <c r="W16" s="1">
        <v>2.9167199999999998E-4</v>
      </c>
    </row>
    <row r="17" spans="1:23">
      <c r="A17" s="1">
        <v>3.9815771999999999E-2</v>
      </c>
      <c r="B17" s="1">
        <v>0.22997578299999999</v>
      </c>
      <c r="C17" s="1">
        <v>0.41290997200000001</v>
      </c>
      <c r="D17" s="1">
        <v>3.07149E-4</v>
      </c>
      <c r="E17" s="6">
        <v>3.2671499999999999E-4</v>
      </c>
      <c r="F17" s="1">
        <v>1.7505799999999999E-4</v>
      </c>
      <c r="G17" s="1">
        <v>1.87777E-4</v>
      </c>
      <c r="I17" s="1">
        <v>5.7138864999999997E-2</v>
      </c>
      <c r="J17" s="1">
        <v>0.221291709</v>
      </c>
      <c r="K17" s="1">
        <v>0.41274272400000001</v>
      </c>
      <c r="L17" s="1">
        <v>4.9386700000000005E-4</v>
      </c>
      <c r="M17" s="1">
        <v>3.4178600000000001E-4</v>
      </c>
      <c r="N17" s="1">
        <v>2.5490799999999998E-4</v>
      </c>
      <c r="O17" s="6">
        <v>4.5171099999999999E-4</v>
      </c>
      <c r="Q17" s="1">
        <v>3.8617176000000003E-2</v>
      </c>
      <c r="R17" s="1">
        <v>0.21409597899999999</v>
      </c>
      <c r="S17" s="1">
        <v>0.41369497</v>
      </c>
      <c r="T17" s="6">
        <v>8.7514199999999998E-4</v>
      </c>
      <c r="U17" s="1">
        <v>2.2782400000000001E-4</v>
      </c>
      <c r="V17" s="1">
        <v>2.7142600000000001E-4</v>
      </c>
      <c r="W17" s="1">
        <v>2.3580500000000001E-4</v>
      </c>
    </row>
    <row r="20" spans="1:23">
      <c r="D20" s="7"/>
      <c r="E20" s="7"/>
      <c r="F20" s="7"/>
      <c r="L20" s="7"/>
      <c r="M20" s="7"/>
      <c r="O20" s="7"/>
      <c r="V20" s="7"/>
    </row>
    <row r="21" spans="1:23">
      <c r="D21" s="7"/>
      <c r="G21" s="7"/>
      <c r="L21" s="7"/>
      <c r="M21" s="7"/>
      <c r="N21" s="7"/>
      <c r="V21" s="7"/>
      <c r="W21" s="7"/>
    </row>
    <row r="22" spans="1:23">
      <c r="B22" s="1" t="s">
        <v>0</v>
      </c>
      <c r="C22" s="2" t="s">
        <v>7</v>
      </c>
      <c r="D22" s="1" t="s">
        <v>21</v>
      </c>
      <c r="E22" s="1" t="s">
        <v>11</v>
      </c>
      <c r="G22" s="1" t="s">
        <v>0</v>
      </c>
      <c r="H22" s="2" t="s">
        <v>7</v>
      </c>
      <c r="I22" s="1" t="s">
        <v>21</v>
      </c>
      <c r="J22" s="1" t="s">
        <v>20</v>
      </c>
    </row>
    <row r="23" spans="1:23">
      <c r="A23" s="1" t="s">
        <v>1</v>
      </c>
      <c r="B23" s="3">
        <f>AVERAGE(A4:A17)</f>
        <v>3.9817447285714284E-2</v>
      </c>
      <c r="C23" s="3">
        <f>AVERAGE(I4:I19)</f>
        <v>0.12588801107142852</v>
      </c>
      <c r="D23" s="3">
        <f>AVERAGE(Q4:Q18)</f>
        <v>3.9211795642857143E-2</v>
      </c>
      <c r="E23" s="3">
        <f>AVERAGE(T41:T53)</f>
        <v>3.7632669692307691E-2</v>
      </c>
      <c r="F23" s="1" t="s">
        <v>3</v>
      </c>
      <c r="G23" s="3">
        <f>AVERAGE(D4:D17)*1000000</f>
        <v>404.87785714285712</v>
      </c>
      <c r="H23" s="3">
        <f>AVERAGE(L4:L19)*1000000</f>
        <v>741.77164285714287</v>
      </c>
      <c r="I23" s="3">
        <f>AVERAGE(T4:T18)*1000000</f>
        <v>633.47885714285724</v>
      </c>
      <c r="J23" s="3">
        <f>AVERAGE(W41:W53)*1000000</f>
        <v>419.33576923076924</v>
      </c>
    </row>
    <row r="24" spans="1:23">
      <c r="A24" s="1" t="s">
        <v>2</v>
      </c>
      <c r="B24" s="3">
        <f>AVERAGE(B5:B17)</f>
        <v>0.22119003199999998</v>
      </c>
      <c r="C24" s="3">
        <f>AVERAGE(J4:J19)</f>
        <v>0.21925045664285717</v>
      </c>
      <c r="D24" s="3">
        <f>AVERAGE(R4:R18)</f>
        <v>0.21483501757142856</v>
      </c>
      <c r="E24" s="1">
        <f>AVERAGE(U41:U53)</f>
        <v>0.21481228184615386</v>
      </c>
      <c r="F24" s="1" t="s">
        <v>15</v>
      </c>
      <c r="G24" s="3">
        <f>AVERAGE(E4:E17)*1000000</f>
        <v>212.39571428571429</v>
      </c>
      <c r="H24" s="3">
        <f>AVERAGE(M4:M19)*1000000</f>
        <v>335.35135714285718</v>
      </c>
      <c r="I24" s="3">
        <f>AVERAGE(U4:U18)*1000000</f>
        <v>229.17214285714289</v>
      </c>
      <c r="J24" s="3">
        <f>AVERAGE(X41:X53)*1000000</f>
        <v>221.91130769230764</v>
      </c>
    </row>
    <row r="25" spans="1:23">
      <c r="A25" s="1" t="s">
        <v>14</v>
      </c>
      <c r="B25" s="3">
        <f>AVERAGE(C4:C17)</f>
        <v>0.41346064578571429</v>
      </c>
      <c r="C25" s="3">
        <f>AVERAGE(K4:K19)</f>
        <v>0.41552812292857144</v>
      </c>
      <c r="D25" s="3">
        <f>AVERAGE(S4:S18)</f>
        <v>0.41445443257142855</v>
      </c>
      <c r="E25" s="3">
        <f>AVERAGE(V41:V53)</f>
        <v>0.41359251284615384</v>
      </c>
      <c r="F25" s="1" t="s">
        <v>16</v>
      </c>
      <c r="G25" s="3">
        <f>AVERAGE(F4:F17)*1000000</f>
        <v>191.89314285714286</v>
      </c>
      <c r="H25" s="3">
        <f>AVERAGE(N4:N19)*1000000</f>
        <v>490.10164285714291</v>
      </c>
      <c r="I25" s="3">
        <f>AVERAGE(V4:V18)*1000000</f>
        <v>277.59285714285716</v>
      </c>
      <c r="J25" s="3">
        <f>AVERAGE(Y41:Y53)*1000000</f>
        <v>222.48376923076921</v>
      </c>
    </row>
    <row r="26" spans="1:23">
      <c r="F26" s="1" t="s">
        <v>17</v>
      </c>
      <c r="G26" s="1">
        <f>AVERAGE(G4:G17)*1000000</f>
        <v>176.29157142857142</v>
      </c>
      <c r="H26" s="3">
        <f>AVERAGE(O4:O19)*1000000</f>
        <v>344.02849999999995</v>
      </c>
      <c r="I26" s="3">
        <f>AVERAGE(W4:W18)*1000000</f>
        <v>376.61271428571422</v>
      </c>
      <c r="J26" s="3">
        <f>AVERAGE(Z41:Z53)*1000000</f>
        <v>254.44646153846156</v>
      </c>
    </row>
    <row r="38" spans="20:26">
      <c r="T38" s="19" t="s">
        <v>11</v>
      </c>
      <c r="U38" s="20"/>
      <c r="V38" s="20"/>
      <c r="W38" s="20"/>
      <c r="X38" s="20"/>
      <c r="Y38" s="20"/>
      <c r="Z38" s="20"/>
    </row>
    <row r="39" spans="20:26">
      <c r="T39" s="19" t="s">
        <v>12</v>
      </c>
      <c r="U39" s="20"/>
      <c r="V39" s="20"/>
      <c r="W39" s="19" t="s">
        <v>13</v>
      </c>
      <c r="X39" s="20"/>
      <c r="Y39" s="20"/>
      <c r="Z39" s="20"/>
    </row>
    <row r="40" spans="20:26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 spans="20:26">
      <c r="T41" s="1">
        <v>3.8570160999999999E-2</v>
      </c>
      <c r="U41" s="1">
        <v>0.21506808199999999</v>
      </c>
      <c r="V41" s="1">
        <v>0.41335904899999998</v>
      </c>
      <c r="W41" s="1">
        <v>4.1279100000000003E-4</v>
      </c>
      <c r="X41" s="1">
        <v>2.3981999999999999E-4</v>
      </c>
      <c r="Y41" s="1">
        <v>2.12234E-4</v>
      </c>
      <c r="Z41" s="1">
        <v>2.32864E-4</v>
      </c>
    </row>
    <row r="42" spans="20:26">
      <c r="T42" s="6">
        <v>4.2511132E-2</v>
      </c>
      <c r="U42" s="1">
        <v>0.21373663800000001</v>
      </c>
      <c r="V42" s="1">
        <v>0.41370627999999998</v>
      </c>
      <c r="W42" s="1">
        <v>4.2279500000000001E-4</v>
      </c>
      <c r="X42" s="1">
        <v>2.1036699999999999E-4</v>
      </c>
      <c r="Y42" s="1">
        <v>2.2287899999999999E-4</v>
      </c>
      <c r="Z42" s="1">
        <v>2.3479600000000001E-4</v>
      </c>
    </row>
    <row r="43" spans="20:26">
      <c r="T43" s="1">
        <v>3.7726848E-2</v>
      </c>
      <c r="U43" s="1">
        <v>0.21625119900000001</v>
      </c>
      <c r="V43" s="1">
        <v>0.41391405599999997</v>
      </c>
      <c r="W43" s="1">
        <v>4.6056299999999999E-4</v>
      </c>
      <c r="X43" s="1">
        <v>2.0508599999999999E-4</v>
      </c>
      <c r="Y43" s="1">
        <v>2.1898299999999999E-4</v>
      </c>
      <c r="Z43" s="1">
        <v>2.3124500000000001E-4</v>
      </c>
    </row>
    <row r="44" spans="20:26">
      <c r="T44" s="1">
        <v>4.1797357E-2</v>
      </c>
      <c r="U44" s="1">
        <v>0.21466444700000001</v>
      </c>
      <c r="V44" s="1">
        <v>0.414005605</v>
      </c>
      <c r="W44" s="1">
        <v>3.9013300000000003E-4</v>
      </c>
      <c r="X44" s="1">
        <v>2.23379E-4</v>
      </c>
      <c r="Y44" s="1">
        <v>2.4665000000000001E-4</v>
      </c>
      <c r="Z44" s="1">
        <v>2.26722E-4</v>
      </c>
    </row>
    <row r="45" spans="20:26">
      <c r="T45" s="1">
        <v>2.8624970999999999E-2</v>
      </c>
      <c r="U45" s="1">
        <v>0.21622126999999999</v>
      </c>
      <c r="V45" s="1">
        <v>0.41182965900000001</v>
      </c>
      <c r="W45" s="1">
        <v>3.9534500000000002E-4</v>
      </c>
      <c r="X45" s="1">
        <v>2.37352E-4</v>
      </c>
      <c r="Y45" s="1">
        <v>2.4503300000000002E-4</v>
      </c>
      <c r="Z45" s="1">
        <v>2.72124E-4</v>
      </c>
    </row>
    <row r="46" spans="20:26">
      <c r="T46" s="1">
        <v>3.7924608999999998E-2</v>
      </c>
      <c r="U46" s="1">
        <v>0.21564404000000001</v>
      </c>
      <c r="V46" s="1">
        <v>0.41364342300000001</v>
      </c>
      <c r="W46" s="1">
        <v>3.9249100000000002E-4</v>
      </c>
      <c r="X46" s="1">
        <v>2.0256699999999999E-4</v>
      </c>
      <c r="Y46" s="1">
        <v>2.1220399999999999E-4</v>
      </c>
      <c r="Z46" s="1">
        <v>2.3755E-4</v>
      </c>
    </row>
    <row r="47" spans="20:26">
      <c r="T47" s="1">
        <v>3.3934540999999999E-2</v>
      </c>
      <c r="U47" s="1">
        <v>0.21688993000000001</v>
      </c>
      <c r="V47" s="1">
        <v>0.41253415100000002</v>
      </c>
      <c r="W47" s="1">
        <v>4.9795299999999998E-4</v>
      </c>
      <c r="X47" s="1">
        <v>2.2420799999999999E-4</v>
      </c>
      <c r="Y47" s="1">
        <v>2.2608E-4</v>
      </c>
      <c r="Z47" s="1">
        <v>2.0502199999999999E-4</v>
      </c>
    </row>
    <row r="48" spans="20:26">
      <c r="T48" s="1">
        <v>3.7824933999999998E-2</v>
      </c>
      <c r="U48" s="1">
        <v>0.21332531399999999</v>
      </c>
      <c r="V48" s="1">
        <v>0.41418512699999999</v>
      </c>
      <c r="W48" s="1">
        <v>3.8849799999999998E-4</v>
      </c>
      <c r="X48" s="1">
        <v>2.1144499999999999E-4</v>
      </c>
      <c r="Y48" s="1">
        <v>2.4906E-4</v>
      </c>
      <c r="Z48" s="1">
        <v>2.97034E-4</v>
      </c>
    </row>
    <row r="49" spans="20:26">
      <c r="T49" s="1">
        <v>3.8842403999999997E-2</v>
      </c>
      <c r="U49" s="1">
        <v>0.213960703</v>
      </c>
      <c r="V49" s="1">
        <v>0.41404727400000002</v>
      </c>
      <c r="W49" s="1">
        <v>3.9171900000000001E-4</v>
      </c>
      <c r="X49" s="1">
        <v>2.0389900000000001E-4</v>
      </c>
      <c r="Y49" s="1">
        <v>2.1781900000000001E-4</v>
      </c>
      <c r="Z49" s="6">
        <v>3.2411799999999998E-4</v>
      </c>
    </row>
    <row r="50" spans="20:26">
      <c r="T50" s="1">
        <v>3.7888914000000003E-2</v>
      </c>
      <c r="U50" s="1">
        <v>0.21348130300000001</v>
      </c>
      <c r="V50" s="1">
        <v>0.413658111</v>
      </c>
      <c r="W50" s="1">
        <v>4.2049500000000001E-4</v>
      </c>
      <c r="X50" s="1">
        <v>2.1212800000000001E-4</v>
      </c>
      <c r="Y50" s="1">
        <v>2.1718E-4</v>
      </c>
      <c r="Z50" s="1">
        <v>2.4781E-4</v>
      </c>
    </row>
    <row r="51" spans="20:26">
      <c r="T51" s="1">
        <v>3.8386068000000002E-2</v>
      </c>
      <c r="U51" s="1">
        <v>0.213629081</v>
      </c>
      <c r="V51" s="1">
        <v>0.41406678499999999</v>
      </c>
      <c r="W51" s="1">
        <v>4.4986100000000002E-4</v>
      </c>
      <c r="X51" s="1">
        <v>2.4189799999999999E-4</v>
      </c>
      <c r="Y51" s="1">
        <v>2.03718E-4</v>
      </c>
      <c r="Z51" s="1">
        <v>2.5085999999999999E-4</v>
      </c>
    </row>
    <row r="52" spans="20:26">
      <c r="T52" s="1">
        <v>3.7890407000000001E-2</v>
      </c>
      <c r="U52" s="1">
        <v>0.21572872800000001</v>
      </c>
      <c r="V52" s="1">
        <v>0.41369929900000002</v>
      </c>
      <c r="W52" s="1">
        <v>3.9297900000000001E-4</v>
      </c>
      <c r="X52" s="1">
        <v>2.33854E-4</v>
      </c>
      <c r="Y52" s="1">
        <v>2.1915899999999999E-4</v>
      </c>
      <c r="Z52" s="1">
        <v>2.6439500000000001E-4</v>
      </c>
    </row>
    <row r="53" spans="20:26">
      <c r="T53" s="1">
        <v>3.730236E-2</v>
      </c>
      <c r="U53" s="1">
        <v>0.21395892899999999</v>
      </c>
      <c r="V53" s="1">
        <v>0.414053848</v>
      </c>
      <c r="W53" s="1">
        <v>4.3574199999999998E-4</v>
      </c>
      <c r="X53" s="1">
        <v>2.3884399999999999E-4</v>
      </c>
      <c r="Y53" s="1">
        <v>2.0128999999999999E-4</v>
      </c>
      <c r="Z53" s="1">
        <v>2.8326399999999998E-4</v>
      </c>
    </row>
    <row r="54" spans="20:26">
      <c r="T54" s="1">
        <v>3.8284724999999999E-2</v>
      </c>
      <c r="U54" s="1">
        <v>0.21410950000000001</v>
      </c>
      <c r="V54" s="1">
        <v>0.41472096000000003</v>
      </c>
      <c r="W54" s="1">
        <v>3.9920500000000002E-4</v>
      </c>
      <c r="X54" s="1">
        <v>2.04611E-4</v>
      </c>
      <c r="Y54" s="1">
        <v>2.1698900000000001E-4</v>
      </c>
      <c r="Z54" s="1">
        <v>2.6008800000000001E-4</v>
      </c>
    </row>
    <row r="57" spans="20:26">
      <c r="Z57" s="6"/>
    </row>
    <row r="58" spans="20:26">
      <c r="W58" s="6"/>
    </row>
  </sheetData>
  <mergeCells count="12"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  <mergeCell ref="Q2:S2"/>
    <mergeCell ref="T2:W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(原) 32</vt:lpstr>
      <vt:lpstr>32 sort</vt:lpstr>
      <vt:lpstr>33</vt:lpstr>
      <vt:lpstr>33 night</vt:lpstr>
      <vt:lpstr>33 sort</vt:lpstr>
      <vt:lpstr>38 morning</vt:lpstr>
      <vt:lpstr>310 morning</vt:lpstr>
      <vt:lpstr>310 morning clean db</vt:lpstr>
      <vt:lpstr>(原) 「310 morning clean db」</vt:lpstr>
      <vt:lpstr>(原) upf UP速率</vt:lpstr>
      <vt:lpstr>(原) UPF 觀察 3 node</vt:lpstr>
      <vt:lpstr>up_pkt_size</vt:lpstr>
      <vt:lpstr>up_uldl_comp</vt:lpstr>
      <vt:lpstr>up_cpu_clock</vt:lpstr>
      <vt:lpstr>cp_pfcp_comp</vt:lpstr>
      <vt:lpstr>cp_sbi_comp</vt:lpstr>
      <vt:lpstr>cp_proc_comp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Lee</cp:lastModifiedBy>
  <dcterms:modified xsi:type="dcterms:W3CDTF">2021-06-10T22:48:29Z</dcterms:modified>
</cp:coreProperties>
</file>