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8" windowWidth="12120" windowHeight="8580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Assets!$A$1:$Z$30</definedName>
    <definedName name="_xlnm.Print_Area" localSheetId="4">Debt!$A$1:$Z$29</definedName>
    <definedName name="_xlnm.Print_Area" localSheetId="0">Input!$A$1:$J$37</definedName>
    <definedName name="_xlnm.Print_Area" localSheetId="1">Liquidity!$A$1:$AJ$58</definedName>
    <definedName name="_xlnm.Print_Area" localSheetId="5">Market!$A$1:$Z$30</definedName>
    <definedName name="_xlnm.Print_Area" localSheetId="3">Profitability!$A$1:$Z$52</definedName>
  </definedNames>
  <calcPr calcId="125725"/>
</workbook>
</file>

<file path=xl/calcChain.xml><?xml version="1.0" encoding="utf-8"?>
<calcChain xmlns="http://schemas.openxmlformats.org/spreadsheetml/2006/main">
  <c r="V27" i="1"/>
  <c r="R27"/>
  <c r="N26"/>
  <c r="N27"/>
  <c r="L26" s="1"/>
  <c r="J27"/>
  <c r="V6"/>
  <c r="R6"/>
  <c r="N6"/>
  <c r="J6"/>
  <c r="V13" i="6"/>
  <c r="R13"/>
  <c r="N13"/>
  <c r="J13"/>
  <c r="V6"/>
  <c r="R6"/>
  <c r="N6"/>
  <c r="J6"/>
  <c r="V19" i="8"/>
  <c r="R19"/>
  <c r="N19"/>
  <c r="J19"/>
  <c r="V20" i="7"/>
  <c r="R20"/>
  <c r="N20"/>
  <c r="J20"/>
  <c r="V13"/>
  <c r="T13" s="1"/>
  <c r="R13"/>
  <c r="N13"/>
  <c r="J13"/>
  <c r="V6"/>
  <c r="R6"/>
  <c r="N6"/>
  <c r="J6"/>
  <c r="AB54" i="9"/>
  <c r="V54"/>
  <c r="P54"/>
  <c r="J54"/>
  <c r="AB47"/>
  <c r="V47"/>
  <c r="P47"/>
  <c r="J47"/>
  <c r="G32" i="10"/>
  <c r="P39" i="9"/>
  <c r="H32" i="10"/>
  <c r="V39" i="9"/>
  <c r="I32" i="10"/>
  <c r="AB39" i="9"/>
  <c r="F32" i="10"/>
  <c r="J39" i="9"/>
  <c r="J36" i="10"/>
  <c r="Z13" i="6"/>
  <c r="J30" i="10"/>
  <c r="J26"/>
  <c r="I23"/>
  <c r="V7" i="1"/>
  <c r="G23" i="10"/>
  <c r="H23"/>
  <c r="F23"/>
  <c r="J7" i="1"/>
  <c r="I24" i="10"/>
  <c r="J24" s="1"/>
  <c r="Z13" i="8" s="1"/>
  <c r="X12" s="1"/>
  <c r="X15" s="1"/>
  <c r="G24" i="10"/>
  <c r="N13" i="8"/>
  <c r="H24" i="10"/>
  <c r="R13" i="8"/>
  <c r="F24" i="10"/>
  <c r="J13" i="8"/>
  <c r="I14" i="10"/>
  <c r="J14" s="1"/>
  <c r="J16"/>
  <c r="J17"/>
  <c r="AJ12" i="9"/>
  <c r="I18" i="10"/>
  <c r="J18"/>
  <c r="Z7" i="7"/>
  <c r="J19" i="10"/>
  <c r="J20"/>
  <c r="Z6" i="6" s="1"/>
  <c r="J21" i="10"/>
  <c r="Z20" i="6" s="1"/>
  <c r="J22" i="10"/>
  <c r="G18"/>
  <c r="N7" i="7"/>
  <c r="H18" i="10"/>
  <c r="F18"/>
  <c r="G14"/>
  <c r="H14"/>
  <c r="H15"/>
  <c r="R7" i="8"/>
  <c r="J12" i="10"/>
  <c r="J13"/>
  <c r="Z14" i="7"/>
  <c r="F14" i="10"/>
  <c r="F15"/>
  <c r="J7" i="8"/>
  <c r="J40" i="10"/>
  <c r="J39"/>
  <c r="J32"/>
  <c r="AH39" i="9"/>
  <c r="J31" i="10"/>
  <c r="J33"/>
  <c r="J34"/>
  <c r="J37"/>
  <c r="J35"/>
  <c r="J25"/>
  <c r="Z13" i="1"/>
  <c r="J28" i="10"/>
  <c r="N27" i="7"/>
  <c r="R27"/>
  <c r="V27"/>
  <c r="J27"/>
  <c r="V26"/>
  <c r="T26" s="1"/>
  <c r="J26"/>
  <c r="N21"/>
  <c r="L20"/>
  <c r="L23" s="1"/>
  <c r="J21"/>
  <c r="H20" s="1"/>
  <c r="R14"/>
  <c r="N14"/>
  <c r="L13"/>
  <c r="L17" s="1"/>
  <c r="V14"/>
  <c r="J14"/>
  <c r="R7"/>
  <c r="P6" s="1"/>
  <c r="J7"/>
  <c r="H6" s="1"/>
  <c r="N26" i="6"/>
  <c r="N25"/>
  <c r="L25" s="1"/>
  <c r="R26"/>
  <c r="R25"/>
  <c r="P25"/>
  <c r="V26"/>
  <c r="V25"/>
  <c r="J26"/>
  <c r="J25"/>
  <c r="N20"/>
  <c r="N19"/>
  <c r="R20"/>
  <c r="R19"/>
  <c r="P19" s="1"/>
  <c r="V20"/>
  <c r="V19"/>
  <c r="T19" s="1"/>
  <c r="T22" s="1"/>
  <c r="J20"/>
  <c r="J19"/>
  <c r="N12"/>
  <c r="L12" s="1"/>
  <c r="R12"/>
  <c r="V12"/>
  <c r="J12"/>
  <c r="N7"/>
  <c r="R7"/>
  <c r="V7"/>
  <c r="J7"/>
  <c r="H6" s="1"/>
  <c r="Z25"/>
  <c r="Z26"/>
  <c r="X25"/>
  <c r="X28" s="1"/>
  <c r="Z12"/>
  <c r="P53" i="9"/>
  <c r="V53"/>
  <c r="T53" s="1"/>
  <c r="AB53"/>
  <c r="Z53"/>
  <c r="Z58" s="1"/>
  <c r="AH53"/>
  <c r="J53"/>
  <c r="H53"/>
  <c r="H57" s="1"/>
  <c r="P46"/>
  <c r="N46" s="1"/>
  <c r="V46"/>
  <c r="AB46"/>
  <c r="Z46" s="1"/>
  <c r="AH46"/>
  <c r="J46"/>
  <c r="P38"/>
  <c r="V38"/>
  <c r="AB38"/>
  <c r="AH38"/>
  <c r="J38"/>
  <c r="P33"/>
  <c r="V33"/>
  <c r="AB33"/>
  <c r="AH33"/>
  <c r="J33"/>
  <c r="V32"/>
  <c r="T32"/>
  <c r="T35" s="1"/>
  <c r="AB32"/>
  <c r="AH32"/>
  <c r="AF32"/>
  <c r="AF35" s="1"/>
  <c r="P32"/>
  <c r="J32"/>
  <c r="H32"/>
  <c r="H35" s="1"/>
  <c r="P26"/>
  <c r="V26"/>
  <c r="AB26"/>
  <c r="AH26"/>
  <c r="J26"/>
  <c r="P25"/>
  <c r="N25"/>
  <c r="V25"/>
  <c r="T25"/>
  <c r="T29" s="1"/>
  <c r="AB25"/>
  <c r="Z25" s="1"/>
  <c r="AH25"/>
  <c r="AF25" s="1"/>
  <c r="AF29" s="1"/>
  <c r="J25"/>
  <c r="P19"/>
  <c r="AB19"/>
  <c r="J19"/>
  <c r="R18"/>
  <c r="X18"/>
  <c r="AD18"/>
  <c r="AJ18"/>
  <c r="L18"/>
  <c r="P18"/>
  <c r="V18"/>
  <c r="AB18"/>
  <c r="J18"/>
  <c r="H18"/>
  <c r="H22" s="1"/>
  <c r="P13"/>
  <c r="N12" s="1"/>
  <c r="V13"/>
  <c r="AB13"/>
  <c r="Z12" s="1"/>
  <c r="AH13"/>
  <c r="J13"/>
  <c r="R12"/>
  <c r="X12"/>
  <c r="AD12"/>
  <c r="L12"/>
  <c r="AB12"/>
  <c r="V12"/>
  <c r="P12"/>
  <c r="J12"/>
  <c r="H12" s="1"/>
  <c r="H15" s="1"/>
  <c r="AH7"/>
  <c r="AB7"/>
  <c r="V7"/>
  <c r="P7"/>
  <c r="J7"/>
  <c r="AB6"/>
  <c r="Z6" s="1"/>
  <c r="V6"/>
  <c r="P6"/>
  <c r="N6" s="1"/>
  <c r="J6"/>
  <c r="N18"/>
  <c r="N22" s="1"/>
  <c r="H25"/>
  <c r="H29" s="1"/>
  <c r="T46"/>
  <c r="T50"/>
  <c r="N53"/>
  <c r="N58" s="1"/>
  <c r="Z32"/>
  <c r="Z35" s="1"/>
  <c r="N32"/>
  <c r="N35" s="1"/>
  <c r="R26" i="1"/>
  <c r="V26"/>
  <c r="Z26"/>
  <c r="J26"/>
  <c r="N19"/>
  <c r="R19"/>
  <c r="V19"/>
  <c r="Z19"/>
  <c r="J19"/>
  <c r="N13"/>
  <c r="R13"/>
  <c r="V13"/>
  <c r="J13"/>
  <c r="V31" i="8"/>
  <c r="V32"/>
  <c r="T31" s="1"/>
  <c r="R32"/>
  <c r="J32"/>
  <c r="N31"/>
  <c r="R31"/>
  <c r="P31" s="1"/>
  <c r="J31"/>
  <c r="H31" s="1"/>
  <c r="V25"/>
  <c r="J25"/>
  <c r="R24"/>
  <c r="N24"/>
  <c r="L24" s="1"/>
  <c r="V24"/>
  <c r="T24"/>
  <c r="T28" s="1"/>
  <c r="Z24"/>
  <c r="J24"/>
  <c r="H24"/>
  <c r="H28" s="1"/>
  <c r="V18"/>
  <c r="R18"/>
  <c r="N18"/>
  <c r="L18" s="1"/>
  <c r="J18"/>
  <c r="V13"/>
  <c r="N12"/>
  <c r="R12"/>
  <c r="V12"/>
  <c r="T12"/>
  <c r="T15" s="1"/>
  <c r="J12"/>
  <c r="N6"/>
  <c r="R6"/>
  <c r="V6"/>
  <c r="J6"/>
  <c r="P18"/>
  <c r="P21"/>
  <c r="AH54" i="9"/>
  <c r="AF53"/>
  <c r="AF57" s="1"/>
  <c r="Z13" i="7"/>
  <c r="X13" s="1"/>
  <c r="X17" s="1"/>
  <c r="Z20"/>
  <c r="Z6" i="1"/>
  <c r="Z57" i="9"/>
  <c r="P28" i="6"/>
  <c r="R26" i="7"/>
  <c r="P26"/>
  <c r="R25" i="8"/>
  <c r="P24"/>
  <c r="L6" i="7"/>
  <c r="L12" i="8"/>
  <c r="F27" i="10"/>
  <c r="J20" i="1"/>
  <c r="H19"/>
  <c r="H23" s="1"/>
  <c r="N23" i="9"/>
  <c r="H12" i="8"/>
  <c r="L16" s="1"/>
  <c r="T18"/>
  <c r="T21" s="1"/>
  <c r="P26" i="1"/>
  <c r="T30" s="1"/>
  <c r="V19" i="9"/>
  <c r="T6" i="6"/>
  <c r="T9" s="1"/>
  <c r="L6"/>
  <c r="T12"/>
  <c r="T16"/>
  <c r="H25"/>
  <c r="H28"/>
  <c r="T25"/>
  <c r="T28"/>
  <c r="V7" i="7"/>
  <c r="T6"/>
  <c r="T10" s="1"/>
  <c r="R21"/>
  <c r="H26"/>
  <c r="H29"/>
  <c r="T6" i="1"/>
  <c r="H46" i="9"/>
  <c r="H50"/>
  <c r="H18" i="8"/>
  <c r="H21"/>
  <c r="P6" i="6"/>
  <c r="P10"/>
  <c r="H12"/>
  <c r="H16"/>
  <c r="H26" i="1"/>
  <c r="H29"/>
  <c r="T26"/>
  <c r="T29"/>
  <c r="T22" i="8"/>
  <c r="Z18" i="9"/>
  <c r="Z22" s="1"/>
  <c r="T29" i="6"/>
  <c r="AH18" i="9"/>
  <c r="AH12"/>
  <c r="AF12" s="1"/>
  <c r="AF15" s="1"/>
  <c r="AH6"/>
  <c r="AF6" s="1"/>
  <c r="AF9" s="1"/>
  <c r="G15" i="10"/>
  <c r="N7" i="8"/>
  <c r="N26" i="7"/>
  <c r="L26" s="1"/>
  <c r="N25" i="8"/>
  <c r="I15" i="10"/>
  <c r="J15" s="1"/>
  <c r="Z7" i="8" s="1"/>
  <c r="V21" i="7"/>
  <c r="T20" s="1"/>
  <c r="I27" i="10"/>
  <c r="V20" i="1"/>
  <c r="T19" s="1"/>
  <c r="J23" i="10"/>
  <c r="Z27" i="1"/>
  <c r="X26" s="1"/>
  <c r="X29" s="1"/>
  <c r="Z31" i="8"/>
  <c r="X31"/>
  <c r="X34" s="1"/>
  <c r="Z18"/>
  <c r="X18" s="1"/>
  <c r="X21" s="1"/>
  <c r="Z12"/>
  <c r="Z6"/>
  <c r="R7" i="1"/>
  <c r="P6"/>
  <c r="T11" s="1"/>
  <c r="H27" i="10"/>
  <c r="R20" i="1"/>
  <c r="N7"/>
  <c r="L6"/>
  <c r="L11" s="1"/>
  <c r="G27" i="10"/>
  <c r="N20" i="1"/>
  <c r="N32" i="8"/>
  <c r="L31"/>
  <c r="L34" s="1"/>
  <c r="Z19"/>
  <c r="AH47" i="9"/>
  <c r="AF46" s="1"/>
  <c r="AF50" s="1"/>
  <c r="Z6" i="7"/>
  <c r="H13"/>
  <c r="H17" s="1"/>
  <c r="P20"/>
  <c r="P24" s="1"/>
  <c r="P9" i="6"/>
  <c r="P12" i="8"/>
  <c r="L19" i="1"/>
  <c r="L24" s="1"/>
  <c r="AF38" i="9"/>
  <c r="AF41"/>
  <c r="P12" i="6"/>
  <c r="L19"/>
  <c r="L22" s="1"/>
  <c r="P13" i="7"/>
  <c r="P18"/>
  <c r="P6" i="8"/>
  <c r="H6" i="1"/>
  <c r="J14" s="1"/>
  <c r="H13" s="1"/>
  <c r="H16" s="1"/>
  <c r="P17" i="7"/>
  <c r="P9" i="8"/>
  <c r="H10" i="1"/>
  <c r="V14"/>
  <c r="T13"/>
  <c r="T16" s="1"/>
  <c r="P28" i="8"/>
  <c r="T29"/>
  <c r="P29" i="1"/>
  <c r="V7" i="8"/>
  <c r="T6" s="1"/>
  <c r="T9" s="1"/>
  <c r="R14" i="1"/>
  <c r="P13" s="1"/>
  <c r="P11"/>
  <c r="H6" i="8"/>
  <c r="H9" s="1"/>
  <c r="L6"/>
  <c r="P10" s="1"/>
  <c r="H38" i="9"/>
  <c r="H41" s="1"/>
  <c r="T38"/>
  <c r="T42" s="1"/>
  <c r="X6" i="7"/>
  <c r="X10"/>
  <c r="P19" i="1"/>
  <c r="P23" s="1"/>
  <c r="Z36" i="9"/>
  <c r="H6"/>
  <c r="H9" s="1"/>
  <c r="T6"/>
  <c r="T10" s="1"/>
  <c r="T12"/>
  <c r="T18"/>
  <c r="Z38"/>
  <c r="Z42" s="1"/>
  <c r="N38"/>
  <c r="X12" i="6"/>
  <c r="X16" s="1"/>
  <c r="H19"/>
  <c r="H22"/>
  <c r="P29" i="7"/>
  <c r="L15" i="8"/>
  <c r="N29" i="9"/>
  <c r="T30"/>
  <c r="N30"/>
  <c r="L9" i="6"/>
  <c r="N36" i="9"/>
  <c r="P24" i="1"/>
  <c r="T10"/>
  <c r="T10" i="6"/>
  <c r="L10" i="7"/>
  <c r="L23" i="6"/>
  <c r="P23" i="7"/>
  <c r="P16" i="6"/>
  <c r="T17"/>
  <c r="T16" i="8"/>
  <c r="P16"/>
  <c r="P15"/>
  <c r="L10" i="1"/>
  <c r="Z7"/>
  <c r="X6"/>
  <c r="Z14" s="1"/>
  <c r="X13" s="1"/>
  <c r="X16" s="1"/>
  <c r="J27" i="10"/>
  <c r="Z20" i="1"/>
  <c r="X19" s="1"/>
  <c r="X23" s="1"/>
  <c r="Z32" i="8"/>
  <c r="T22" i="9"/>
  <c r="Z23"/>
  <c r="T23"/>
  <c r="L9" i="8"/>
  <c r="Z41" i="9"/>
  <c r="T15"/>
  <c r="N42"/>
  <c r="N41"/>
  <c r="T9"/>
  <c r="T41"/>
  <c r="X10" i="1"/>
  <c r="Z27" i="7" l="1"/>
  <c r="Z19" i="6"/>
  <c r="X19" s="1"/>
  <c r="X22" s="1"/>
  <c r="Z26" i="7"/>
  <c r="AH19" i="9"/>
  <c r="AF18" s="1"/>
  <c r="AF22" s="1"/>
  <c r="Z21" i="7"/>
  <c r="X20" s="1"/>
  <c r="X23" s="1"/>
  <c r="Z7" i="6"/>
  <c r="X6" s="1"/>
  <c r="X9" s="1"/>
  <c r="Z25" i="8"/>
  <c r="T29" i="7"/>
  <c r="T30"/>
  <c r="X26"/>
  <c r="X29" s="1"/>
  <c r="X6" i="8"/>
  <c r="X9" s="1"/>
  <c r="X24"/>
  <c r="X28" s="1"/>
  <c r="P29"/>
  <c r="L28"/>
  <c r="L29"/>
  <c r="H34"/>
  <c r="L35"/>
  <c r="N9" i="9"/>
  <c r="N10"/>
  <c r="Z9"/>
  <c r="Z10"/>
  <c r="Z15"/>
  <c r="Z16"/>
  <c r="N15"/>
  <c r="N16"/>
  <c r="T16"/>
  <c r="Z30"/>
  <c r="Z29"/>
  <c r="Z50"/>
  <c r="Z51"/>
  <c r="N50"/>
  <c r="T51"/>
  <c r="N51"/>
  <c r="T57"/>
  <c r="T58"/>
  <c r="L17" i="6"/>
  <c r="L16"/>
  <c r="P17"/>
  <c r="L28"/>
  <c r="L29"/>
  <c r="P29"/>
  <c r="H10" i="7"/>
  <c r="L11"/>
  <c r="T23" i="1"/>
  <c r="T24"/>
  <c r="T23" i="7"/>
  <c r="T24"/>
  <c r="L30"/>
  <c r="P30"/>
  <c r="L29"/>
  <c r="L21" i="8"/>
  <c r="L22"/>
  <c r="P22"/>
  <c r="P16" i="1"/>
  <c r="T17"/>
  <c r="P34" i="8"/>
  <c r="P35"/>
  <c r="T34"/>
  <c r="T35"/>
  <c r="H9" i="6"/>
  <c r="L10"/>
  <c r="P22"/>
  <c r="P23"/>
  <c r="P11" i="7"/>
  <c r="T11"/>
  <c r="P10"/>
  <c r="H23"/>
  <c r="L24"/>
  <c r="T17"/>
  <c r="T18"/>
  <c r="L29" i="1"/>
  <c r="L30"/>
  <c r="P30"/>
  <c r="T10" i="8"/>
  <c r="N14" i="1"/>
  <c r="L13" s="1"/>
  <c r="L10" i="8"/>
  <c r="L18" i="7"/>
  <c r="P10" i="1"/>
  <c r="L23"/>
  <c r="T23" i="6"/>
  <c r="T36" i="9"/>
  <c r="N57"/>
  <c r="H15" i="8"/>
  <c r="L16" i="1" l="1"/>
  <c r="L17"/>
  <c r="P17"/>
</calcChain>
</file>

<file path=xl/sharedStrings.xml><?xml version="1.0" encoding="utf-8"?>
<sst xmlns="http://schemas.openxmlformats.org/spreadsheetml/2006/main" count="395" uniqueCount="101">
  <si>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</si>
  <si>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</si>
  <si>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</si>
  <si>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</si>
  <si>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</si>
  <si>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</si>
  <si>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</si>
  <si>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</si>
  <si>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</si>
  <si>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</si>
  <si>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</si>
  <si>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</si>
  <si>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</si>
  <si>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</si>
  <si>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</si>
  <si>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</si>
  <si>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</si>
  <si>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</si>
  <si>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</si>
  <si>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</si>
  <si>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</si>
  <si>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</si>
  <si>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</si>
  <si>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</si>
  <si>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</si>
  <si>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</si>
  <si>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</si>
  <si>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</si>
  <si>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</si>
  <si>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</si>
  <si>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</si>
  <si>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</si>
  <si>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</si>
  <si>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</si>
  <si>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</si>
  <si>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</si>
  <si>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</si>
  <si>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</si>
  <si>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</si>
  <si>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</si>
  <si>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</si>
  <si>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</si>
  <si>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</si>
  <si>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</si>
  <si>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</si>
  <si>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</si>
  <si>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</si>
  <si>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</si>
  <si>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</si>
  <si>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</si>
  <si>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</si>
  <si>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</si>
  <si>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</si>
  <si>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</si>
  <si>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</si>
  <si>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</si>
  <si>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</si>
  <si>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</si>
  <si>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</si>
  <si>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</si>
  <si>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</si>
  <si>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</si>
  <si>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</si>
  <si>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</si>
  <si>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</si>
  <si>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</si>
  <si>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</si>
  <si>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</si>
  <si>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</si>
  <si>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</si>
  <si>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</si>
  <si>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</si>
  <si>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</si>
  <si>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</si>
  <si>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</si>
  <si>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</si>
  <si>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</si>
  <si>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</si>
  <si>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</si>
  <si>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</si>
  <si>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</si>
  <si>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</si>
  <si>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</si>
  <si>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</si>
  <si>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</si>
  <si>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</si>
  <si>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</si>
  <si>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</si>
  <si>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</si>
  <si>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</si>
  <si>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</si>
  <si>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</si>
  <si>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</si>
  <si>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</si>
  <si>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</si>
  <si>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</si>
  <si>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</si>
  <si>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Owners' equity</t>
  </si>
  <si>
    <t>Average owners' equity</t>
  </si>
  <si>
    <t>The following calculations can be used for any expense line item or grouping of expense line items:</t>
  </si>
  <si>
    <t>Values in grey cells are automatically calculated using 
predefined formula, no alterations required.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</si>
</sst>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9"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color indexed="17"/>
      <name val="Calibri"/>
      <family val="2"/>
    </font>
    <font>
      <sz val="12"/>
      <name val="Calibri"/>
      <family val="2"/>
    </font>
    <font>
      <u/>
      <sz val="10"/>
      <name val="Calibri"/>
      <family val="2"/>
    </font>
    <font>
      <sz val="10"/>
      <name val="Calibri"/>
      <family val="1"/>
      <charset val="136"/>
      <scheme val="minor"/>
    </font>
    <font>
      <i/>
      <sz val="10"/>
      <name val="Calibri"/>
      <family val="1"/>
      <charset val="136"/>
      <scheme val="minor"/>
    </font>
    <font>
      <b/>
      <sz val="10"/>
      <name val="Calibri"/>
      <family val="1"/>
      <charset val="136"/>
      <scheme val="minor"/>
    </font>
    <font>
      <b/>
      <sz val="11"/>
      <name val="Calibri"/>
      <family val="1"/>
      <charset val="136"/>
      <scheme val="minor"/>
    </font>
    <font>
      <sz val="10"/>
      <color theme="5"/>
      <name val="Calibri"/>
      <family val="2"/>
    </font>
    <font>
      <sz val="10"/>
      <color theme="9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rgb="FFE3EDED"/>
        <bgColor indexed="64"/>
      </patternFill>
    </fill>
    <fill>
      <patternFill patternType="solid">
        <fgColor rgb="FF9DBEC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/>
      <diagonal/>
    </border>
    <border>
      <left/>
      <right/>
      <top style="dotted">
        <color indexed="22"/>
      </top>
      <bottom/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22"/>
      </top>
      <bottom/>
      <diagonal/>
    </border>
    <border>
      <left style="dotted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3" fillId="2" borderId="0" xfId="0" applyFont="1" applyFill="1"/>
    <xf numFmtId="0" fontId="13" fillId="2" borderId="0" xfId="0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13" fillId="2" borderId="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13" fillId="2" borderId="0" xfId="0" applyFont="1" applyFill="1" applyBorder="1"/>
    <xf numFmtId="0" fontId="13" fillId="0" borderId="0" xfId="0" applyFont="1" applyFill="1"/>
    <xf numFmtId="0" fontId="16" fillId="2" borderId="0" xfId="0" applyFont="1" applyFill="1" applyAlignment="1">
      <alignment vertical="center"/>
    </xf>
    <xf numFmtId="6" fontId="13" fillId="2" borderId="0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14" fontId="3" fillId="2" borderId="0" xfId="0" applyNumberFormat="1" applyFont="1" applyFill="1" applyAlignment="1">
      <alignment horizontal="left"/>
    </xf>
    <xf numFmtId="0" fontId="1" fillId="0" borderId="0" xfId="0" applyFont="1" applyFill="1"/>
    <xf numFmtId="0" fontId="1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164" fontId="5" fillId="2" borderId="5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64" fontId="5" fillId="2" borderId="9" xfId="0" applyNumberFormat="1" applyFont="1" applyFill="1" applyBorder="1" applyAlignment="1">
      <alignment horizontal="right"/>
    </xf>
    <xf numFmtId="0" fontId="5" fillId="2" borderId="10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3" fontId="5" fillId="2" borderId="13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3" fontId="5" fillId="2" borderId="5" xfId="0" applyNumberFormat="1" applyFont="1" applyFill="1" applyBorder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4" fontId="5" fillId="2" borderId="9" xfId="0" applyNumberFormat="1" applyFont="1" applyFill="1" applyBorder="1" applyAlignment="1">
      <alignment horizontal="right"/>
    </xf>
    <xf numFmtId="4" fontId="5" fillId="2" borderId="6" xfId="0" applyNumberFormat="1" applyFont="1" applyFill="1" applyBorder="1" applyAlignment="1">
      <alignment horizontal="righ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14" xfId="0" applyFont="1" applyFill="1" applyBorder="1"/>
    <xf numFmtId="3" fontId="5" fillId="2" borderId="15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164" fontId="5" fillId="2" borderId="16" xfId="0" applyNumberFormat="1" applyFont="1" applyFill="1" applyBorder="1" applyAlignment="1">
      <alignment horizontal="righ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3" fontId="5" fillId="2" borderId="20" xfId="0" applyNumberFormat="1" applyFont="1" applyFill="1" applyBorder="1" applyAlignment="1">
      <alignment horizontal="right"/>
    </xf>
    <xf numFmtId="3" fontId="5" fillId="2" borderId="17" xfId="0" applyNumberFormat="1" applyFont="1" applyFill="1" applyBorder="1" applyAlignment="1">
      <alignment horizontal="right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3" fontId="5" fillId="2" borderId="1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2" fillId="2" borderId="0" xfId="0" applyNumberFormat="1" applyFont="1" applyFill="1"/>
    <xf numFmtId="0" fontId="1" fillId="2" borderId="14" xfId="0" applyFont="1" applyFill="1" applyBorder="1"/>
    <xf numFmtId="0" fontId="7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6" fontId="6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3" xfId="0" applyFont="1" applyFill="1" applyBorder="1"/>
    <xf numFmtId="166" fontId="6" fillId="2" borderId="23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10" fillId="2" borderId="14" xfId="0" applyFont="1" applyFill="1" applyBorder="1" applyAlignment="1">
      <alignment horizontal="left"/>
    </xf>
    <xf numFmtId="164" fontId="7" fillId="2" borderId="21" xfId="0" applyNumberFormat="1" applyFont="1" applyFill="1" applyBorder="1" applyAlignment="1">
      <alignment horizontal="center"/>
    </xf>
    <xf numFmtId="0" fontId="1" fillId="0" borderId="21" xfId="0" applyFont="1" applyBorder="1" applyAlignment="1"/>
    <xf numFmtId="0" fontId="1" fillId="2" borderId="2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 wrapText="1"/>
    </xf>
    <xf numFmtId="0" fontId="7" fillId="2" borderId="14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/>
    <xf numFmtId="0" fontId="1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quotePrefix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66" fontId="1" fillId="2" borderId="0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0" xfId="0" applyFont="1" applyFill="1" applyBorder="1" applyAlignment="1">
      <alignment horizontal="right" vertical="top" wrapText="1"/>
    </xf>
    <xf numFmtId="38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 vertical="top"/>
    </xf>
    <xf numFmtId="0" fontId="1" fillId="2" borderId="27" xfId="0" applyFont="1" applyFill="1" applyBorder="1" applyAlignment="1">
      <alignment horizontal="right" vertical="top"/>
    </xf>
    <xf numFmtId="9" fontId="1" fillId="2" borderId="27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0" xfId="0" applyFont="1" applyFill="1" applyBorder="1"/>
    <xf numFmtId="166" fontId="1" fillId="2" borderId="27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1" xfId="0" applyFont="1" applyFill="1" applyBorder="1"/>
    <xf numFmtId="164" fontId="7" fillId="2" borderId="30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right"/>
    </xf>
    <xf numFmtId="0" fontId="12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164" fontId="7" fillId="2" borderId="33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2" borderId="33" xfId="0" applyFont="1" applyFill="1" applyBorder="1"/>
    <xf numFmtId="165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right"/>
    </xf>
    <xf numFmtId="164" fontId="1" fillId="2" borderId="27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right" wrapText="1"/>
    </xf>
    <xf numFmtId="0" fontId="1" fillId="2" borderId="29" xfId="0" applyFont="1" applyFill="1" applyBorder="1"/>
    <xf numFmtId="0" fontId="12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right"/>
    </xf>
    <xf numFmtId="6" fontId="1" fillId="2" borderId="0" xfId="0" applyNumberFormat="1" applyFont="1" applyFill="1" applyBorder="1" applyAlignment="1">
      <alignment horizontal="center"/>
    </xf>
    <xf numFmtId="0" fontId="1" fillId="2" borderId="3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0" fontId="1" fillId="2" borderId="29" xfId="0" quotePrefix="1" applyFont="1" applyFill="1" applyBorder="1" applyAlignment="1">
      <alignment horizontal="right"/>
    </xf>
    <xf numFmtId="0" fontId="1" fillId="2" borderId="31" xfId="0" applyFont="1" applyFill="1" applyBorder="1" applyAlignment="1">
      <alignment horizontal="left"/>
    </xf>
    <xf numFmtId="0" fontId="17" fillId="0" borderId="0" xfId="0" applyFont="1"/>
    <xf numFmtId="166" fontId="6" fillId="3" borderId="0" xfId="0" applyNumberFormat="1" applyFont="1" applyFill="1" applyBorder="1" applyAlignment="1">
      <alignment horizontal="center"/>
    </xf>
    <xf numFmtId="166" fontId="6" fillId="4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6" fillId="4" borderId="22" xfId="0" applyNumberFormat="1" applyFont="1" applyFill="1" applyBorder="1" applyAlignment="1">
      <alignment horizontal="center"/>
    </xf>
    <xf numFmtId="166" fontId="6" fillId="4" borderId="23" xfId="0" applyNumberFormat="1" applyFont="1" applyFill="1" applyBorder="1" applyAlignment="1">
      <alignment horizontal="center"/>
    </xf>
    <xf numFmtId="164" fontId="6" fillId="4" borderId="26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22" xfId="0" applyNumberFormat="1" applyFont="1" applyFill="1" applyBorder="1" applyAlignment="1">
      <alignment horizontal="center"/>
    </xf>
    <xf numFmtId="164" fontId="1" fillId="4" borderId="26" xfId="0" applyNumberFormat="1" applyFont="1" applyFill="1" applyBorder="1" applyAlignment="1">
      <alignment horizontal="center"/>
    </xf>
    <xf numFmtId="8" fontId="6" fillId="4" borderId="0" xfId="0" applyNumberFormat="1" applyFont="1" applyFill="1" applyBorder="1" applyAlignment="1">
      <alignment horizontal="center"/>
    </xf>
    <xf numFmtId="3" fontId="6" fillId="4" borderId="22" xfId="0" applyNumberFormat="1" applyFont="1" applyFill="1" applyBorder="1" applyAlignment="1">
      <alignment horizontal="center"/>
    </xf>
    <xf numFmtId="165" fontId="6" fillId="4" borderId="22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21" xfId="0" applyFont="1" applyFill="1" applyBorder="1"/>
    <xf numFmtId="166" fontId="1" fillId="3" borderId="0" xfId="0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center"/>
    </xf>
    <xf numFmtId="0" fontId="1" fillId="3" borderId="28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21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 wrapText="1"/>
    </xf>
    <xf numFmtId="3" fontId="5" fillId="7" borderId="9" xfId="0" applyNumberFormat="1" applyFont="1" applyFill="1" applyBorder="1" applyAlignment="1">
      <alignment horizontal="right"/>
    </xf>
    <xf numFmtId="164" fontId="5" fillId="7" borderId="9" xfId="0" applyNumberFormat="1" applyFont="1" applyFill="1" applyBorder="1" applyAlignment="1">
      <alignment horizontal="right"/>
    </xf>
    <xf numFmtId="164" fontId="5" fillId="7" borderId="7" xfId="0" applyNumberFormat="1" applyFont="1" applyFill="1" applyBorder="1" applyAlignment="1">
      <alignment horizontal="right"/>
    </xf>
    <xf numFmtId="165" fontId="5" fillId="7" borderId="7" xfId="0" applyNumberFormat="1" applyFont="1" applyFill="1" applyBorder="1" applyAlignment="1">
      <alignment horizontal="right"/>
    </xf>
    <xf numFmtId="165" fontId="5" fillId="7" borderId="9" xfId="0" applyNumberFormat="1" applyFont="1" applyFill="1" applyBorder="1" applyAlignment="1">
      <alignment horizontal="right"/>
    </xf>
    <xf numFmtId="4" fontId="5" fillId="7" borderId="9" xfId="0" applyNumberFormat="1" applyFont="1" applyFill="1" applyBorder="1" applyAlignment="1">
      <alignment horizontal="right"/>
    </xf>
    <xf numFmtId="164" fontId="5" fillId="7" borderId="11" xfId="0" applyNumberFormat="1" applyFont="1" applyFill="1" applyBorder="1" applyAlignment="1">
      <alignment horizontal="right"/>
    </xf>
    <xf numFmtId="166" fontId="6" fillId="7" borderId="0" xfId="0" applyNumberFormat="1" applyFont="1" applyFill="1" applyBorder="1" applyAlignment="1">
      <alignment horizontal="center"/>
    </xf>
    <xf numFmtId="164" fontId="6" fillId="7" borderId="0" xfId="0" applyNumberFormat="1" applyFont="1" applyFill="1" applyBorder="1" applyAlignment="1">
      <alignment horizontal="center"/>
    </xf>
    <xf numFmtId="164" fontId="6" fillId="7" borderId="22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164" fontId="9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164" fontId="6" fillId="4" borderId="22" xfId="0" applyNumberFormat="1" applyFont="1" applyFill="1" applyBorder="1" applyAlignment="1">
      <alignment horizontal="center"/>
    </xf>
    <xf numFmtId="0" fontId="6" fillId="4" borderId="22" xfId="0" applyFont="1" applyFill="1" applyBorder="1" applyAlignment="1"/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vertical="top" wrapText="1"/>
    </xf>
    <xf numFmtId="0" fontId="9" fillId="5" borderId="0" xfId="0" applyFont="1" applyFill="1" applyBorder="1" applyAlignment="1">
      <alignment horizontal="center" vertical="center"/>
    </xf>
    <xf numFmtId="166" fontId="9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Lit>
              <c:ptCount val="3"/>
              <c:pt idx="0">
                <c:v>assets</c:v>
              </c:pt>
              <c:pt idx="1">
                <c:v> liabilities</c:v>
              </c:pt>
              <c:pt idx="2">
                <c:v> equity</c:v>
              </c:pt>
            </c:strLit>
          </c:cat>
          <c:val>
            <c:numRef>
              <c:f>(Input!$J$14,Input!$J$20,Input!$J$21)</c:f>
              <c:numCache>
                <c:formatCode>"$"#,##0</c:formatCode>
                <c:ptCount val="3"/>
                <c:pt idx="0">
                  <c:v>136000</c:v>
                </c:pt>
                <c:pt idx="1">
                  <c:v>110000</c:v>
                </c:pt>
                <c:pt idx="2">
                  <c:v>26000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30779054916986"/>
          <c:y val="0.30801248699271605"/>
          <c:w val="0.23499361430395913"/>
          <c:h val="0.37044745057232054"/>
        </c:manualLayout>
      </c:layout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152400</xdr:rowOff>
    </xdr:from>
    <xdr:to>
      <xdr:col>9</xdr:col>
      <xdr:colOff>922020</xdr:colOff>
      <xdr:row>9</xdr:row>
      <xdr:rowOff>91440</xdr:rowOff>
    </xdr:to>
    <xdr:graphicFrame macro="">
      <xdr:nvGraphicFramePr>
        <xdr:cNvPr id="1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A1:K42"/>
  <sheetViews>
    <sheetView showGridLines="0" tabSelected="1" workbookViewId="0">
      <selection activeCell="I22" sqref="I22"/>
    </sheetView>
  </sheetViews>
  <sheetFormatPr defaultColWidth="9.109375" defaultRowHeight="13.8"/>
  <cols>
    <col min="1" max="1" width="1.44140625" style="1" customWidth="1"/>
    <col min="2" max="2" width="18" style="1" customWidth="1"/>
    <col min="3" max="3" width="7.109375" style="1" customWidth="1"/>
    <col min="4" max="4" width="6" style="1" customWidth="1"/>
    <col min="5" max="5" width="8.5546875" style="4" customWidth="1"/>
    <col min="6" max="9" width="11.6640625" style="4" customWidth="1"/>
    <col min="10" max="10" width="15" style="1" customWidth="1"/>
    <col min="11" max="16384" width="9.109375" style="1"/>
  </cols>
  <sheetData>
    <row r="1" spans="1:11" ht="15.6">
      <c r="A1" s="14"/>
      <c r="B1" s="15" t="s">
        <v>1</v>
      </c>
      <c r="C1" s="14"/>
      <c r="D1" s="14"/>
      <c r="E1" s="16"/>
      <c r="F1" s="16"/>
      <c r="G1" s="16"/>
      <c r="H1" s="16"/>
      <c r="I1" s="16"/>
      <c r="J1" s="14"/>
      <c r="K1" s="14"/>
    </row>
    <row r="2" spans="1:11" ht="6" customHeight="1">
      <c r="A2" s="14"/>
      <c r="B2" s="18"/>
      <c r="C2" s="14"/>
      <c r="D2" s="14"/>
      <c r="E2" s="16"/>
      <c r="F2" s="16"/>
      <c r="G2" s="16"/>
      <c r="H2" s="16"/>
      <c r="I2" s="16"/>
      <c r="J2" s="14"/>
      <c r="K2" s="17"/>
    </row>
    <row r="3" spans="1:11" ht="30" customHeight="1">
      <c r="A3" s="14"/>
      <c r="B3" s="197" t="s">
        <v>100</v>
      </c>
      <c r="C3" s="198"/>
      <c r="D3" s="198"/>
      <c r="E3" s="198"/>
      <c r="F3" s="198"/>
      <c r="G3" s="198"/>
      <c r="H3" s="198"/>
      <c r="I3" s="198"/>
      <c r="J3" s="198"/>
      <c r="K3" s="17"/>
    </row>
    <row r="4" spans="1:11" ht="6" customHeight="1">
      <c r="A4" s="14"/>
      <c r="B4" s="19"/>
      <c r="C4" s="14"/>
      <c r="D4" s="14"/>
      <c r="E4" s="16"/>
      <c r="F4" s="16"/>
      <c r="G4" s="16"/>
      <c r="H4" s="16"/>
      <c r="I4" s="16"/>
      <c r="J4" s="14"/>
      <c r="K4" s="17"/>
    </row>
    <row r="5" spans="1:11" ht="30.75" customHeight="1">
      <c r="A5" s="14"/>
      <c r="B5" s="196" t="s">
        <v>40</v>
      </c>
      <c r="C5" s="196"/>
      <c r="D5" s="196"/>
      <c r="E5" s="196"/>
      <c r="F5" s="183" t="s">
        <v>69</v>
      </c>
      <c r="G5" s="20"/>
      <c r="H5" s="20"/>
      <c r="I5" s="20"/>
      <c r="J5" s="20"/>
      <c r="K5" s="17"/>
    </row>
    <row r="6" spans="1:11" ht="14.4">
      <c r="A6" s="14"/>
      <c r="B6" s="21" t="s">
        <v>10</v>
      </c>
      <c r="C6" s="22"/>
      <c r="D6" s="22"/>
      <c r="E6" s="23"/>
      <c r="F6" s="24">
        <v>12500</v>
      </c>
      <c r="G6" s="20"/>
      <c r="H6" s="20"/>
      <c r="I6" s="148"/>
      <c r="J6" s="20"/>
      <c r="K6" s="17"/>
    </row>
    <row r="7" spans="1:11" ht="14.4">
      <c r="A7" s="14"/>
      <c r="B7" s="25" t="s">
        <v>46</v>
      </c>
      <c r="C7" s="26"/>
      <c r="D7" s="26"/>
      <c r="E7" s="27"/>
      <c r="F7" s="28">
        <v>120000</v>
      </c>
      <c r="G7" s="20"/>
      <c r="H7" s="20"/>
      <c r="I7" s="20"/>
      <c r="J7" s="20"/>
      <c r="K7" s="17"/>
    </row>
    <row r="8" spans="1:11" ht="14.4">
      <c r="A8" s="14"/>
      <c r="B8" s="25" t="s">
        <v>97</v>
      </c>
      <c r="C8" s="26"/>
      <c r="D8" s="26"/>
      <c r="E8" s="27"/>
      <c r="F8" s="28">
        <v>29000</v>
      </c>
      <c r="G8" s="20"/>
      <c r="H8" s="20"/>
      <c r="I8" s="19"/>
      <c r="J8" s="20"/>
      <c r="K8" s="17"/>
    </row>
    <row r="9" spans="1:11" ht="14.4">
      <c r="A9" s="14"/>
      <c r="B9" s="29" t="s">
        <v>70</v>
      </c>
      <c r="C9" s="30"/>
      <c r="D9" s="30"/>
      <c r="E9" s="31"/>
      <c r="F9" s="32">
        <v>25000</v>
      </c>
      <c r="G9" s="20"/>
      <c r="H9" s="20"/>
      <c r="I9" s="20"/>
      <c r="J9" s="20"/>
      <c r="K9" s="17"/>
    </row>
    <row r="10" spans="1:11" s="10" customFormat="1" ht="13.5" customHeight="1">
      <c r="A10" s="33"/>
      <c r="B10" s="19"/>
      <c r="C10" s="19"/>
      <c r="D10" s="19"/>
      <c r="E10" s="34"/>
      <c r="F10" s="34"/>
      <c r="G10" s="34"/>
      <c r="H10" s="34"/>
      <c r="I10" s="34"/>
      <c r="J10" s="19"/>
      <c r="K10" s="19"/>
    </row>
    <row r="11" spans="1:11" s="11" customFormat="1" ht="21.75" customHeight="1">
      <c r="A11" s="35"/>
      <c r="B11" s="196" t="s">
        <v>40</v>
      </c>
      <c r="C11" s="196"/>
      <c r="D11" s="196"/>
      <c r="E11" s="196"/>
      <c r="F11" s="181" t="s">
        <v>31</v>
      </c>
      <c r="G11" s="181" t="s">
        <v>32</v>
      </c>
      <c r="H11" s="181" t="s">
        <v>33</v>
      </c>
      <c r="I11" s="181" t="s">
        <v>34</v>
      </c>
      <c r="J11" s="181" t="s">
        <v>35</v>
      </c>
      <c r="K11" s="35"/>
    </row>
    <row r="12" spans="1:11" ht="14.4">
      <c r="A12" s="14"/>
      <c r="B12" s="21" t="s">
        <v>44</v>
      </c>
      <c r="C12" s="22"/>
      <c r="D12" s="22"/>
      <c r="E12" s="23"/>
      <c r="F12" s="36">
        <v>45000</v>
      </c>
      <c r="G12" s="36">
        <v>46000</v>
      </c>
      <c r="H12" s="36">
        <v>46500</v>
      </c>
      <c r="I12" s="37">
        <v>56000</v>
      </c>
      <c r="J12" s="182">
        <f>+I12</f>
        <v>56000</v>
      </c>
      <c r="K12" s="14"/>
    </row>
    <row r="13" spans="1:11" ht="14.4">
      <c r="A13" s="14"/>
      <c r="B13" s="25" t="s">
        <v>45</v>
      </c>
      <c r="C13" s="26"/>
      <c r="D13" s="26"/>
      <c r="E13" s="27"/>
      <c r="F13" s="38">
        <v>80000</v>
      </c>
      <c r="G13" s="38">
        <v>80000</v>
      </c>
      <c r="H13" s="38">
        <v>80000</v>
      </c>
      <c r="I13" s="39">
        <v>80000</v>
      </c>
      <c r="J13" s="186">
        <f>+I13</f>
        <v>80000</v>
      </c>
      <c r="K13" s="14"/>
    </row>
    <row r="14" spans="1:11" ht="14.4">
      <c r="A14" s="14"/>
      <c r="B14" s="25" t="s">
        <v>46</v>
      </c>
      <c r="C14" s="26"/>
      <c r="D14" s="26"/>
      <c r="E14" s="27"/>
      <c r="F14" s="184">
        <f>F12+F13</f>
        <v>125000</v>
      </c>
      <c r="G14" s="184">
        <f>G12+G13</f>
        <v>126000</v>
      </c>
      <c r="H14" s="184">
        <f>H12+H13</f>
        <v>126500</v>
      </c>
      <c r="I14" s="184">
        <f>I12+I13</f>
        <v>136000</v>
      </c>
      <c r="J14" s="185">
        <f>I14</f>
        <v>136000</v>
      </c>
      <c r="K14" s="14"/>
    </row>
    <row r="15" spans="1:11" ht="14.4">
      <c r="A15" s="14"/>
      <c r="B15" s="25" t="s">
        <v>47</v>
      </c>
      <c r="C15" s="26"/>
      <c r="D15" s="26"/>
      <c r="E15" s="27"/>
      <c r="F15" s="184">
        <f>AVERAGE($F$7,F14)</f>
        <v>122500</v>
      </c>
      <c r="G15" s="184">
        <f>AVERAGE($F$7,G14)</f>
        <v>123000</v>
      </c>
      <c r="H15" s="184">
        <f>AVERAGE($F$7,H14)</f>
        <v>123250</v>
      </c>
      <c r="I15" s="184">
        <f>AVERAGE($F$7,I14)</f>
        <v>128000</v>
      </c>
      <c r="J15" s="185">
        <f t="shared" ref="J15:J24" si="0">I15</f>
        <v>128000</v>
      </c>
      <c r="K15" s="14"/>
    </row>
    <row r="16" spans="1:11" ht="14.4">
      <c r="A16" s="14"/>
      <c r="B16" s="25" t="s">
        <v>48</v>
      </c>
      <c r="C16" s="26"/>
      <c r="D16" s="26"/>
      <c r="E16" s="27"/>
      <c r="F16" s="38">
        <v>15000</v>
      </c>
      <c r="G16" s="38">
        <v>18000</v>
      </c>
      <c r="H16" s="38">
        <v>16500</v>
      </c>
      <c r="I16" s="39">
        <v>14350</v>
      </c>
      <c r="J16" s="185">
        <f t="shared" si="0"/>
        <v>14350</v>
      </c>
      <c r="K16" s="14"/>
    </row>
    <row r="17" spans="1:11" ht="14.4">
      <c r="A17" s="14"/>
      <c r="B17" s="25" t="s">
        <v>10</v>
      </c>
      <c r="C17" s="26"/>
      <c r="D17" s="26"/>
      <c r="E17" s="27"/>
      <c r="F17" s="38">
        <v>15000</v>
      </c>
      <c r="G17" s="38">
        <v>18000</v>
      </c>
      <c r="H17" s="38">
        <v>16500</v>
      </c>
      <c r="I17" s="39">
        <v>14350</v>
      </c>
      <c r="J17" s="185">
        <f t="shared" si="0"/>
        <v>14350</v>
      </c>
      <c r="K17" s="14"/>
    </row>
    <row r="18" spans="1:11" ht="14.4">
      <c r="A18" s="14"/>
      <c r="B18" s="25" t="s">
        <v>50</v>
      </c>
      <c r="C18" s="26"/>
      <c r="D18" s="26"/>
      <c r="E18" s="27"/>
      <c r="F18" s="184">
        <f>AVERAGE($F$6,F17)</f>
        <v>13750</v>
      </c>
      <c r="G18" s="184">
        <f>AVERAGE($F$6,G17)</f>
        <v>15250</v>
      </c>
      <c r="H18" s="184">
        <f>AVERAGE($F$6,H17)</f>
        <v>14500</v>
      </c>
      <c r="I18" s="184">
        <f>AVERAGE($F$6,I17)</f>
        <v>13425</v>
      </c>
      <c r="J18" s="185">
        <f t="shared" si="0"/>
        <v>13425</v>
      </c>
      <c r="K18" s="14"/>
    </row>
    <row r="19" spans="1:11" ht="14.4">
      <c r="A19" s="14"/>
      <c r="B19" s="25" t="s">
        <v>49</v>
      </c>
      <c r="C19" s="26"/>
      <c r="D19" s="26"/>
      <c r="E19" s="27"/>
      <c r="F19" s="38">
        <v>23000</v>
      </c>
      <c r="G19" s="38">
        <v>25000</v>
      </c>
      <c r="H19" s="38">
        <v>22500</v>
      </c>
      <c r="I19" s="39">
        <v>25600</v>
      </c>
      <c r="J19" s="185">
        <f t="shared" si="0"/>
        <v>25600</v>
      </c>
      <c r="K19" s="14"/>
    </row>
    <row r="20" spans="1:11" ht="14.4">
      <c r="A20" s="14"/>
      <c r="B20" s="25" t="s">
        <v>52</v>
      </c>
      <c r="C20" s="26"/>
      <c r="D20" s="26"/>
      <c r="E20" s="27"/>
      <c r="F20" s="38">
        <v>125000</v>
      </c>
      <c r="G20" s="38">
        <v>125000</v>
      </c>
      <c r="H20" s="38">
        <v>125000</v>
      </c>
      <c r="I20" s="39">
        <v>110000</v>
      </c>
      <c r="J20" s="185">
        <f t="shared" si="0"/>
        <v>110000</v>
      </c>
      <c r="K20" s="14"/>
    </row>
    <row r="21" spans="1:11" ht="14.4">
      <c r="A21" s="14"/>
      <c r="B21" s="25" t="s">
        <v>97</v>
      </c>
      <c r="C21" s="26"/>
      <c r="D21" s="26"/>
      <c r="E21" s="27"/>
      <c r="F21" s="38">
        <v>28000</v>
      </c>
      <c r="G21" s="38">
        <v>30900</v>
      </c>
      <c r="H21" s="38">
        <v>32000</v>
      </c>
      <c r="I21" s="39">
        <v>26000</v>
      </c>
      <c r="J21" s="185">
        <f t="shared" si="0"/>
        <v>26000</v>
      </c>
      <c r="K21" s="14"/>
    </row>
    <row r="22" spans="1:11" ht="14.4">
      <c r="A22" s="14"/>
      <c r="B22" s="25" t="s">
        <v>70</v>
      </c>
      <c r="C22" s="26"/>
      <c r="D22" s="26"/>
      <c r="E22" s="27"/>
      <c r="F22" s="38">
        <v>25000</v>
      </c>
      <c r="G22" s="38">
        <v>25000</v>
      </c>
      <c r="H22" s="38">
        <v>25000</v>
      </c>
      <c r="I22" s="39">
        <v>25000</v>
      </c>
      <c r="J22" s="184">
        <f t="shared" si="0"/>
        <v>25000</v>
      </c>
      <c r="K22" s="14"/>
    </row>
    <row r="23" spans="1:11" ht="14.4">
      <c r="A23" s="14"/>
      <c r="B23" s="25" t="s">
        <v>59</v>
      </c>
      <c r="C23" s="26"/>
      <c r="D23" s="26"/>
      <c r="E23" s="27"/>
      <c r="F23" s="184">
        <f>AVERAGE($F$9,F22)</f>
        <v>25000</v>
      </c>
      <c r="G23" s="184">
        <f>AVERAGE($F$9,G22)</f>
        <v>25000</v>
      </c>
      <c r="H23" s="184">
        <f>AVERAGE($F$9,H22)</f>
        <v>25000</v>
      </c>
      <c r="I23" s="184">
        <f>AVERAGE($F$9,I22)</f>
        <v>25000</v>
      </c>
      <c r="J23" s="184">
        <f t="shared" si="0"/>
        <v>25000</v>
      </c>
      <c r="K23" s="14"/>
    </row>
    <row r="24" spans="1:11" ht="14.4">
      <c r="A24" s="14"/>
      <c r="B24" s="25" t="s">
        <v>98</v>
      </c>
      <c r="C24" s="26"/>
      <c r="D24" s="26"/>
      <c r="E24" s="27"/>
      <c r="F24" s="184">
        <f>AVERAGE($F$8,F21)</f>
        <v>28500</v>
      </c>
      <c r="G24" s="184">
        <f>AVERAGE($F$8,G21)</f>
        <v>29950</v>
      </c>
      <c r="H24" s="184">
        <f>AVERAGE($F$8,H21)</f>
        <v>30500</v>
      </c>
      <c r="I24" s="184">
        <f>AVERAGE($F$8,I21)</f>
        <v>27500</v>
      </c>
      <c r="J24" s="185">
        <f t="shared" si="0"/>
        <v>27500</v>
      </c>
      <c r="K24" s="14"/>
    </row>
    <row r="25" spans="1:11" ht="14.4">
      <c r="A25" s="14"/>
      <c r="B25" s="25" t="s">
        <v>72</v>
      </c>
      <c r="C25" s="26"/>
      <c r="D25" s="26"/>
      <c r="E25" s="27"/>
      <c r="F25" s="40">
        <v>10</v>
      </c>
      <c r="G25" s="40">
        <v>10</v>
      </c>
      <c r="H25" s="40">
        <v>10</v>
      </c>
      <c r="I25" s="41">
        <v>10</v>
      </c>
      <c r="J25" s="187">
        <f>+I25</f>
        <v>10</v>
      </c>
      <c r="K25" s="14"/>
    </row>
    <row r="26" spans="1:11" ht="14.4">
      <c r="A26" s="14"/>
      <c r="B26" s="25" t="s">
        <v>73</v>
      </c>
      <c r="C26" s="26"/>
      <c r="D26" s="26"/>
      <c r="E26" s="27"/>
      <c r="F26" s="38">
        <v>175000</v>
      </c>
      <c r="G26" s="38">
        <v>186000</v>
      </c>
      <c r="H26" s="38">
        <v>169000</v>
      </c>
      <c r="I26" s="39">
        <v>155000</v>
      </c>
      <c r="J26" s="186">
        <f>SUM(F26:I26)</f>
        <v>685000</v>
      </c>
      <c r="K26" s="14"/>
    </row>
    <row r="27" spans="1:11" ht="14.4">
      <c r="A27" s="14"/>
      <c r="B27" s="25" t="s">
        <v>60</v>
      </c>
      <c r="C27" s="26"/>
      <c r="D27" s="26"/>
      <c r="E27" s="27"/>
      <c r="F27" s="189">
        <f>F26/F23</f>
        <v>7</v>
      </c>
      <c r="G27" s="189">
        <f>G26/G23</f>
        <v>7.44</v>
      </c>
      <c r="H27" s="189">
        <f>H26/H23</f>
        <v>6.76</v>
      </c>
      <c r="I27" s="189">
        <f>I26/I23</f>
        <v>6.2</v>
      </c>
      <c r="J27" s="188">
        <f>J26/J23</f>
        <v>27.4</v>
      </c>
      <c r="K27" s="14"/>
    </row>
    <row r="28" spans="1:11" ht="14.4">
      <c r="A28" s="14"/>
      <c r="B28" s="25" t="s">
        <v>61</v>
      </c>
      <c r="C28" s="26"/>
      <c r="D28" s="26"/>
      <c r="E28" s="27"/>
      <c r="F28" s="38">
        <v>5000</v>
      </c>
      <c r="G28" s="38">
        <v>5000</v>
      </c>
      <c r="H28" s="38">
        <v>5000</v>
      </c>
      <c r="I28" s="39">
        <v>5000</v>
      </c>
      <c r="J28" s="186">
        <f>SUM(F28:I28)</f>
        <v>20000</v>
      </c>
      <c r="K28" s="14"/>
    </row>
    <row r="29" spans="1:11" ht="14.4">
      <c r="A29" s="14"/>
      <c r="B29" s="42"/>
      <c r="C29" s="43"/>
      <c r="D29" s="43"/>
      <c r="E29" s="44"/>
      <c r="F29" s="45"/>
      <c r="G29" s="45"/>
      <c r="H29" s="45"/>
      <c r="I29" s="46"/>
      <c r="J29" s="47"/>
      <c r="K29" s="14"/>
    </row>
    <row r="30" spans="1:11" ht="14.4">
      <c r="A30" s="14"/>
      <c r="B30" s="48" t="s">
        <v>57</v>
      </c>
      <c r="C30" s="49"/>
      <c r="D30" s="49"/>
      <c r="E30" s="50"/>
      <c r="F30" s="51">
        <v>145000</v>
      </c>
      <c r="G30" s="51">
        <v>156000</v>
      </c>
      <c r="H30" s="51">
        <v>135600</v>
      </c>
      <c r="I30" s="52">
        <v>125000</v>
      </c>
      <c r="J30" s="186">
        <f t="shared" ref="J30:J37" si="1">SUM(F30:I30)</f>
        <v>561600</v>
      </c>
      <c r="K30" s="14"/>
    </row>
    <row r="31" spans="1:11" ht="14.4">
      <c r="A31" s="14"/>
      <c r="B31" s="25" t="s">
        <v>54</v>
      </c>
      <c r="C31" s="26"/>
      <c r="D31" s="26"/>
      <c r="E31" s="27"/>
      <c r="F31" s="38">
        <v>68000</v>
      </c>
      <c r="G31" s="38">
        <v>68000</v>
      </c>
      <c r="H31" s="38">
        <v>68000</v>
      </c>
      <c r="I31" s="39">
        <v>68000</v>
      </c>
      <c r="J31" s="186">
        <f t="shared" si="1"/>
        <v>272000</v>
      </c>
      <c r="K31" s="14"/>
    </row>
    <row r="32" spans="1:11" ht="14.4">
      <c r="A32" s="14"/>
      <c r="B32" s="25" t="s">
        <v>56</v>
      </c>
      <c r="C32" s="26"/>
      <c r="D32" s="26"/>
      <c r="E32" s="27"/>
      <c r="F32" s="184">
        <f>F30-F31</f>
        <v>77000</v>
      </c>
      <c r="G32" s="184">
        <f>G30-G31</f>
        <v>88000</v>
      </c>
      <c r="H32" s="184">
        <f>H30-H31</f>
        <v>67600</v>
      </c>
      <c r="I32" s="184">
        <f>I30-I31</f>
        <v>57000</v>
      </c>
      <c r="J32" s="186">
        <f t="shared" si="1"/>
        <v>289600</v>
      </c>
      <c r="K32" s="14"/>
    </row>
    <row r="33" spans="1:11" ht="14.4">
      <c r="A33" s="14"/>
      <c r="B33" s="25" t="s">
        <v>74</v>
      </c>
      <c r="C33" s="26"/>
      <c r="D33" s="26"/>
      <c r="E33" s="27"/>
      <c r="F33" s="38">
        <v>18000</v>
      </c>
      <c r="G33" s="38">
        <v>18000</v>
      </c>
      <c r="H33" s="38">
        <v>18000</v>
      </c>
      <c r="I33" s="39">
        <v>18000</v>
      </c>
      <c r="J33" s="186">
        <f t="shared" si="1"/>
        <v>72000</v>
      </c>
      <c r="K33" s="14"/>
    </row>
    <row r="34" spans="1:11" ht="14.4">
      <c r="A34" s="14"/>
      <c r="B34" s="25" t="s">
        <v>75</v>
      </c>
      <c r="C34" s="26"/>
      <c r="D34" s="26"/>
      <c r="E34" s="27"/>
      <c r="F34" s="38">
        <v>11000</v>
      </c>
      <c r="G34" s="38">
        <v>11000</v>
      </c>
      <c r="H34" s="38">
        <v>11000</v>
      </c>
      <c r="I34" s="39">
        <v>11000</v>
      </c>
      <c r="J34" s="186">
        <f t="shared" si="1"/>
        <v>44000</v>
      </c>
      <c r="K34" s="14"/>
    </row>
    <row r="35" spans="1:11" ht="14.4">
      <c r="A35" s="14"/>
      <c r="B35" s="25" t="s">
        <v>58</v>
      </c>
      <c r="C35" s="26"/>
      <c r="D35" s="26"/>
      <c r="E35" s="27"/>
      <c r="F35" s="38">
        <v>132000</v>
      </c>
      <c r="G35" s="38">
        <v>127000</v>
      </c>
      <c r="H35" s="38">
        <v>114500</v>
      </c>
      <c r="I35" s="39">
        <v>98000</v>
      </c>
      <c r="J35" s="186">
        <f t="shared" si="1"/>
        <v>471500</v>
      </c>
      <c r="K35" s="14"/>
    </row>
    <row r="36" spans="1:11" ht="14.4">
      <c r="A36" s="14"/>
      <c r="B36" s="25" t="s">
        <v>71</v>
      </c>
      <c r="C36" s="26"/>
      <c r="D36" s="26"/>
      <c r="E36" s="27"/>
      <c r="F36" s="38">
        <v>24000</v>
      </c>
      <c r="G36" s="38">
        <v>24000</v>
      </c>
      <c r="H36" s="38">
        <v>24000</v>
      </c>
      <c r="I36" s="39">
        <v>24000</v>
      </c>
      <c r="J36" s="186">
        <f t="shared" si="1"/>
        <v>96000</v>
      </c>
      <c r="K36" s="14"/>
    </row>
    <row r="37" spans="1:11" ht="14.4">
      <c r="A37" s="14"/>
      <c r="B37" s="25" t="s">
        <v>55</v>
      </c>
      <c r="C37" s="26"/>
      <c r="D37" s="26"/>
      <c r="E37" s="27"/>
      <c r="F37" s="38">
        <v>89000</v>
      </c>
      <c r="G37" s="38">
        <v>87000</v>
      </c>
      <c r="H37" s="38">
        <v>95000</v>
      </c>
      <c r="I37" s="39">
        <v>65000</v>
      </c>
      <c r="J37" s="186">
        <f t="shared" si="1"/>
        <v>336000</v>
      </c>
      <c r="K37" s="14"/>
    </row>
    <row r="38" spans="1:11">
      <c r="A38" s="14"/>
      <c r="B38" s="53"/>
      <c r="C38" s="14"/>
      <c r="D38" s="14"/>
      <c r="E38" s="54"/>
      <c r="F38" s="55"/>
      <c r="G38" s="55"/>
      <c r="H38" s="55"/>
      <c r="I38" s="55"/>
      <c r="J38" s="56"/>
      <c r="K38" s="14"/>
    </row>
    <row r="39" spans="1:11" ht="14.4">
      <c r="A39" s="14"/>
      <c r="B39" s="25" t="s">
        <v>53</v>
      </c>
      <c r="C39" s="26"/>
      <c r="D39" s="26"/>
      <c r="E39" s="27"/>
      <c r="F39" s="38">
        <v>25000</v>
      </c>
      <c r="G39" s="38">
        <v>24000</v>
      </c>
      <c r="H39" s="38">
        <v>23000</v>
      </c>
      <c r="I39" s="39">
        <v>22000</v>
      </c>
      <c r="J39" s="186">
        <f>+I39</f>
        <v>22000</v>
      </c>
      <c r="K39" s="14"/>
    </row>
    <row r="40" spans="1:11" ht="14.4">
      <c r="A40" s="14"/>
      <c r="B40" s="29" t="s">
        <v>51</v>
      </c>
      <c r="C40" s="30"/>
      <c r="D40" s="30"/>
      <c r="E40" s="31"/>
      <c r="F40" s="32">
        <v>65000</v>
      </c>
      <c r="G40" s="32">
        <v>65000</v>
      </c>
      <c r="H40" s="32">
        <v>65000</v>
      </c>
      <c r="I40" s="57">
        <v>65000</v>
      </c>
      <c r="J40" s="190">
        <f>+I40</f>
        <v>65000</v>
      </c>
      <c r="K40" s="14"/>
    </row>
    <row r="41" spans="1:11">
      <c r="A41" s="14"/>
      <c r="B41" s="14"/>
      <c r="C41" s="14"/>
      <c r="D41" s="14"/>
      <c r="E41" s="16"/>
      <c r="F41" s="16"/>
      <c r="G41" s="16"/>
      <c r="H41" s="16"/>
      <c r="I41" s="16"/>
      <c r="J41" s="14"/>
      <c r="K41" s="14"/>
    </row>
    <row r="42" spans="1:11">
      <c r="A42" s="14"/>
      <c r="B42" s="14"/>
      <c r="C42" s="14"/>
      <c r="D42" s="14"/>
      <c r="E42" s="16"/>
      <c r="F42" s="16"/>
      <c r="G42" s="16"/>
      <c r="H42" s="16"/>
      <c r="I42" s="16"/>
      <c r="J42" s="14"/>
      <c r="K42" s="14"/>
    </row>
  </sheetData>
  <mergeCells count="3">
    <mergeCell ref="B11:E11"/>
    <mergeCell ref="B5:E5"/>
    <mergeCell ref="B3:J3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J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6"/>
    <pageSetUpPr fitToPage="1"/>
  </sheetPr>
  <dimension ref="A1:AK60"/>
  <sheetViews>
    <sheetView zoomScaleNormal="100" workbookViewId="0">
      <selection activeCell="A9" sqref="A9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8.33203125" style="4" customWidth="1"/>
    <col min="4" max="4" width="3.109375" style="4" customWidth="1"/>
    <col min="5" max="5" width="29" style="4" customWidth="1"/>
    <col min="6" max="6" width="1.6640625" style="1" customWidth="1"/>
    <col min="7" max="7" width="2.6640625" style="1" customWidth="1"/>
    <col min="8" max="8" width="8.6640625" style="3" customWidth="1"/>
    <col min="9" max="9" width="3.109375" style="4" customWidth="1"/>
    <col min="10" max="10" width="10.33203125" style="5" customWidth="1"/>
    <col min="11" max="11" width="1.6640625" style="5" customWidth="1"/>
    <col min="12" max="12" width="10.33203125" style="4" customWidth="1"/>
    <col min="13" max="13" width="2.6640625" style="4" customWidth="1"/>
    <col min="14" max="14" width="8.6640625" style="4" customWidth="1"/>
    <col min="15" max="15" width="3.109375" style="4" customWidth="1"/>
    <col min="16" max="16" width="10.33203125" style="4" customWidth="1"/>
    <col min="17" max="17" width="1.664062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1.6640625" style="1" customWidth="1"/>
    <col min="24" max="24" width="10.33203125" style="1" customWidth="1"/>
    <col min="25" max="25" width="2.6640625" style="1" customWidth="1"/>
    <col min="26" max="26" width="8.6640625" style="1" customWidth="1"/>
    <col min="27" max="27" width="3.109375" style="1" customWidth="1"/>
    <col min="28" max="28" width="10.33203125" style="1" customWidth="1"/>
    <col min="29" max="29" width="1.6640625" style="1" customWidth="1"/>
    <col min="30" max="30" width="10.33203125" style="1" customWidth="1"/>
    <col min="31" max="31" width="2.6640625" style="1" customWidth="1"/>
    <col min="32" max="32" width="8.6640625" style="1" customWidth="1"/>
    <col min="33" max="33" width="3.109375" style="1" customWidth="1"/>
    <col min="34" max="34" width="10.33203125" style="1" customWidth="1"/>
    <col min="35" max="35" width="1.6640625" style="1" customWidth="1"/>
    <col min="36" max="36" width="10.33203125" style="1" customWidth="1"/>
    <col min="37" max="16384" width="9.109375" style="1"/>
  </cols>
  <sheetData>
    <row r="1" spans="1:37" ht="15.6">
      <c r="A1" s="14"/>
      <c r="B1" s="15" t="s">
        <v>1</v>
      </c>
      <c r="C1" s="58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7" ht="6" customHeight="1">
      <c r="A2" s="61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7" ht="21.75" customHeight="1">
      <c r="A3" s="14"/>
      <c r="B3" s="194" t="s">
        <v>2</v>
      </c>
      <c r="C3" s="195"/>
      <c r="D3" s="195"/>
      <c r="E3" s="195"/>
      <c r="F3" s="195"/>
      <c r="G3" s="199" t="s">
        <v>31</v>
      </c>
      <c r="H3" s="200"/>
      <c r="I3" s="200"/>
      <c r="J3" s="200"/>
      <c r="K3" s="200"/>
      <c r="L3" s="200"/>
      <c r="M3" s="199" t="s">
        <v>32</v>
      </c>
      <c r="N3" s="200"/>
      <c r="O3" s="200"/>
      <c r="P3" s="200" t="s">
        <v>32</v>
      </c>
      <c r="Q3" s="200"/>
      <c r="R3" s="200"/>
      <c r="S3" s="199" t="s">
        <v>33</v>
      </c>
      <c r="T3" s="200"/>
      <c r="U3" s="200"/>
      <c r="V3" s="200"/>
      <c r="W3" s="200"/>
      <c r="X3" s="200"/>
      <c r="Y3" s="199" t="s">
        <v>34</v>
      </c>
      <c r="Z3" s="200"/>
      <c r="AA3" s="200"/>
      <c r="AB3" s="200"/>
      <c r="AC3" s="200"/>
      <c r="AD3" s="200"/>
      <c r="AE3" s="199" t="s">
        <v>35</v>
      </c>
      <c r="AF3" s="200"/>
      <c r="AG3" s="200"/>
      <c r="AH3" s="200"/>
      <c r="AI3" s="200"/>
      <c r="AJ3" s="200"/>
    </row>
    <row r="4" spans="1:37">
      <c r="A4" s="62"/>
      <c r="B4" s="166" t="s">
        <v>5</v>
      </c>
      <c r="C4" s="167"/>
      <c r="D4" s="167"/>
      <c r="E4" s="167"/>
      <c r="F4" s="168"/>
      <c r="G4" s="166"/>
      <c r="H4" s="149"/>
      <c r="I4" s="167"/>
      <c r="J4" s="169"/>
      <c r="K4" s="169"/>
      <c r="L4" s="170"/>
      <c r="M4" s="171"/>
      <c r="N4" s="167"/>
      <c r="O4" s="167"/>
      <c r="P4" s="167"/>
      <c r="Q4" s="167"/>
      <c r="R4" s="172"/>
      <c r="S4" s="173"/>
      <c r="T4" s="172"/>
      <c r="U4" s="172"/>
      <c r="V4" s="172"/>
      <c r="W4" s="172"/>
      <c r="X4" s="172"/>
      <c r="Y4" s="173"/>
      <c r="Z4" s="172"/>
      <c r="AA4" s="172"/>
      <c r="AB4" s="172"/>
      <c r="AC4" s="172"/>
      <c r="AD4" s="172"/>
      <c r="AE4" s="173"/>
      <c r="AF4" s="172"/>
      <c r="AG4" s="172"/>
      <c r="AH4" s="172"/>
      <c r="AI4" s="172"/>
      <c r="AJ4" s="172"/>
      <c r="AK4" s="6"/>
    </row>
    <row r="5" spans="1:37">
      <c r="A5" s="62"/>
      <c r="B5" s="63"/>
      <c r="C5" s="64"/>
      <c r="D5" s="58"/>
      <c r="E5" s="58"/>
      <c r="F5" s="65"/>
      <c r="G5" s="66"/>
      <c r="H5" s="67"/>
      <c r="I5" s="58"/>
      <c r="J5" s="68"/>
      <c r="K5" s="68"/>
      <c r="L5" s="66"/>
      <c r="M5" s="69"/>
      <c r="N5" s="67"/>
      <c r="O5" s="58"/>
      <c r="P5" s="68"/>
      <c r="Q5" s="68"/>
      <c r="R5" s="66"/>
      <c r="S5" s="69"/>
      <c r="T5" s="67"/>
      <c r="U5" s="58"/>
      <c r="V5" s="68"/>
      <c r="W5" s="68"/>
      <c r="X5" s="66"/>
      <c r="Y5" s="69"/>
      <c r="Z5" s="67"/>
      <c r="AA5" s="58"/>
      <c r="AB5" s="68"/>
      <c r="AC5" s="68"/>
      <c r="AD5" s="66"/>
      <c r="AE5" s="69"/>
      <c r="AF5" s="67"/>
      <c r="AG5" s="58"/>
      <c r="AH5" s="68"/>
      <c r="AI5" s="68"/>
      <c r="AJ5" s="66"/>
      <c r="AK5" s="6"/>
    </row>
    <row r="6" spans="1:37">
      <c r="A6" s="62"/>
      <c r="B6" s="64"/>
      <c r="C6" s="64" t="s">
        <v>6</v>
      </c>
      <c r="D6" s="58" t="s">
        <v>7</v>
      </c>
      <c r="E6" s="58" t="s">
        <v>3</v>
      </c>
      <c r="F6" s="65"/>
      <c r="G6" s="66"/>
      <c r="H6" s="191">
        <f>J6/J7</f>
        <v>1.9565217391304348</v>
      </c>
      <c r="I6" s="70" t="s">
        <v>7</v>
      </c>
      <c r="J6" s="192">
        <f>Input!F12</f>
        <v>45000</v>
      </c>
      <c r="K6" s="68"/>
      <c r="L6" s="66"/>
      <c r="M6" s="69"/>
      <c r="N6" s="191">
        <f>P6/P7</f>
        <v>1.84</v>
      </c>
      <c r="O6" s="70" t="s">
        <v>7</v>
      </c>
      <c r="P6" s="192">
        <f>Input!G12</f>
        <v>46000</v>
      </c>
      <c r="Q6" s="68"/>
      <c r="R6" s="66"/>
      <c r="S6" s="69"/>
      <c r="T6" s="191">
        <f>V6/V7</f>
        <v>2.0666666666666669</v>
      </c>
      <c r="U6" s="70" t="s">
        <v>7</v>
      </c>
      <c r="V6" s="192">
        <f>Input!H12</f>
        <v>46500</v>
      </c>
      <c r="W6" s="68"/>
      <c r="X6" s="66"/>
      <c r="Y6" s="69"/>
      <c r="Z6" s="150">
        <f>AB6/AB7</f>
        <v>2.1875</v>
      </c>
      <c r="AA6" s="70" t="s">
        <v>7</v>
      </c>
      <c r="AB6" s="151">
        <f>Input!I12</f>
        <v>56000</v>
      </c>
      <c r="AC6" s="68"/>
      <c r="AD6" s="66"/>
      <c r="AE6" s="69"/>
      <c r="AF6" s="150">
        <f>AH6/AH7</f>
        <v>2.1875</v>
      </c>
      <c r="AG6" s="70" t="s">
        <v>7</v>
      </c>
      <c r="AH6" s="151">
        <f>Input!J12</f>
        <v>56000</v>
      </c>
      <c r="AI6" s="68"/>
      <c r="AJ6" s="66"/>
      <c r="AK6" s="6"/>
    </row>
    <row r="7" spans="1:37">
      <c r="A7" s="62"/>
      <c r="B7" s="64"/>
      <c r="C7" s="64"/>
      <c r="D7" s="58"/>
      <c r="E7" s="71" t="s">
        <v>4</v>
      </c>
      <c r="F7" s="65"/>
      <c r="G7" s="66"/>
      <c r="H7" s="67"/>
      <c r="I7" s="58"/>
      <c r="J7" s="193">
        <f>Input!F19</f>
        <v>23000</v>
      </c>
      <c r="K7" s="68"/>
      <c r="L7" s="66"/>
      <c r="M7" s="69"/>
      <c r="N7" s="67"/>
      <c r="O7" s="58"/>
      <c r="P7" s="193">
        <f>Input!G19</f>
        <v>25000</v>
      </c>
      <c r="Q7" s="68"/>
      <c r="R7" s="66"/>
      <c r="S7" s="69"/>
      <c r="T7" s="67"/>
      <c r="U7" s="58"/>
      <c r="V7" s="193">
        <f>Input!H19</f>
        <v>22500</v>
      </c>
      <c r="W7" s="68"/>
      <c r="X7" s="66"/>
      <c r="Y7" s="69"/>
      <c r="Z7" s="67"/>
      <c r="AA7" s="58"/>
      <c r="AB7" s="152">
        <f>Input!I19</f>
        <v>25600</v>
      </c>
      <c r="AC7" s="68"/>
      <c r="AD7" s="66"/>
      <c r="AE7" s="69"/>
      <c r="AF7" s="67"/>
      <c r="AG7" s="58"/>
      <c r="AH7" s="152">
        <f>Input!J19</f>
        <v>25600</v>
      </c>
      <c r="AI7" s="68"/>
      <c r="AJ7" s="66"/>
      <c r="AK7" s="6"/>
    </row>
    <row r="8" spans="1:37">
      <c r="A8" s="62"/>
      <c r="B8" s="64"/>
      <c r="C8" s="64" t="s">
        <v>37</v>
      </c>
      <c r="D8" s="58"/>
      <c r="E8" s="58"/>
      <c r="F8" s="72"/>
      <c r="G8" s="66"/>
      <c r="H8" s="73">
        <v>2</v>
      </c>
      <c r="I8" s="58"/>
      <c r="J8" s="68"/>
      <c r="K8" s="68"/>
      <c r="L8" s="66"/>
      <c r="M8" s="69"/>
      <c r="N8" s="73">
        <v>2</v>
      </c>
      <c r="O8" s="58"/>
      <c r="P8" s="68"/>
      <c r="Q8" s="68"/>
      <c r="R8" s="66"/>
      <c r="S8" s="69"/>
      <c r="T8" s="73">
        <v>2</v>
      </c>
      <c r="U8" s="58"/>
      <c r="V8" s="68"/>
      <c r="W8" s="68"/>
      <c r="X8" s="66"/>
      <c r="Y8" s="69"/>
      <c r="Z8" s="73">
        <v>2</v>
      </c>
      <c r="AA8" s="58"/>
      <c r="AB8" s="68"/>
      <c r="AC8" s="68"/>
      <c r="AD8" s="66"/>
      <c r="AE8" s="69"/>
      <c r="AF8" s="73">
        <v>2</v>
      </c>
      <c r="AG8" s="58"/>
      <c r="AH8" s="68"/>
      <c r="AI8" s="68"/>
      <c r="AJ8" s="66"/>
      <c r="AK8" s="6"/>
    </row>
    <row r="9" spans="1:37">
      <c r="A9" s="62"/>
      <c r="B9" s="64"/>
      <c r="C9" s="64" t="s">
        <v>36</v>
      </c>
      <c r="D9" s="58"/>
      <c r="E9" s="58"/>
      <c r="F9" s="62"/>
      <c r="G9" s="17"/>
      <c r="H9" s="150">
        <f>H6-H8</f>
        <v>-4.3478260869565188E-2</v>
      </c>
      <c r="I9" s="58"/>
      <c r="J9" s="68"/>
      <c r="K9" s="68"/>
      <c r="L9" s="58"/>
      <c r="M9" s="74"/>
      <c r="N9" s="150">
        <f>N6-N8</f>
        <v>-0.15999999999999992</v>
      </c>
      <c r="O9" s="58"/>
      <c r="P9" s="58"/>
      <c r="Q9" s="58"/>
      <c r="R9" s="17"/>
      <c r="S9" s="75"/>
      <c r="T9" s="150">
        <f>T6-T8</f>
        <v>6.6666666666666874E-2</v>
      </c>
      <c r="U9" s="17"/>
      <c r="V9" s="17"/>
      <c r="W9" s="17"/>
      <c r="X9" s="17"/>
      <c r="Y9" s="75"/>
      <c r="Z9" s="150">
        <f>Z6-Z8</f>
        <v>0.1875</v>
      </c>
      <c r="AA9" s="17"/>
      <c r="AB9" s="17"/>
      <c r="AC9" s="17"/>
      <c r="AD9" s="17"/>
      <c r="AE9" s="75"/>
      <c r="AF9" s="150">
        <f>AF6-AF8</f>
        <v>0.1875</v>
      </c>
      <c r="AG9" s="17"/>
      <c r="AH9" s="17"/>
      <c r="AI9" s="17"/>
      <c r="AJ9" s="17"/>
      <c r="AK9" s="6"/>
    </row>
    <row r="10" spans="1:37">
      <c r="A10" s="62"/>
      <c r="B10" s="76"/>
      <c r="C10" s="76" t="s">
        <v>39</v>
      </c>
      <c r="D10" s="77"/>
      <c r="E10" s="77"/>
      <c r="F10" s="78"/>
      <c r="G10" s="79"/>
      <c r="H10" s="80"/>
      <c r="I10" s="77"/>
      <c r="J10" s="81"/>
      <c r="K10" s="81"/>
      <c r="L10" s="77"/>
      <c r="M10" s="82"/>
      <c r="N10" s="153">
        <f>N6-H6</f>
        <v>-0.11652173913043473</v>
      </c>
      <c r="O10" s="77"/>
      <c r="P10" s="77"/>
      <c r="Q10" s="77"/>
      <c r="R10" s="79"/>
      <c r="S10" s="83"/>
      <c r="T10" s="153">
        <f>T6-N6</f>
        <v>0.22666666666666679</v>
      </c>
      <c r="U10" s="79"/>
      <c r="V10" s="79"/>
      <c r="W10" s="79"/>
      <c r="X10" s="79"/>
      <c r="Y10" s="83"/>
      <c r="Z10" s="153">
        <f>Z6-T6</f>
        <v>0.12083333333333313</v>
      </c>
      <c r="AA10" s="79"/>
      <c r="AB10" s="79"/>
      <c r="AC10" s="79"/>
      <c r="AD10" s="79"/>
      <c r="AE10" s="83"/>
      <c r="AF10" s="153"/>
      <c r="AG10" s="79"/>
      <c r="AH10" s="79"/>
      <c r="AI10" s="79"/>
      <c r="AJ10" s="79"/>
      <c r="AK10" s="6"/>
    </row>
    <row r="11" spans="1:37">
      <c r="A11" s="62"/>
      <c r="B11" s="64"/>
      <c r="C11" s="64"/>
      <c r="D11" s="58"/>
      <c r="E11" s="58"/>
      <c r="F11" s="62"/>
      <c r="G11" s="17"/>
      <c r="H11" s="67"/>
      <c r="I11" s="58"/>
      <c r="J11" s="68"/>
      <c r="K11" s="68"/>
      <c r="L11" s="58"/>
      <c r="M11" s="74"/>
      <c r="N11" s="58"/>
      <c r="O11" s="58"/>
      <c r="P11" s="58"/>
      <c r="Q11" s="58"/>
      <c r="R11" s="17"/>
      <c r="S11" s="75"/>
      <c r="T11" s="17"/>
      <c r="U11" s="17"/>
      <c r="V11" s="17"/>
      <c r="W11" s="17"/>
      <c r="X11" s="17"/>
      <c r="Y11" s="75"/>
      <c r="Z11" s="17"/>
      <c r="AA11" s="17"/>
      <c r="AB11" s="17"/>
      <c r="AC11" s="17"/>
      <c r="AD11" s="17"/>
      <c r="AE11" s="75"/>
      <c r="AF11" s="17"/>
      <c r="AG11" s="17"/>
      <c r="AH11" s="17"/>
      <c r="AI11" s="17"/>
      <c r="AJ11" s="17"/>
      <c r="AK11" s="6"/>
    </row>
    <row r="12" spans="1:37">
      <c r="A12" s="62"/>
      <c r="B12" s="64"/>
      <c r="C12" s="64" t="s">
        <v>8</v>
      </c>
      <c r="D12" s="58" t="s">
        <v>7</v>
      </c>
      <c r="E12" s="58" t="s">
        <v>67</v>
      </c>
      <c r="F12" s="84"/>
      <c r="G12" s="66"/>
      <c r="H12" s="150">
        <f>(J12-L12)/J13</f>
        <v>1.3043478260869565</v>
      </c>
      <c r="I12" s="58" t="s">
        <v>7</v>
      </c>
      <c r="J12" s="151">
        <f>Input!F12</f>
        <v>45000</v>
      </c>
      <c r="K12" s="154" t="s">
        <v>26</v>
      </c>
      <c r="L12" s="151">
        <f>Input!F17</f>
        <v>15000</v>
      </c>
      <c r="M12" s="85"/>
      <c r="N12" s="150">
        <f>(P12-R12)/P13</f>
        <v>1.1200000000000001</v>
      </c>
      <c r="O12" s="58" t="s">
        <v>7</v>
      </c>
      <c r="P12" s="151">
        <f>Input!G12</f>
        <v>46000</v>
      </c>
      <c r="Q12" s="154" t="s">
        <v>26</v>
      </c>
      <c r="R12" s="151">
        <f>Input!G17</f>
        <v>18000</v>
      </c>
      <c r="S12" s="85"/>
      <c r="T12" s="150">
        <f>(V12-X12)/V13</f>
        <v>1.3333333333333333</v>
      </c>
      <c r="U12" s="58" t="s">
        <v>7</v>
      </c>
      <c r="V12" s="151">
        <f>Input!H12</f>
        <v>46500</v>
      </c>
      <c r="W12" s="154" t="s">
        <v>26</v>
      </c>
      <c r="X12" s="151">
        <f>Input!H17</f>
        <v>16500</v>
      </c>
      <c r="Y12" s="85"/>
      <c r="Z12" s="150">
        <f>(AB12-AD12)/AB13</f>
        <v>1.626953125</v>
      </c>
      <c r="AA12" s="58" t="s">
        <v>7</v>
      </c>
      <c r="AB12" s="151">
        <f>Input!I12</f>
        <v>56000</v>
      </c>
      <c r="AC12" s="154" t="s">
        <v>26</v>
      </c>
      <c r="AD12" s="151">
        <f>Input!I17</f>
        <v>14350</v>
      </c>
      <c r="AE12" s="85"/>
      <c r="AF12" s="150">
        <f>(AH12-AJ12)/AH13</f>
        <v>1.626953125</v>
      </c>
      <c r="AG12" s="58" t="s">
        <v>7</v>
      </c>
      <c r="AH12" s="151">
        <f>Input!J12</f>
        <v>56000</v>
      </c>
      <c r="AI12" s="154" t="s">
        <v>26</v>
      </c>
      <c r="AJ12" s="151">
        <f>Input!J17</f>
        <v>14350</v>
      </c>
      <c r="AK12" s="6"/>
    </row>
    <row r="13" spans="1:37">
      <c r="A13" s="62"/>
      <c r="B13" s="64"/>
      <c r="C13" s="64"/>
      <c r="D13" s="58"/>
      <c r="E13" s="71" t="s">
        <v>4</v>
      </c>
      <c r="F13" s="65"/>
      <c r="G13" s="66"/>
      <c r="H13" s="67"/>
      <c r="I13" s="58"/>
      <c r="J13" s="201">
        <f>Input!F19</f>
        <v>23000</v>
      </c>
      <c r="K13" s="202"/>
      <c r="L13" s="202"/>
      <c r="M13" s="86"/>
      <c r="N13" s="67"/>
      <c r="O13" s="58"/>
      <c r="P13" s="201">
        <f>Input!G19</f>
        <v>25000</v>
      </c>
      <c r="Q13" s="202"/>
      <c r="R13" s="202"/>
      <c r="S13" s="86"/>
      <c r="T13" s="67"/>
      <c r="U13" s="58"/>
      <c r="V13" s="201">
        <f>Input!H19</f>
        <v>22500</v>
      </c>
      <c r="W13" s="202"/>
      <c r="X13" s="202"/>
      <c r="Y13" s="86"/>
      <c r="Z13" s="67"/>
      <c r="AA13" s="58"/>
      <c r="AB13" s="201">
        <f>Input!I19</f>
        <v>25600</v>
      </c>
      <c r="AC13" s="202"/>
      <c r="AD13" s="202"/>
      <c r="AE13" s="86"/>
      <c r="AF13" s="67"/>
      <c r="AG13" s="58"/>
      <c r="AH13" s="201">
        <f>Input!J19</f>
        <v>25600</v>
      </c>
      <c r="AI13" s="202"/>
      <c r="AJ13" s="202"/>
      <c r="AK13" s="6"/>
    </row>
    <row r="14" spans="1:37">
      <c r="A14" s="62"/>
      <c r="B14" s="64"/>
      <c r="C14" s="64" t="s">
        <v>37</v>
      </c>
      <c r="D14" s="58"/>
      <c r="E14" s="58"/>
      <c r="F14" s="65"/>
      <c r="G14" s="66"/>
      <c r="H14" s="73">
        <v>7</v>
      </c>
      <c r="I14" s="58"/>
      <c r="J14" s="68"/>
      <c r="K14" s="68"/>
      <c r="L14" s="66"/>
      <c r="M14" s="69"/>
      <c r="N14" s="73">
        <v>7</v>
      </c>
      <c r="O14" s="58"/>
      <c r="P14" s="68"/>
      <c r="Q14" s="68"/>
      <c r="R14" s="66"/>
      <c r="S14" s="69"/>
      <c r="T14" s="73">
        <v>7.3</v>
      </c>
      <c r="U14" s="58"/>
      <c r="V14" s="68"/>
      <c r="W14" s="68"/>
      <c r="X14" s="66"/>
      <c r="Y14" s="69"/>
      <c r="Z14" s="73">
        <v>7.2</v>
      </c>
      <c r="AA14" s="58"/>
      <c r="AB14" s="68"/>
      <c r="AC14" s="68"/>
      <c r="AD14" s="66"/>
      <c r="AE14" s="69"/>
      <c r="AF14" s="73">
        <v>2</v>
      </c>
      <c r="AG14" s="58"/>
      <c r="AH14" s="68"/>
      <c r="AI14" s="68"/>
      <c r="AJ14" s="66"/>
      <c r="AK14" s="6"/>
    </row>
    <row r="15" spans="1:37">
      <c r="A15" s="62"/>
      <c r="B15" s="64"/>
      <c r="C15" s="64" t="s">
        <v>36</v>
      </c>
      <c r="D15" s="58"/>
      <c r="E15" s="58"/>
      <c r="F15" s="65"/>
      <c r="G15" s="66"/>
      <c r="H15" s="150">
        <f>H12-H14</f>
        <v>-5.695652173913043</v>
      </c>
      <c r="I15" s="58"/>
      <c r="J15" s="68"/>
      <c r="K15" s="68"/>
      <c r="L15" s="58"/>
      <c r="M15" s="74"/>
      <c r="N15" s="150">
        <f>N12-N14</f>
        <v>-5.88</v>
      </c>
      <c r="O15" s="58"/>
      <c r="P15" s="58"/>
      <c r="Q15" s="58"/>
      <c r="R15" s="17"/>
      <c r="S15" s="75"/>
      <c r="T15" s="150">
        <f>T12-T14</f>
        <v>-5.9666666666666668</v>
      </c>
      <c r="U15" s="17"/>
      <c r="V15" s="17"/>
      <c r="W15" s="17"/>
      <c r="X15" s="17"/>
      <c r="Y15" s="75"/>
      <c r="Z15" s="150">
        <f>Z12-Z14</f>
        <v>-5.5730468750000002</v>
      </c>
      <c r="AA15" s="17"/>
      <c r="AB15" s="17"/>
      <c r="AC15" s="17"/>
      <c r="AD15" s="17"/>
      <c r="AE15" s="75"/>
      <c r="AF15" s="150">
        <f>AF12-AF14</f>
        <v>-0.373046875</v>
      </c>
      <c r="AG15" s="58"/>
      <c r="AH15" s="68"/>
      <c r="AI15" s="68"/>
      <c r="AJ15" s="66"/>
      <c r="AK15" s="6"/>
    </row>
    <row r="16" spans="1:37">
      <c r="A16" s="62"/>
      <c r="B16" s="76"/>
      <c r="C16" s="76" t="s">
        <v>39</v>
      </c>
      <c r="D16" s="77"/>
      <c r="E16" s="77"/>
      <c r="F16" s="78"/>
      <c r="G16" s="79"/>
      <c r="H16" s="80"/>
      <c r="I16" s="77"/>
      <c r="J16" s="81"/>
      <c r="K16" s="81"/>
      <c r="L16" s="77"/>
      <c r="M16" s="82"/>
      <c r="N16" s="153">
        <f>N12-H12</f>
        <v>-0.18434782608695643</v>
      </c>
      <c r="O16" s="77"/>
      <c r="P16" s="77"/>
      <c r="Q16" s="77"/>
      <c r="R16" s="79"/>
      <c r="S16" s="83"/>
      <c r="T16" s="153">
        <f>T12-N12</f>
        <v>0.21333333333333315</v>
      </c>
      <c r="U16" s="79"/>
      <c r="V16" s="79"/>
      <c r="W16" s="79"/>
      <c r="X16" s="79"/>
      <c r="Y16" s="83"/>
      <c r="Z16" s="153">
        <f>Z12-T12</f>
        <v>0.29361979166666674</v>
      </c>
      <c r="AA16" s="79"/>
      <c r="AB16" s="79"/>
      <c r="AC16" s="79"/>
      <c r="AD16" s="79"/>
      <c r="AE16" s="83"/>
      <c r="AF16" s="80"/>
      <c r="AG16" s="77"/>
      <c r="AH16" s="81"/>
      <c r="AI16" s="81"/>
      <c r="AJ16" s="87"/>
      <c r="AK16" s="6"/>
    </row>
    <row r="17" spans="1:37">
      <c r="A17" s="62"/>
      <c r="B17" s="64"/>
      <c r="C17" s="64"/>
      <c r="D17" s="58"/>
      <c r="E17" s="58"/>
      <c r="F17" s="65"/>
      <c r="G17" s="66"/>
      <c r="H17" s="67"/>
      <c r="I17" s="58"/>
      <c r="J17" s="68"/>
      <c r="K17" s="68"/>
      <c r="L17" s="66"/>
      <c r="M17" s="69"/>
      <c r="N17" s="67"/>
      <c r="O17" s="58"/>
      <c r="P17" s="68"/>
      <c r="Q17" s="68"/>
      <c r="R17" s="66"/>
      <c r="S17" s="69"/>
      <c r="T17" s="67"/>
      <c r="U17" s="58"/>
      <c r="V17" s="68"/>
      <c r="W17" s="68"/>
      <c r="X17" s="66"/>
      <c r="Y17" s="69"/>
      <c r="Z17" s="67"/>
      <c r="AA17" s="58"/>
      <c r="AB17" s="68"/>
      <c r="AC17" s="68"/>
      <c r="AD17" s="66"/>
      <c r="AE17" s="69"/>
      <c r="AF17" s="67"/>
      <c r="AG17" s="58"/>
      <c r="AH17" s="68"/>
      <c r="AI17" s="68"/>
      <c r="AJ17" s="66"/>
      <c r="AK17" s="6"/>
    </row>
    <row r="18" spans="1:37">
      <c r="A18" s="62"/>
      <c r="B18" s="64"/>
      <c r="C18" s="203" t="s">
        <v>9</v>
      </c>
      <c r="D18" s="58" t="s">
        <v>7</v>
      </c>
      <c r="E18" s="58" t="s">
        <v>68</v>
      </c>
      <c r="F18" s="65"/>
      <c r="G18" s="66"/>
      <c r="H18" s="150">
        <f>(J18-L18)/J19</f>
        <v>0.17599999999999999</v>
      </c>
      <c r="I18" s="58" t="s">
        <v>7</v>
      </c>
      <c r="J18" s="151">
        <f>Input!F12</f>
        <v>45000</v>
      </c>
      <c r="K18" s="154" t="s">
        <v>26</v>
      </c>
      <c r="L18" s="154">
        <f>Input!F19</f>
        <v>23000</v>
      </c>
      <c r="M18" s="85"/>
      <c r="N18" s="150">
        <f>(P18-R18)/P19</f>
        <v>0.16666666666666666</v>
      </c>
      <c r="O18" s="58" t="s">
        <v>7</v>
      </c>
      <c r="P18" s="151">
        <f>Input!G12</f>
        <v>46000</v>
      </c>
      <c r="Q18" s="154" t="s">
        <v>26</v>
      </c>
      <c r="R18" s="154">
        <f>Input!G19</f>
        <v>25000</v>
      </c>
      <c r="S18" s="85"/>
      <c r="T18" s="150">
        <f>(V18-X18)/V19</f>
        <v>0.18972332015810275</v>
      </c>
      <c r="U18" s="58" t="s">
        <v>7</v>
      </c>
      <c r="V18" s="151">
        <f>Input!H12</f>
        <v>46500</v>
      </c>
      <c r="W18" s="154" t="s">
        <v>26</v>
      </c>
      <c r="X18" s="154">
        <f>Input!H19</f>
        <v>22500</v>
      </c>
      <c r="Y18" s="85"/>
      <c r="Z18" s="150">
        <f>(AB18-AD18)/AB19</f>
        <v>0.22352941176470589</v>
      </c>
      <c r="AA18" s="58" t="s">
        <v>7</v>
      </c>
      <c r="AB18" s="151">
        <f>Input!I12</f>
        <v>56000</v>
      </c>
      <c r="AC18" s="154" t="s">
        <v>26</v>
      </c>
      <c r="AD18" s="154">
        <f>Input!I19</f>
        <v>25600</v>
      </c>
      <c r="AE18" s="85"/>
      <c r="AF18" s="150">
        <f>(AH18-AJ18)/AH19</f>
        <v>0.22352941176470589</v>
      </c>
      <c r="AG18" s="58" t="s">
        <v>7</v>
      </c>
      <c r="AH18" s="151">
        <f>Input!J12</f>
        <v>56000</v>
      </c>
      <c r="AI18" s="154" t="s">
        <v>26</v>
      </c>
      <c r="AJ18" s="154">
        <f>Input!J19</f>
        <v>25600</v>
      </c>
      <c r="AK18" s="6"/>
    </row>
    <row r="19" spans="1:37">
      <c r="A19" s="62"/>
      <c r="B19" s="64"/>
      <c r="C19" s="203"/>
      <c r="D19" s="58"/>
      <c r="E19" s="71" t="s">
        <v>0</v>
      </c>
      <c r="F19" s="65"/>
      <c r="G19" s="66"/>
      <c r="H19" s="67"/>
      <c r="I19" s="58"/>
      <c r="J19" s="201">
        <f>Input!F14</f>
        <v>125000</v>
      </c>
      <c r="K19" s="202"/>
      <c r="L19" s="202"/>
      <c r="M19" s="86"/>
      <c r="N19" s="67"/>
      <c r="O19" s="58"/>
      <c r="P19" s="201">
        <f>Input!G14</f>
        <v>126000</v>
      </c>
      <c r="Q19" s="202"/>
      <c r="R19" s="202"/>
      <c r="S19" s="86"/>
      <c r="T19" s="67"/>
      <c r="U19" s="58"/>
      <c r="V19" s="201">
        <f>Input!H14</f>
        <v>126500</v>
      </c>
      <c r="W19" s="202"/>
      <c r="X19" s="202"/>
      <c r="Y19" s="86"/>
      <c r="Z19" s="67"/>
      <c r="AA19" s="58"/>
      <c r="AB19" s="201">
        <f>Input!I14</f>
        <v>136000</v>
      </c>
      <c r="AC19" s="202"/>
      <c r="AD19" s="202"/>
      <c r="AE19" s="86"/>
      <c r="AF19" s="150"/>
      <c r="AG19" s="58"/>
      <c r="AH19" s="201">
        <f>Input!J14</f>
        <v>136000</v>
      </c>
      <c r="AI19" s="202"/>
      <c r="AJ19" s="202"/>
      <c r="AK19" s="6"/>
    </row>
    <row r="20" spans="1:37">
      <c r="A20" s="62"/>
      <c r="B20" s="64"/>
      <c r="C20" s="64"/>
      <c r="D20" s="58"/>
      <c r="E20" s="58"/>
      <c r="F20" s="65"/>
      <c r="G20" s="66"/>
      <c r="H20" s="67"/>
      <c r="I20" s="58"/>
      <c r="J20" s="68"/>
      <c r="K20" s="68"/>
      <c r="L20" s="66"/>
      <c r="M20" s="69"/>
      <c r="N20" s="67"/>
      <c r="O20" s="58"/>
      <c r="P20" s="68"/>
      <c r="Q20" s="68"/>
      <c r="R20" s="66"/>
      <c r="S20" s="69"/>
      <c r="T20" s="67"/>
      <c r="U20" s="58"/>
      <c r="V20" s="68"/>
      <c r="W20" s="68"/>
      <c r="X20" s="66"/>
      <c r="Y20" s="69"/>
      <c r="Z20" s="67"/>
      <c r="AA20" s="58"/>
      <c r="AB20" s="68"/>
      <c r="AC20" s="68"/>
      <c r="AD20" s="66"/>
      <c r="AE20" s="69"/>
      <c r="AF20" s="67"/>
      <c r="AG20" s="58"/>
      <c r="AH20" s="68"/>
      <c r="AI20" s="68"/>
      <c r="AJ20" s="66"/>
      <c r="AK20" s="6"/>
    </row>
    <row r="21" spans="1:37">
      <c r="A21" s="62"/>
      <c r="B21" s="64"/>
      <c r="C21" s="64" t="s">
        <v>37</v>
      </c>
      <c r="D21" s="58"/>
      <c r="E21" s="58"/>
      <c r="F21" s="65"/>
      <c r="G21" s="66"/>
      <c r="H21" s="73">
        <v>2</v>
      </c>
      <c r="I21" s="58"/>
      <c r="J21" s="68"/>
      <c r="K21" s="68"/>
      <c r="L21" s="66"/>
      <c r="M21" s="69"/>
      <c r="N21" s="73">
        <v>2</v>
      </c>
      <c r="O21" s="58"/>
      <c r="P21" s="68"/>
      <c r="Q21" s="68"/>
      <c r="R21" s="66"/>
      <c r="S21" s="69"/>
      <c r="T21" s="73">
        <v>2</v>
      </c>
      <c r="U21" s="58"/>
      <c r="V21" s="68"/>
      <c r="W21" s="68"/>
      <c r="X21" s="66"/>
      <c r="Y21" s="69"/>
      <c r="Z21" s="73">
        <v>2</v>
      </c>
      <c r="AA21" s="58"/>
      <c r="AB21" s="68"/>
      <c r="AC21" s="68"/>
      <c r="AD21" s="66"/>
      <c r="AE21" s="69"/>
      <c r="AF21" s="73">
        <v>2</v>
      </c>
      <c r="AG21" s="58"/>
      <c r="AH21" s="68"/>
      <c r="AI21" s="68"/>
      <c r="AJ21" s="66"/>
      <c r="AK21" s="6"/>
    </row>
    <row r="22" spans="1:37">
      <c r="A22" s="62"/>
      <c r="B22" s="64"/>
      <c r="C22" s="64" t="s">
        <v>36</v>
      </c>
      <c r="D22" s="58"/>
      <c r="E22" s="58"/>
      <c r="F22" s="65"/>
      <c r="G22" s="66"/>
      <c r="H22" s="150">
        <f>H18-H21</f>
        <v>-1.8240000000000001</v>
      </c>
      <c r="I22" s="58"/>
      <c r="J22" s="68"/>
      <c r="K22" s="68"/>
      <c r="L22" s="58"/>
      <c r="M22" s="74"/>
      <c r="N22" s="150">
        <f>N18-N21</f>
        <v>-1.8333333333333333</v>
      </c>
      <c r="O22" s="58"/>
      <c r="P22" s="58"/>
      <c r="Q22" s="58"/>
      <c r="R22" s="17"/>
      <c r="S22" s="75"/>
      <c r="T22" s="150">
        <f>T18-T21</f>
        <v>-1.8102766798418972</v>
      </c>
      <c r="U22" s="17"/>
      <c r="V22" s="17"/>
      <c r="W22" s="17"/>
      <c r="X22" s="17"/>
      <c r="Y22" s="75"/>
      <c r="Z22" s="150">
        <f>Z18-Z21</f>
        <v>-1.776470588235294</v>
      </c>
      <c r="AA22" s="17"/>
      <c r="AB22" s="17"/>
      <c r="AC22" s="17"/>
      <c r="AD22" s="17"/>
      <c r="AE22" s="75"/>
      <c r="AF22" s="150">
        <f>AF18-AF21</f>
        <v>-1.776470588235294</v>
      </c>
      <c r="AG22" s="58"/>
      <c r="AH22" s="68"/>
      <c r="AI22" s="68"/>
      <c r="AJ22" s="66"/>
      <c r="AK22" s="6"/>
    </row>
    <row r="23" spans="1:37">
      <c r="A23" s="62"/>
      <c r="B23" s="76"/>
      <c r="C23" s="76" t="s">
        <v>39</v>
      </c>
      <c r="D23" s="77"/>
      <c r="E23" s="77"/>
      <c r="F23" s="78"/>
      <c r="G23" s="79"/>
      <c r="H23" s="80"/>
      <c r="I23" s="77"/>
      <c r="J23" s="81"/>
      <c r="K23" s="81"/>
      <c r="L23" s="77"/>
      <c r="M23" s="82"/>
      <c r="N23" s="153">
        <f>N18-H18</f>
        <v>-9.3333333333333324E-3</v>
      </c>
      <c r="O23" s="77"/>
      <c r="P23" s="77"/>
      <c r="Q23" s="77"/>
      <c r="R23" s="79"/>
      <c r="S23" s="83"/>
      <c r="T23" s="153">
        <f>T18-N18</f>
        <v>2.3056653491436097E-2</v>
      </c>
      <c r="U23" s="79"/>
      <c r="V23" s="79"/>
      <c r="W23" s="79"/>
      <c r="X23" s="79"/>
      <c r="Y23" s="83"/>
      <c r="Z23" s="153">
        <f>Z18-T18</f>
        <v>3.3806091606603139E-2</v>
      </c>
      <c r="AA23" s="79"/>
      <c r="AB23" s="79"/>
      <c r="AC23" s="79"/>
      <c r="AD23" s="79"/>
      <c r="AE23" s="83"/>
      <c r="AF23" s="80"/>
      <c r="AG23" s="77"/>
      <c r="AH23" s="81"/>
      <c r="AI23" s="81"/>
      <c r="AJ23" s="87"/>
      <c r="AK23" s="6"/>
    </row>
    <row r="24" spans="1:37">
      <c r="A24" s="62"/>
      <c r="B24" s="64"/>
      <c r="C24" s="64"/>
      <c r="D24" s="58"/>
      <c r="E24" s="58"/>
      <c r="F24" s="65"/>
      <c r="G24" s="66"/>
      <c r="H24" s="67"/>
      <c r="I24" s="58"/>
      <c r="J24" s="68"/>
      <c r="K24" s="68"/>
      <c r="L24" s="66"/>
      <c r="M24" s="69"/>
      <c r="N24" s="67"/>
      <c r="O24" s="58"/>
      <c r="P24" s="68"/>
      <c r="Q24" s="68"/>
      <c r="R24" s="66"/>
      <c r="S24" s="69"/>
      <c r="T24" s="67"/>
      <c r="U24" s="58"/>
      <c r="V24" s="68"/>
      <c r="W24" s="68"/>
      <c r="X24" s="66"/>
      <c r="Y24" s="69"/>
      <c r="Z24" s="67"/>
      <c r="AA24" s="58"/>
      <c r="AB24" s="68"/>
      <c r="AC24" s="68"/>
      <c r="AD24" s="66"/>
      <c r="AE24" s="69"/>
      <c r="AF24" s="67"/>
      <c r="AG24" s="58"/>
      <c r="AH24" s="68"/>
      <c r="AI24" s="68"/>
      <c r="AJ24" s="66"/>
      <c r="AK24" s="6"/>
    </row>
    <row r="25" spans="1:37">
      <c r="A25" s="62"/>
      <c r="B25" s="64"/>
      <c r="C25" s="203" t="s">
        <v>81</v>
      </c>
      <c r="D25" s="58" t="s">
        <v>7</v>
      </c>
      <c r="E25" s="58" t="s">
        <v>4</v>
      </c>
      <c r="F25" s="65"/>
      <c r="G25" s="66"/>
      <c r="H25" s="150">
        <f>J25/J26</f>
        <v>1.5333333333333334</v>
      </c>
      <c r="I25" s="58" t="s">
        <v>7</v>
      </c>
      <c r="J25" s="151">
        <f>Input!F19</f>
        <v>23000</v>
      </c>
      <c r="K25" s="68"/>
      <c r="L25" s="66"/>
      <c r="M25" s="69"/>
      <c r="N25" s="150">
        <f>P25/P26</f>
        <v>1.3888888888888888</v>
      </c>
      <c r="O25" s="58" t="s">
        <v>7</v>
      </c>
      <c r="P25" s="151">
        <f>Input!G19</f>
        <v>25000</v>
      </c>
      <c r="Q25" s="68"/>
      <c r="R25" s="66"/>
      <c r="S25" s="69"/>
      <c r="T25" s="150">
        <f>V25/V26</f>
        <v>1.3636363636363635</v>
      </c>
      <c r="U25" s="58" t="s">
        <v>7</v>
      </c>
      <c r="V25" s="151">
        <f>Input!H19</f>
        <v>22500</v>
      </c>
      <c r="W25" s="68"/>
      <c r="X25" s="66"/>
      <c r="Y25" s="69"/>
      <c r="Z25" s="150">
        <f>AB25/AB26</f>
        <v>1.7839721254355401</v>
      </c>
      <c r="AA25" s="58" t="s">
        <v>7</v>
      </c>
      <c r="AB25" s="151">
        <f>Input!I19</f>
        <v>25600</v>
      </c>
      <c r="AC25" s="68"/>
      <c r="AD25" s="66"/>
      <c r="AE25" s="69"/>
      <c r="AF25" s="150">
        <f>AH25/AH26</f>
        <v>1.7839721254355401</v>
      </c>
      <c r="AG25" s="58" t="s">
        <v>7</v>
      </c>
      <c r="AH25" s="151">
        <f>Input!J19</f>
        <v>25600</v>
      </c>
      <c r="AI25" s="68"/>
      <c r="AJ25" s="66"/>
      <c r="AK25" s="6"/>
    </row>
    <row r="26" spans="1:37">
      <c r="A26" s="62"/>
      <c r="B26" s="64"/>
      <c r="C26" s="203"/>
      <c r="D26" s="58"/>
      <c r="E26" s="71" t="s">
        <v>10</v>
      </c>
      <c r="F26" s="65"/>
      <c r="G26" s="66"/>
      <c r="H26" s="67"/>
      <c r="I26" s="58"/>
      <c r="J26" s="152">
        <f>Input!F17</f>
        <v>15000</v>
      </c>
      <c r="K26" s="68"/>
      <c r="L26" s="66"/>
      <c r="M26" s="69"/>
      <c r="N26" s="67"/>
      <c r="O26" s="58"/>
      <c r="P26" s="152">
        <f>Input!G17</f>
        <v>18000</v>
      </c>
      <c r="Q26" s="68"/>
      <c r="R26" s="66"/>
      <c r="S26" s="69"/>
      <c r="T26" s="67"/>
      <c r="U26" s="58"/>
      <c r="V26" s="152">
        <f>Input!H17</f>
        <v>16500</v>
      </c>
      <c r="W26" s="68"/>
      <c r="X26" s="66"/>
      <c r="Y26" s="69"/>
      <c r="Z26" s="67"/>
      <c r="AA26" s="58"/>
      <c r="AB26" s="152">
        <f>Input!I17</f>
        <v>14350</v>
      </c>
      <c r="AC26" s="68"/>
      <c r="AD26" s="66"/>
      <c r="AE26" s="69"/>
      <c r="AF26" s="67"/>
      <c r="AG26" s="58"/>
      <c r="AH26" s="152">
        <f>Input!J17</f>
        <v>14350</v>
      </c>
      <c r="AI26" s="68"/>
      <c r="AJ26" s="66"/>
      <c r="AK26" s="6"/>
    </row>
    <row r="27" spans="1:37">
      <c r="A27" s="62"/>
      <c r="B27" s="64"/>
      <c r="C27" s="88"/>
      <c r="D27" s="58"/>
      <c r="E27" s="58"/>
      <c r="F27" s="65"/>
      <c r="G27" s="66"/>
      <c r="H27" s="67"/>
      <c r="I27" s="58"/>
      <c r="J27" s="68"/>
      <c r="K27" s="68"/>
      <c r="L27" s="66"/>
      <c r="M27" s="69"/>
      <c r="N27" s="67"/>
      <c r="O27" s="58"/>
      <c r="P27" s="68"/>
      <c r="Q27" s="68"/>
      <c r="R27" s="66"/>
      <c r="S27" s="69"/>
      <c r="T27" s="67"/>
      <c r="U27" s="58"/>
      <c r="V27" s="68"/>
      <c r="W27" s="68"/>
      <c r="X27" s="66"/>
      <c r="Y27" s="69"/>
      <c r="Z27" s="67"/>
      <c r="AA27" s="58"/>
      <c r="AB27" s="68"/>
      <c r="AC27" s="68"/>
      <c r="AD27" s="66"/>
      <c r="AE27" s="69"/>
      <c r="AF27" s="67"/>
      <c r="AG27" s="58"/>
      <c r="AH27" s="68"/>
      <c r="AI27" s="68"/>
      <c r="AJ27" s="66"/>
      <c r="AK27" s="6"/>
    </row>
    <row r="28" spans="1:37">
      <c r="A28" s="62"/>
      <c r="B28" s="64"/>
      <c r="C28" s="64" t="s">
        <v>37</v>
      </c>
      <c r="D28" s="58"/>
      <c r="E28" s="58"/>
      <c r="F28" s="65"/>
      <c r="G28" s="66"/>
      <c r="H28" s="73">
        <v>2</v>
      </c>
      <c r="I28" s="58"/>
      <c r="J28" s="68"/>
      <c r="K28" s="68"/>
      <c r="L28" s="66"/>
      <c r="M28" s="69"/>
      <c r="N28" s="73">
        <v>2</v>
      </c>
      <c r="O28" s="58"/>
      <c r="P28" s="68"/>
      <c r="Q28" s="68"/>
      <c r="R28" s="66"/>
      <c r="S28" s="69"/>
      <c r="T28" s="73">
        <v>2</v>
      </c>
      <c r="U28" s="58"/>
      <c r="V28" s="68"/>
      <c r="W28" s="68"/>
      <c r="X28" s="66"/>
      <c r="Y28" s="69"/>
      <c r="Z28" s="73">
        <v>2</v>
      </c>
      <c r="AA28" s="58"/>
      <c r="AB28" s="68"/>
      <c r="AC28" s="68"/>
      <c r="AD28" s="66"/>
      <c r="AE28" s="69"/>
      <c r="AF28" s="73">
        <v>2</v>
      </c>
      <c r="AG28" s="58"/>
      <c r="AH28" s="68"/>
      <c r="AI28" s="68"/>
      <c r="AJ28" s="66"/>
      <c r="AK28" s="6"/>
    </row>
    <row r="29" spans="1:37">
      <c r="A29" s="62"/>
      <c r="B29" s="64"/>
      <c r="C29" s="64" t="s">
        <v>36</v>
      </c>
      <c r="D29" s="58"/>
      <c r="E29" s="58"/>
      <c r="F29" s="65"/>
      <c r="G29" s="66"/>
      <c r="H29" s="150">
        <f>H25-H28</f>
        <v>-0.46666666666666656</v>
      </c>
      <c r="I29" s="58"/>
      <c r="J29" s="68"/>
      <c r="K29" s="68"/>
      <c r="L29" s="58"/>
      <c r="M29" s="74"/>
      <c r="N29" s="150">
        <f>N25-N28</f>
        <v>-0.61111111111111116</v>
      </c>
      <c r="O29" s="58"/>
      <c r="P29" s="58"/>
      <c r="Q29" s="58"/>
      <c r="R29" s="17"/>
      <c r="S29" s="75"/>
      <c r="T29" s="150">
        <f>T25-T28</f>
        <v>-0.63636363636363646</v>
      </c>
      <c r="U29" s="17"/>
      <c r="V29" s="17"/>
      <c r="W29" s="17"/>
      <c r="X29" s="17"/>
      <c r="Y29" s="75"/>
      <c r="Z29" s="150">
        <f>Z25-Z28</f>
        <v>-0.21602787456445993</v>
      </c>
      <c r="AA29" s="17"/>
      <c r="AB29" s="17"/>
      <c r="AC29" s="17"/>
      <c r="AD29" s="17"/>
      <c r="AE29" s="75"/>
      <c r="AF29" s="150">
        <f>AF25-AF28</f>
        <v>-0.21602787456445993</v>
      </c>
      <c r="AG29" s="58"/>
      <c r="AH29" s="68"/>
      <c r="AI29" s="68"/>
      <c r="AJ29" s="66"/>
      <c r="AK29" s="6"/>
    </row>
    <row r="30" spans="1:37">
      <c r="A30" s="62"/>
      <c r="B30" s="76"/>
      <c r="C30" s="76" t="s">
        <v>39</v>
      </c>
      <c r="D30" s="77"/>
      <c r="E30" s="77"/>
      <c r="F30" s="78"/>
      <c r="G30" s="79"/>
      <c r="H30" s="80"/>
      <c r="I30" s="77"/>
      <c r="J30" s="81"/>
      <c r="K30" s="81"/>
      <c r="L30" s="77"/>
      <c r="M30" s="82"/>
      <c r="N30" s="153">
        <f>N25-H25</f>
        <v>-0.1444444444444446</v>
      </c>
      <c r="O30" s="77"/>
      <c r="P30" s="77"/>
      <c r="Q30" s="77"/>
      <c r="R30" s="79"/>
      <c r="S30" s="83"/>
      <c r="T30" s="153">
        <f>T25-N25</f>
        <v>-2.5252525252525304E-2</v>
      </c>
      <c r="U30" s="79"/>
      <c r="V30" s="79"/>
      <c r="W30" s="79"/>
      <c r="X30" s="79"/>
      <c r="Y30" s="83"/>
      <c r="Z30" s="153">
        <f>Z25-T25</f>
        <v>0.42033576179917653</v>
      </c>
      <c r="AA30" s="79"/>
      <c r="AB30" s="79"/>
      <c r="AC30" s="79"/>
      <c r="AD30" s="79"/>
      <c r="AE30" s="83"/>
      <c r="AF30" s="80"/>
      <c r="AG30" s="77"/>
      <c r="AH30" s="81"/>
      <c r="AI30" s="81"/>
      <c r="AJ30" s="87"/>
      <c r="AK30" s="6"/>
    </row>
    <row r="31" spans="1:37">
      <c r="A31" s="62"/>
      <c r="B31" s="64"/>
      <c r="C31" s="64"/>
      <c r="D31" s="58"/>
      <c r="E31" s="58"/>
      <c r="F31" s="65"/>
      <c r="G31" s="66"/>
      <c r="H31" s="67"/>
      <c r="I31" s="58"/>
      <c r="J31" s="68"/>
      <c r="K31" s="68"/>
      <c r="L31" s="66"/>
      <c r="M31" s="69"/>
      <c r="N31" s="67"/>
      <c r="O31" s="58"/>
      <c r="P31" s="68"/>
      <c r="Q31" s="68"/>
      <c r="R31" s="66"/>
      <c r="S31" s="69"/>
      <c r="T31" s="67"/>
      <c r="U31" s="58"/>
      <c r="V31" s="68"/>
      <c r="W31" s="68"/>
      <c r="X31" s="66"/>
      <c r="Y31" s="69"/>
      <c r="Z31" s="67"/>
      <c r="AA31" s="58"/>
      <c r="AB31" s="68"/>
      <c r="AC31" s="68"/>
      <c r="AD31" s="66"/>
      <c r="AE31" s="69"/>
      <c r="AF31" s="67"/>
      <c r="AG31" s="58"/>
      <c r="AH31" s="68"/>
      <c r="AI31" s="68"/>
      <c r="AJ31" s="66"/>
      <c r="AK31" s="6"/>
    </row>
    <row r="32" spans="1:37">
      <c r="A32" s="62"/>
      <c r="B32" s="64"/>
      <c r="C32" s="64" t="s">
        <v>16</v>
      </c>
      <c r="D32" s="58" t="s">
        <v>7</v>
      </c>
      <c r="E32" s="58" t="s">
        <v>62</v>
      </c>
      <c r="F32" s="65"/>
      <c r="G32" s="66"/>
      <c r="H32" s="150">
        <f>J32/J33</f>
        <v>0.65217391304347827</v>
      </c>
      <c r="I32" s="58" t="s">
        <v>7</v>
      </c>
      <c r="J32" s="151">
        <f>Input!F16</f>
        <v>15000</v>
      </c>
      <c r="K32" s="68"/>
      <c r="L32" s="66"/>
      <c r="M32" s="69"/>
      <c r="N32" s="150">
        <f>P32/P33</f>
        <v>0.72</v>
      </c>
      <c r="O32" s="58" t="s">
        <v>7</v>
      </c>
      <c r="P32" s="151">
        <f>Input!G16</f>
        <v>18000</v>
      </c>
      <c r="Q32" s="68"/>
      <c r="R32" s="66"/>
      <c r="S32" s="69"/>
      <c r="T32" s="150">
        <f>V32/V33</f>
        <v>0.73333333333333328</v>
      </c>
      <c r="U32" s="58" t="s">
        <v>7</v>
      </c>
      <c r="V32" s="151">
        <f>Input!H16</f>
        <v>16500</v>
      </c>
      <c r="W32" s="68"/>
      <c r="X32" s="66"/>
      <c r="Y32" s="69"/>
      <c r="Z32" s="150">
        <f>AB32/AB33</f>
        <v>0.560546875</v>
      </c>
      <c r="AA32" s="58" t="s">
        <v>7</v>
      </c>
      <c r="AB32" s="151">
        <f>Input!I16</f>
        <v>14350</v>
      </c>
      <c r="AC32" s="68"/>
      <c r="AD32" s="66"/>
      <c r="AE32" s="69"/>
      <c r="AF32" s="150">
        <f>AH32/AH33</f>
        <v>0.560546875</v>
      </c>
      <c r="AG32" s="58" t="s">
        <v>7</v>
      </c>
      <c r="AH32" s="151">
        <f>Input!J16</f>
        <v>14350</v>
      </c>
      <c r="AI32" s="68"/>
      <c r="AJ32" s="66"/>
      <c r="AK32" s="6"/>
    </row>
    <row r="33" spans="1:37">
      <c r="A33" s="62"/>
      <c r="B33" s="64"/>
      <c r="C33" s="64"/>
      <c r="D33" s="58"/>
      <c r="E33" s="71" t="s">
        <v>4</v>
      </c>
      <c r="F33" s="65"/>
      <c r="G33" s="66"/>
      <c r="H33" s="67"/>
      <c r="I33" s="58"/>
      <c r="J33" s="152">
        <f>Input!F19</f>
        <v>23000</v>
      </c>
      <c r="K33" s="68"/>
      <c r="L33" s="66"/>
      <c r="M33" s="69"/>
      <c r="N33" s="67"/>
      <c r="O33" s="58"/>
      <c r="P33" s="152">
        <f>Input!G19</f>
        <v>25000</v>
      </c>
      <c r="Q33" s="68"/>
      <c r="R33" s="66"/>
      <c r="S33" s="69"/>
      <c r="T33" s="67"/>
      <c r="U33" s="58"/>
      <c r="V33" s="152">
        <f>Input!H19</f>
        <v>22500</v>
      </c>
      <c r="W33" s="68"/>
      <c r="X33" s="66"/>
      <c r="Y33" s="69"/>
      <c r="Z33" s="67"/>
      <c r="AA33" s="58"/>
      <c r="AB33" s="152">
        <f>Input!I19</f>
        <v>25600</v>
      </c>
      <c r="AC33" s="68"/>
      <c r="AD33" s="66"/>
      <c r="AE33" s="69"/>
      <c r="AF33" s="67"/>
      <c r="AG33" s="58"/>
      <c r="AH33" s="152">
        <f>Input!J19</f>
        <v>25600</v>
      </c>
      <c r="AI33" s="68"/>
      <c r="AJ33" s="66"/>
      <c r="AK33" s="6"/>
    </row>
    <row r="34" spans="1:37">
      <c r="A34" s="62"/>
      <c r="B34" s="64"/>
      <c r="C34" s="64" t="s">
        <v>37</v>
      </c>
      <c r="D34" s="58"/>
      <c r="E34" s="58"/>
      <c r="F34" s="65"/>
      <c r="G34" s="66"/>
      <c r="H34" s="73">
        <v>2</v>
      </c>
      <c r="I34" s="58"/>
      <c r="J34" s="68"/>
      <c r="K34" s="68"/>
      <c r="L34" s="66"/>
      <c r="M34" s="69"/>
      <c r="N34" s="73">
        <v>2</v>
      </c>
      <c r="O34" s="58"/>
      <c r="P34" s="68"/>
      <c r="Q34" s="68"/>
      <c r="R34" s="66"/>
      <c r="S34" s="69"/>
      <c r="T34" s="73">
        <v>2</v>
      </c>
      <c r="U34" s="58"/>
      <c r="V34" s="68"/>
      <c r="W34" s="68"/>
      <c r="X34" s="66"/>
      <c r="Y34" s="69"/>
      <c r="Z34" s="73">
        <v>2</v>
      </c>
      <c r="AA34" s="58"/>
      <c r="AB34" s="68"/>
      <c r="AC34" s="68"/>
      <c r="AD34" s="66"/>
      <c r="AE34" s="69"/>
      <c r="AF34" s="73">
        <v>2</v>
      </c>
      <c r="AG34" s="58"/>
      <c r="AH34" s="68"/>
      <c r="AI34" s="68"/>
      <c r="AJ34" s="66"/>
      <c r="AK34" s="6"/>
    </row>
    <row r="35" spans="1:37">
      <c r="A35" s="62"/>
      <c r="B35" s="64"/>
      <c r="C35" s="64" t="s">
        <v>36</v>
      </c>
      <c r="D35" s="58"/>
      <c r="E35" s="58"/>
      <c r="F35" s="65"/>
      <c r="G35" s="66"/>
      <c r="H35" s="150">
        <f>H32-H34</f>
        <v>-1.3478260869565217</v>
      </c>
      <c r="I35" s="58"/>
      <c r="J35" s="68"/>
      <c r="K35" s="68"/>
      <c r="L35" s="58"/>
      <c r="M35" s="74"/>
      <c r="N35" s="150">
        <f>N32-N34</f>
        <v>-1.28</v>
      </c>
      <c r="O35" s="58"/>
      <c r="P35" s="58"/>
      <c r="Q35" s="58"/>
      <c r="R35" s="17"/>
      <c r="S35" s="75"/>
      <c r="T35" s="150">
        <f>T32-T34</f>
        <v>-1.2666666666666666</v>
      </c>
      <c r="U35" s="17"/>
      <c r="V35" s="17"/>
      <c r="W35" s="17"/>
      <c r="X35" s="17"/>
      <c r="Y35" s="75"/>
      <c r="Z35" s="150">
        <f>Z32-Z34</f>
        <v>-1.439453125</v>
      </c>
      <c r="AA35" s="17"/>
      <c r="AB35" s="17"/>
      <c r="AC35" s="17"/>
      <c r="AD35" s="17"/>
      <c r="AE35" s="75"/>
      <c r="AF35" s="150">
        <f>AF32-AF34</f>
        <v>-1.439453125</v>
      </c>
      <c r="AG35" s="58"/>
      <c r="AH35" s="68"/>
      <c r="AI35" s="68"/>
      <c r="AJ35" s="66"/>
      <c r="AK35" s="6"/>
    </row>
    <row r="36" spans="1:37">
      <c r="A36" s="62"/>
      <c r="B36" s="76"/>
      <c r="C36" s="76" t="s">
        <v>39</v>
      </c>
      <c r="D36" s="77"/>
      <c r="E36" s="77"/>
      <c r="F36" s="78"/>
      <c r="G36" s="79"/>
      <c r="H36" s="80"/>
      <c r="I36" s="77"/>
      <c r="J36" s="81"/>
      <c r="K36" s="81"/>
      <c r="L36" s="77"/>
      <c r="M36" s="82"/>
      <c r="N36" s="153">
        <f>N32-H32</f>
        <v>6.7826086956521703E-2</v>
      </c>
      <c r="O36" s="77"/>
      <c r="P36" s="77"/>
      <c r="Q36" s="77"/>
      <c r="R36" s="79"/>
      <c r="S36" s="83"/>
      <c r="T36" s="153">
        <f>T32-N32</f>
        <v>1.3333333333333308E-2</v>
      </c>
      <c r="U36" s="79"/>
      <c r="V36" s="79"/>
      <c r="W36" s="79"/>
      <c r="X36" s="79"/>
      <c r="Y36" s="83"/>
      <c r="Z36" s="153">
        <f>Z32-T32</f>
        <v>-0.17278645833333328</v>
      </c>
      <c r="AA36" s="79"/>
      <c r="AB36" s="79"/>
      <c r="AC36" s="79"/>
      <c r="AD36" s="79"/>
      <c r="AE36" s="83"/>
      <c r="AF36" s="80"/>
      <c r="AG36" s="77"/>
      <c r="AH36" s="81"/>
      <c r="AI36" s="81"/>
      <c r="AJ36" s="87"/>
      <c r="AK36" s="6"/>
    </row>
    <row r="37" spans="1:37">
      <c r="A37" s="62"/>
      <c r="B37" s="64"/>
      <c r="C37" s="64"/>
      <c r="D37" s="58"/>
      <c r="E37" s="58"/>
      <c r="F37" s="65"/>
      <c r="G37" s="66"/>
      <c r="H37" s="67"/>
      <c r="I37" s="58"/>
      <c r="J37" s="68"/>
      <c r="K37" s="68"/>
      <c r="L37" s="66"/>
      <c r="M37" s="69"/>
      <c r="N37" s="67"/>
      <c r="O37" s="58"/>
      <c r="P37" s="68"/>
      <c r="Q37" s="68"/>
      <c r="R37" s="66"/>
      <c r="S37" s="69"/>
      <c r="T37" s="67"/>
      <c r="U37" s="58"/>
      <c r="V37" s="68"/>
      <c r="W37" s="68"/>
      <c r="X37" s="66"/>
      <c r="Y37" s="69"/>
      <c r="Z37" s="67"/>
      <c r="AA37" s="58"/>
      <c r="AB37" s="68"/>
      <c r="AC37" s="68"/>
      <c r="AD37" s="66"/>
      <c r="AE37" s="69"/>
      <c r="AF37" s="67"/>
      <c r="AG37" s="58"/>
      <c r="AH37" s="68"/>
      <c r="AI37" s="68"/>
      <c r="AJ37" s="66"/>
      <c r="AK37" s="6"/>
    </row>
    <row r="38" spans="1:37">
      <c r="A38" s="62"/>
      <c r="B38" s="64"/>
      <c r="C38" s="64" t="s">
        <v>18</v>
      </c>
      <c r="D38" s="58" t="s">
        <v>7</v>
      </c>
      <c r="E38" s="58" t="s">
        <v>22</v>
      </c>
      <c r="F38" s="65"/>
      <c r="G38" s="66"/>
      <c r="H38" s="150">
        <f>J38/J39</f>
        <v>0.88311688311688308</v>
      </c>
      <c r="I38" s="58" t="s">
        <v>7</v>
      </c>
      <c r="J38" s="151">
        <f>Input!F31</f>
        <v>68000</v>
      </c>
      <c r="K38" s="68"/>
      <c r="L38" s="66"/>
      <c r="M38" s="69"/>
      <c r="N38" s="150">
        <f>P38/P39</f>
        <v>0.77272727272727271</v>
      </c>
      <c r="O38" s="58" t="s">
        <v>7</v>
      </c>
      <c r="P38" s="151">
        <f>Input!G31</f>
        <v>68000</v>
      </c>
      <c r="Q38" s="68"/>
      <c r="R38" s="66"/>
      <c r="S38" s="69"/>
      <c r="T38" s="150">
        <f>V38/V39</f>
        <v>1.0059171597633136</v>
      </c>
      <c r="U38" s="58" t="s">
        <v>7</v>
      </c>
      <c r="V38" s="151">
        <f>Input!H31</f>
        <v>68000</v>
      </c>
      <c r="W38" s="68"/>
      <c r="X38" s="66"/>
      <c r="Y38" s="69"/>
      <c r="Z38" s="150">
        <f>AB38/AB39</f>
        <v>1.1929824561403508</v>
      </c>
      <c r="AA38" s="58" t="s">
        <v>7</v>
      </c>
      <c r="AB38" s="151">
        <f>Input!I31</f>
        <v>68000</v>
      </c>
      <c r="AC38" s="68"/>
      <c r="AD38" s="66"/>
      <c r="AE38" s="69"/>
      <c r="AF38" s="150">
        <f>AH38/AH39</f>
        <v>0.93922651933701662</v>
      </c>
      <c r="AG38" s="58" t="s">
        <v>7</v>
      </c>
      <c r="AH38" s="151">
        <f>Input!J31</f>
        <v>272000</v>
      </c>
      <c r="AI38" s="68"/>
      <c r="AJ38" s="66"/>
      <c r="AK38" s="6"/>
    </row>
    <row r="39" spans="1:37">
      <c r="A39" s="62"/>
      <c r="B39" s="64"/>
      <c r="C39" s="64"/>
      <c r="D39" s="58"/>
      <c r="E39" s="71" t="s">
        <v>23</v>
      </c>
      <c r="F39" s="65"/>
      <c r="G39" s="66"/>
      <c r="H39" s="67"/>
      <c r="I39" s="58"/>
      <c r="J39" s="152">
        <f>Input!F32</f>
        <v>77000</v>
      </c>
      <c r="K39" s="68"/>
      <c r="L39" s="66"/>
      <c r="M39" s="69"/>
      <c r="N39" s="67"/>
      <c r="O39" s="58"/>
      <c r="P39" s="152">
        <f>Input!G32</f>
        <v>88000</v>
      </c>
      <c r="Q39" s="68"/>
      <c r="R39" s="66"/>
      <c r="S39" s="69"/>
      <c r="T39" s="67"/>
      <c r="U39" s="58"/>
      <c r="V39" s="152">
        <f>Input!H32</f>
        <v>67600</v>
      </c>
      <c r="W39" s="68"/>
      <c r="X39" s="66"/>
      <c r="Y39" s="69"/>
      <c r="Z39" s="67"/>
      <c r="AA39" s="58"/>
      <c r="AB39" s="152">
        <f>Input!I32</f>
        <v>57000</v>
      </c>
      <c r="AC39" s="68"/>
      <c r="AD39" s="66"/>
      <c r="AE39" s="69"/>
      <c r="AF39" s="67"/>
      <c r="AG39" s="58"/>
      <c r="AH39" s="152">
        <f>Input!J32</f>
        <v>289600</v>
      </c>
      <c r="AI39" s="68"/>
      <c r="AJ39" s="66"/>
      <c r="AK39" s="6"/>
    </row>
    <row r="40" spans="1:37">
      <c r="A40" s="62"/>
      <c r="B40" s="64"/>
      <c r="C40" s="64" t="s">
        <v>37</v>
      </c>
      <c r="D40" s="58"/>
      <c r="E40" s="58"/>
      <c r="F40" s="65"/>
      <c r="G40" s="66"/>
      <c r="H40" s="73">
        <v>2</v>
      </c>
      <c r="I40" s="58"/>
      <c r="J40" s="68"/>
      <c r="K40" s="68"/>
      <c r="L40" s="66"/>
      <c r="M40" s="69"/>
      <c r="N40" s="73">
        <v>2</v>
      </c>
      <c r="O40" s="58"/>
      <c r="P40" s="68"/>
      <c r="Q40" s="68"/>
      <c r="R40" s="66"/>
      <c r="S40" s="69"/>
      <c r="T40" s="73">
        <v>2</v>
      </c>
      <c r="U40" s="58"/>
      <c r="V40" s="68"/>
      <c r="W40" s="68"/>
      <c r="X40" s="66"/>
      <c r="Y40" s="69"/>
      <c r="Z40" s="73">
        <v>2</v>
      </c>
      <c r="AA40" s="58"/>
      <c r="AB40" s="68"/>
      <c r="AC40" s="68"/>
      <c r="AD40" s="66"/>
      <c r="AE40" s="69"/>
      <c r="AF40" s="73">
        <v>2</v>
      </c>
      <c r="AG40" s="58"/>
      <c r="AH40" s="68"/>
      <c r="AI40" s="68"/>
      <c r="AJ40" s="66"/>
      <c r="AK40" s="6"/>
    </row>
    <row r="41" spans="1:37">
      <c r="A41" s="62"/>
      <c r="B41" s="64"/>
      <c r="C41" s="64" t="s">
        <v>36</v>
      </c>
      <c r="D41" s="58"/>
      <c r="E41" s="58"/>
      <c r="F41" s="65"/>
      <c r="G41" s="66"/>
      <c r="H41" s="150">
        <f>H38-H40</f>
        <v>-1.116883116883117</v>
      </c>
      <c r="I41" s="58"/>
      <c r="J41" s="68"/>
      <c r="K41" s="68"/>
      <c r="L41" s="58"/>
      <c r="M41" s="74"/>
      <c r="N41" s="150">
        <f>N38-N40</f>
        <v>-1.2272727272727273</v>
      </c>
      <c r="O41" s="58"/>
      <c r="P41" s="58"/>
      <c r="Q41" s="58"/>
      <c r="R41" s="17"/>
      <c r="S41" s="75"/>
      <c r="T41" s="150">
        <f>T38-T40</f>
        <v>-0.99408284023668636</v>
      </c>
      <c r="U41" s="17"/>
      <c r="V41" s="17"/>
      <c r="W41" s="17"/>
      <c r="X41" s="17"/>
      <c r="Y41" s="75"/>
      <c r="Z41" s="150">
        <f>Z38-Z40</f>
        <v>-0.80701754385964919</v>
      </c>
      <c r="AA41" s="17"/>
      <c r="AB41" s="17"/>
      <c r="AC41" s="17"/>
      <c r="AD41" s="17"/>
      <c r="AE41" s="75"/>
      <c r="AF41" s="150">
        <f>AF38-AF40</f>
        <v>-1.0607734806629834</v>
      </c>
      <c r="AG41" s="58"/>
      <c r="AH41" s="68"/>
      <c r="AI41" s="68"/>
      <c r="AJ41" s="66"/>
      <c r="AK41" s="6"/>
    </row>
    <row r="42" spans="1:37">
      <c r="A42" s="62"/>
      <c r="B42" s="76"/>
      <c r="C42" s="76" t="s">
        <v>39</v>
      </c>
      <c r="D42" s="77"/>
      <c r="E42" s="77"/>
      <c r="F42" s="78"/>
      <c r="G42" s="79"/>
      <c r="H42" s="80"/>
      <c r="I42" s="77"/>
      <c r="J42" s="81"/>
      <c r="K42" s="81"/>
      <c r="L42" s="77"/>
      <c r="M42" s="82"/>
      <c r="N42" s="153">
        <f>N38-H38</f>
        <v>-0.11038961038961037</v>
      </c>
      <c r="O42" s="77"/>
      <c r="P42" s="77"/>
      <c r="Q42" s="77"/>
      <c r="R42" s="79"/>
      <c r="S42" s="83"/>
      <c r="T42" s="153">
        <f>T38-N38</f>
        <v>0.23318988703604093</v>
      </c>
      <c r="U42" s="79"/>
      <c r="V42" s="79"/>
      <c r="W42" s="79"/>
      <c r="X42" s="79"/>
      <c r="Y42" s="83"/>
      <c r="Z42" s="153">
        <f>Z38-T38</f>
        <v>0.18706529637703717</v>
      </c>
      <c r="AA42" s="79"/>
      <c r="AB42" s="79"/>
      <c r="AC42" s="79"/>
      <c r="AD42" s="79"/>
      <c r="AE42" s="83"/>
      <c r="AF42" s="80"/>
      <c r="AG42" s="77"/>
      <c r="AH42" s="81"/>
      <c r="AI42" s="81"/>
      <c r="AJ42" s="87"/>
      <c r="AK42" s="6"/>
    </row>
    <row r="43" spans="1:37">
      <c r="A43" s="62"/>
      <c r="B43" s="64"/>
      <c r="C43" s="64"/>
      <c r="D43" s="58"/>
      <c r="E43" s="58"/>
      <c r="F43" s="65"/>
      <c r="G43" s="66"/>
      <c r="H43" s="67"/>
      <c r="I43" s="58"/>
      <c r="J43" s="68"/>
      <c r="K43" s="68"/>
      <c r="L43" s="66"/>
      <c r="M43" s="69"/>
      <c r="N43" s="67"/>
      <c r="O43" s="58"/>
      <c r="P43" s="68"/>
      <c r="Q43" s="68"/>
      <c r="R43" s="66"/>
      <c r="S43" s="69"/>
      <c r="T43" s="67"/>
      <c r="U43" s="58"/>
      <c r="V43" s="68"/>
      <c r="W43" s="68"/>
      <c r="X43" s="66"/>
      <c r="Y43" s="69"/>
      <c r="Z43" s="67"/>
      <c r="AA43" s="58"/>
      <c r="AB43" s="68"/>
      <c r="AC43" s="68"/>
      <c r="AD43" s="66"/>
      <c r="AE43" s="69"/>
      <c r="AF43" s="67"/>
      <c r="AG43" s="58"/>
      <c r="AH43" s="68"/>
      <c r="AI43" s="68"/>
      <c r="AJ43" s="66"/>
      <c r="AK43" s="6"/>
    </row>
    <row r="44" spans="1:37">
      <c r="A44" s="89"/>
      <c r="B44" s="66" t="s">
        <v>99</v>
      </c>
      <c r="C44" s="16"/>
      <c r="D44" s="17"/>
      <c r="E44" s="17"/>
      <c r="F44" s="65"/>
      <c r="G44" s="66"/>
      <c r="H44" s="67"/>
      <c r="I44" s="58"/>
      <c r="J44" s="68"/>
      <c r="K44" s="68"/>
      <c r="L44" s="66"/>
      <c r="M44" s="69"/>
      <c r="N44" s="67"/>
      <c r="O44" s="58"/>
      <c r="P44" s="68"/>
      <c r="Q44" s="68"/>
      <c r="R44" s="66"/>
      <c r="S44" s="69"/>
      <c r="T44" s="67"/>
      <c r="U44" s="58"/>
      <c r="V44" s="68"/>
      <c r="W44" s="68"/>
      <c r="X44" s="66"/>
      <c r="Y44" s="69"/>
      <c r="Z44" s="67"/>
      <c r="AA44" s="58"/>
      <c r="AB44" s="68"/>
      <c r="AC44" s="68"/>
      <c r="AD44" s="66"/>
      <c r="AE44" s="69"/>
      <c r="AF44" s="67"/>
      <c r="AG44" s="58"/>
      <c r="AH44" s="68"/>
      <c r="AI44" s="68"/>
      <c r="AJ44" s="66"/>
      <c r="AK44" s="6"/>
    </row>
    <row r="45" spans="1:37">
      <c r="A45" s="62"/>
      <c r="B45" s="64"/>
      <c r="C45" s="64"/>
      <c r="D45" s="58"/>
      <c r="E45" s="58"/>
      <c r="F45" s="62"/>
      <c r="G45" s="17"/>
      <c r="H45" s="67"/>
      <c r="I45" s="58"/>
      <c r="J45" s="68"/>
      <c r="K45" s="68"/>
      <c r="L45" s="58"/>
      <c r="M45" s="74"/>
      <c r="N45" s="67"/>
      <c r="O45" s="58"/>
      <c r="P45" s="68"/>
      <c r="Q45" s="68"/>
      <c r="R45" s="58"/>
      <c r="S45" s="74"/>
      <c r="T45" s="67"/>
      <c r="U45" s="58"/>
      <c r="V45" s="68"/>
      <c r="W45" s="68"/>
      <c r="X45" s="58"/>
      <c r="Y45" s="74"/>
      <c r="Z45" s="67"/>
      <c r="AA45" s="58"/>
      <c r="AB45" s="68"/>
      <c r="AC45" s="68"/>
      <c r="AD45" s="58"/>
      <c r="AE45" s="74"/>
      <c r="AF45" s="67"/>
      <c r="AG45" s="58"/>
      <c r="AH45" s="68"/>
      <c r="AI45" s="68"/>
      <c r="AJ45" s="58"/>
      <c r="AK45" s="6"/>
    </row>
    <row r="46" spans="1:37">
      <c r="A46" s="62"/>
      <c r="B46" s="64"/>
      <c r="C46" s="203" t="s">
        <v>79</v>
      </c>
      <c r="D46" s="58" t="s">
        <v>7</v>
      </c>
      <c r="E46" s="58" t="s">
        <v>78</v>
      </c>
      <c r="F46" s="62"/>
      <c r="G46" s="17"/>
      <c r="H46" s="150">
        <f>J46/J47</f>
        <v>0.12413793103448276</v>
      </c>
      <c r="I46" s="58" t="s">
        <v>7</v>
      </c>
      <c r="J46" s="151">
        <f>Input!F33</f>
        <v>18000</v>
      </c>
      <c r="K46" s="68"/>
      <c r="L46" s="58"/>
      <c r="M46" s="74"/>
      <c r="N46" s="150">
        <f>P46/P47</f>
        <v>0.11538461538461539</v>
      </c>
      <c r="O46" s="58" t="s">
        <v>7</v>
      </c>
      <c r="P46" s="151">
        <f>Input!G33</f>
        <v>18000</v>
      </c>
      <c r="Q46" s="68"/>
      <c r="R46" s="58"/>
      <c r="S46" s="74"/>
      <c r="T46" s="150">
        <f>V46/V47</f>
        <v>0.13274336283185842</v>
      </c>
      <c r="U46" s="58" t="s">
        <v>7</v>
      </c>
      <c r="V46" s="151">
        <f>Input!H33</f>
        <v>18000</v>
      </c>
      <c r="W46" s="68"/>
      <c r="X46" s="58"/>
      <c r="Y46" s="74"/>
      <c r="Z46" s="150">
        <f>AB46/AB47</f>
        <v>0.14399999999999999</v>
      </c>
      <c r="AA46" s="58" t="s">
        <v>7</v>
      </c>
      <c r="AB46" s="151">
        <f>Input!I33</f>
        <v>18000</v>
      </c>
      <c r="AC46" s="68"/>
      <c r="AD46" s="58"/>
      <c r="AE46" s="74"/>
      <c r="AF46" s="150">
        <f>AH46/AH47</f>
        <v>0.12820512820512819</v>
      </c>
      <c r="AG46" s="58" t="s">
        <v>7</v>
      </c>
      <c r="AH46" s="151">
        <f>Input!J33</f>
        <v>72000</v>
      </c>
      <c r="AI46" s="68"/>
      <c r="AJ46" s="58"/>
      <c r="AK46" s="6"/>
    </row>
    <row r="47" spans="1:37">
      <c r="A47" s="62"/>
      <c r="B47" s="64"/>
      <c r="C47" s="203"/>
      <c r="D47" s="58"/>
      <c r="E47" s="71" t="s">
        <v>27</v>
      </c>
      <c r="F47" s="62"/>
      <c r="G47" s="17"/>
      <c r="H47" s="67"/>
      <c r="I47" s="58"/>
      <c r="J47" s="152">
        <f>Input!F30</f>
        <v>145000</v>
      </c>
      <c r="K47" s="68"/>
      <c r="L47" s="58"/>
      <c r="M47" s="74"/>
      <c r="N47" s="67"/>
      <c r="O47" s="58"/>
      <c r="P47" s="152">
        <f>Input!G30</f>
        <v>156000</v>
      </c>
      <c r="Q47" s="68"/>
      <c r="R47" s="58"/>
      <c r="S47" s="74"/>
      <c r="T47" s="67"/>
      <c r="U47" s="58"/>
      <c r="V47" s="152">
        <f>Input!H30</f>
        <v>135600</v>
      </c>
      <c r="W47" s="68"/>
      <c r="X47" s="58"/>
      <c r="Y47" s="74"/>
      <c r="Z47" s="67"/>
      <c r="AA47" s="58"/>
      <c r="AB47" s="152">
        <f>Input!I30</f>
        <v>125000</v>
      </c>
      <c r="AC47" s="68"/>
      <c r="AD47" s="58"/>
      <c r="AE47" s="74"/>
      <c r="AF47" s="67"/>
      <c r="AG47" s="58"/>
      <c r="AH47" s="152">
        <f>Input!J30</f>
        <v>561600</v>
      </c>
      <c r="AI47" s="68"/>
      <c r="AJ47" s="58"/>
      <c r="AK47" s="6"/>
    </row>
    <row r="48" spans="1:37">
      <c r="A48" s="62"/>
      <c r="B48" s="64"/>
      <c r="C48" s="88"/>
      <c r="D48" s="58"/>
      <c r="E48" s="58"/>
      <c r="F48" s="62"/>
      <c r="G48" s="17"/>
      <c r="H48" s="67"/>
      <c r="I48" s="58"/>
      <c r="J48" s="68"/>
      <c r="K48" s="68"/>
      <c r="L48" s="58"/>
      <c r="M48" s="74"/>
      <c r="N48" s="67"/>
      <c r="O48" s="58"/>
      <c r="P48" s="68"/>
      <c r="Q48" s="68"/>
      <c r="R48" s="58"/>
      <c r="S48" s="74"/>
      <c r="T48" s="67"/>
      <c r="U48" s="58"/>
      <c r="V48" s="68"/>
      <c r="W48" s="68"/>
      <c r="X48" s="58"/>
      <c r="Y48" s="74"/>
      <c r="Z48" s="67"/>
      <c r="AA48" s="58"/>
      <c r="AB48" s="68"/>
      <c r="AC48" s="68"/>
      <c r="AD48" s="58"/>
      <c r="AE48" s="74"/>
      <c r="AF48" s="67"/>
      <c r="AG48" s="58"/>
      <c r="AH48" s="68"/>
      <c r="AI48" s="68"/>
      <c r="AJ48" s="58"/>
      <c r="AK48" s="6"/>
    </row>
    <row r="49" spans="1:37">
      <c r="A49" s="62"/>
      <c r="B49" s="64"/>
      <c r="C49" s="64" t="s">
        <v>37</v>
      </c>
      <c r="D49" s="58"/>
      <c r="E49" s="58"/>
      <c r="F49" s="62"/>
      <c r="G49" s="17"/>
      <c r="H49" s="73">
        <v>2</v>
      </c>
      <c r="I49" s="58"/>
      <c r="J49" s="68"/>
      <c r="K49" s="68"/>
      <c r="L49" s="66"/>
      <c r="M49" s="69"/>
      <c r="N49" s="73">
        <v>2</v>
      </c>
      <c r="O49" s="58"/>
      <c r="P49" s="68"/>
      <c r="Q49" s="68"/>
      <c r="R49" s="66"/>
      <c r="S49" s="69"/>
      <c r="T49" s="73">
        <v>2</v>
      </c>
      <c r="U49" s="58"/>
      <c r="V49" s="68"/>
      <c r="W49" s="68"/>
      <c r="X49" s="66"/>
      <c r="Y49" s="69"/>
      <c r="Z49" s="73">
        <v>2</v>
      </c>
      <c r="AA49" s="58"/>
      <c r="AB49" s="68"/>
      <c r="AC49" s="68"/>
      <c r="AD49" s="66"/>
      <c r="AE49" s="69"/>
      <c r="AF49" s="73">
        <v>2</v>
      </c>
      <c r="AG49" s="58"/>
      <c r="AH49" s="68"/>
      <c r="AI49" s="68"/>
      <c r="AJ49" s="58"/>
      <c r="AK49" s="6"/>
    </row>
    <row r="50" spans="1:37">
      <c r="A50" s="62"/>
      <c r="B50" s="64"/>
      <c r="C50" s="64" t="s">
        <v>36</v>
      </c>
      <c r="D50" s="58"/>
      <c r="E50" s="58"/>
      <c r="F50" s="62"/>
      <c r="G50" s="17"/>
      <c r="H50" s="150">
        <f>H46-H49</f>
        <v>-1.8758620689655172</v>
      </c>
      <c r="I50" s="58"/>
      <c r="J50" s="68"/>
      <c r="K50" s="68"/>
      <c r="L50" s="58"/>
      <c r="M50" s="74"/>
      <c r="N50" s="150">
        <f>N46-N49</f>
        <v>-1.8846153846153846</v>
      </c>
      <c r="O50" s="58"/>
      <c r="P50" s="58"/>
      <c r="Q50" s="58"/>
      <c r="R50" s="17"/>
      <c r="S50" s="75"/>
      <c r="T50" s="150">
        <f>T46-T49</f>
        <v>-1.8672566371681416</v>
      </c>
      <c r="U50" s="17"/>
      <c r="V50" s="17"/>
      <c r="W50" s="17"/>
      <c r="X50" s="17"/>
      <c r="Y50" s="75"/>
      <c r="Z50" s="150">
        <f>Z46-Z49</f>
        <v>-1.8560000000000001</v>
      </c>
      <c r="AA50" s="17"/>
      <c r="AB50" s="17"/>
      <c r="AC50" s="17"/>
      <c r="AD50" s="17"/>
      <c r="AE50" s="75"/>
      <c r="AF50" s="150">
        <f>AF46-AF49</f>
        <v>-1.8717948717948718</v>
      </c>
      <c r="AG50" s="58"/>
      <c r="AH50" s="68"/>
      <c r="AI50" s="68"/>
      <c r="AJ50" s="58"/>
      <c r="AK50" s="6"/>
    </row>
    <row r="51" spans="1:37">
      <c r="A51" s="62"/>
      <c r="B51" s="76"/>
      <c r="C51" s="76" t="s">
        <v>39</v>
      </c>
      <c r="D51" s="77"/>
      <c r="E51" s="77"/>
      <c r="F51" s="78"/>
      <c r="G51" s="79"/>
      <c r="H51" s="80"/>
      <c r="I51" s="77"/>
      <c r="J51" s="81"/>
      <c r="K51" s="81"/>
      <c r="L51" s="77"/>
      <c r="M51" s="82"/>
      <c r="N51" s="153">
        <f>N46-H46</f>
        <v>-8.7533156498673659E-3</v>
      </c>
      <c r="O51" s="77"/>
      <c r="P51" s="77"/>
      <c r="Q51" s="77"/>
      <c r="R51" s="79"/>
      <c r="S51" s="83"/>
      <c r="T51" s="153">
        <f>T46-N46</f>
        <v>1.7358747447243028E-2</v>
      </c>
      <c r="U51" s="79"/>
      <c r="V51" s="79"/>
      <c r="W51" s="79"/>
      <c r="X51" s="79"/>
      <c r="Y51" s="83"/>
      <c r="Z51" s="153">
        <f>Z46-T46</f>
        <v>1.125663716814157E-2</v>
      </c>
      <c r="AA51" s="79"/>
      <c r="AB51" s="79"/>
      <c r="AC51" s="79"/>
      <c r="AD51" s="79"/>
      <c r="AE51" s="83"/>
      <c r="AF51" s="80"/>
      <c r="AG51" s="77"/>
      <c r="AH51" s="81"/>
      <c r="AI51" s="81"/>
      <c r="AJ51" s="77"/>
      <c r="AK51" s="6"/>
    </row>
    <row r="52" spans="1:37">
      <c r="A52" s="62"/>
      <c r="B52" s="64"/>
      <c r="C52" s="64"/>
      <c r="D52" s="17"/>
      <c r="E52" s="17"/>
      <c r="F52" s="62"/>
      <c r="G52" s="17"/>
      <c r="H52" s="67"/>
      <c r="I52" s="58"/>
      <c r="J52" s="68"/>
      <c r="K52" s="68"/>
      <c r="L52" s="58"/>
      <c r="M52" s="74"/>
      <c r="N52" s="67"/>
      <c r="O52" s="58"/>
      <c r="P52" s="68"/>
      <c r="Q52" s="68"/>
      <c r="R52" s="58"/>
      <c r="S52" s="74"/>
      <c r="T52" s="67"/>
      <c r="U52" s="58"/>
      <c r="V52" s="68"/>
      <c r="W52" s="68"/>
      <c r="X52" s="58"/>
      <c r="Y52" s="74"/>
      <c r="Z52" s="67"/>
      <c r="AA52" s="58"/>
      <c r="AB52" s="68"/>
      <c r="AC52" s="68"/>
      <c r="AD52" s="58"/>
      <c r="AE52" s="74"/>
      <c r="AF52" s="67"/>
      <c r="AG52" s="58"/>
      <c r="AH52" s="68"/>
      <c r="AI52" s="68"/>
      <c r="AJ52" s="58"/>
      <c r="AK52" s="6"/>
    </row>
    <row r="53" spans="1:37">
      <c r="A53" s="62"/>
      <c r="B53" s="64"/>
      <c r="C53" s="64" t="s">
        <v>42</v>
      </c>
      <c r="D53" s="58" t="s">
        <v>7</v>
      </c>
      <c r="E53" s="90" t="s">
        <v>42</v>
      </c>
      <c r="F53" s="62"/>
      <c r="G53" s="17"/>
      <c r="H53" s="150">
        <f>J53/J54</f>
        <v>7.586206896551724E-2</v>
      </c>
      <c r="I53" s="58" t="s">
        <v>7</v>
      </c>
      <c r="J53" s="151">
        <f>Input!F34</f>
        <v>11000</v>
      </c>
      <c r="K53" s="68"/>
      <c r="L53" s="58"/>
      <c r="M53" s="74"/>
      <c r="N53" s="150">
        <f>P53/P54</f>
        <v>7.0512820512820512E-2</v>
      </c>
      <c r="O53" s="58" t="s">
        <v>7</v>
      </c>
      <c r="P53" s="151">
        <f>Input!G34</f>
        <v>11000</v>
      </c>
      <c r="Q53" s="68"/>
      <c r="R53" s="58"/>
      <c r="S53" s="74"/>
      <c r="T53" s="150">
        <f>V53/V54</f>
        <v>8.1120943952802366E-2</v>
      </c>
      <c r="U53" s="58" t="s">
        <v>7</v>
      </c>
      <c r="V53" s="151">
        <f>Input!H34</f>
        <v>11000</v>
      </c>
      <c r="W53" s="68"/>
      <c r="X53" s="58"/>
      <c r="Y53" s="74"/>
      <c r="Z53" s="150">
        <f>AB53/AB54</f>
        <v>8.7999999999999995E-2</v>
      </c>
      <c r="AA53" s="58" t="s">
        <v>7</v>
      </c>
      <c r="AB53" s="151">
        <f>Input!I34</f>
        <v>11000</v>
      </c>
      <c r="AC53" s="68"/>
      <c r="AD53" s="58"/>
      <c r="AE53" s="74"/>
      <c r="AF53" s="150">
        <f>AH53/AH54</f>
        <v>7.8347578347578342E-2</v>
      </c>
      <c r="AG53" s="58" t="s">
        <v>7</v>
      </c>
      <c r="AH53" s="151">
        <f>Input!J34</f>
        <v>44000</v>
      </c>
      <c r="AI53" s="68"/>
      <c r="AJ53" s="58"/>
      <c r="AK53" s="6"/>
    </row>
    <row r="54" spans="1:37">
      <c r="A54" s="62"/>
      <c r="B54" s="64"/>
      <c r="C54" s="64" t="s">
        <v>80</v>
      </c>
      <c r="D54" s="58"/>
      <c r="E54" s="58" t="s">
        <v>27</v>
      </c>
      <c r="F54" s="62"/>
      <c r="G54" s="17"/>
      <c r="H54" s="67"/>
      <c r="I54" s="58"/>
      <c r="J54" s="152">
        <f>Input!F30</f>
        <v>145000</v>
      </c>
      <c r="K54" s="68"/>
      <c r="L54" s="58"/>
      <c r="M54" s="74"/>
      <c r="N54" s="67"/>
      <c r="O54" s="58"/>
      <c r="P54" s="152">
        <f>Input!G30</f>
        <v>156000</v>
      </c>
      <c r="Q54" s="68"/>
      <c r="R54" s="58"/>
      <c r="S54" s="74"/>
      <c r="T54" s="67"/>
      <c r="U54" s="58"/>
      <c r="V54" s="152">
        <f>Input!H30</f>
        <v>135600</v>
      </c>
      <c r="W54" s="68"/>
      <c r="X54" s="58"/>
      <c r="Y54" s="74"/>
      <c r="Z54" s="67"/>
      <c r="AA54" s="58"/>
      <c r="AB54" s="152">
        <f>Input!I30</f>
        <v>125000</v>
      </c>
      <c r="AC54" s="68"/>
      <c r="AD54" s="58"/>
      <c r="AE54" s="74"/>
      <c r="AF54" s="67"/>
      <c r="AG54" s="58"/>
      <c r="AH54" s="152">
        <f>Input!J30</f>
        <v>561600</v>
      </c>
      <c r="AI54" s="68"/>
      <c r="AJ54" s="58"/>
      <c r="AK54" s="6"/>
    </row>
    <row r="55" spans="1:37">
      <c r="A55" s="62"/>
      <c r="B55" s="64"/>
      <c r="C55" s="64"/>
      <c r="D55" s="58"/>
      <c r="E55" s="58"/>
      <c r="F55" s="62"/>
      <c r="G55" s="17"/>
      <c r="H55" s="67"/>
      <c r="I55" s="58"/>
      <c r="J55" s="68"/>
      <c r="K55" s="68"/>
      <c r="L55" s="58"/>
      <c r="M55" s="74"/>
      <c r="N55" s="67"/>
      <c r="O55" s="58"/>
      <c r="P55" s="68"/>
      <c r="Q55" s="68"/>
      <c r="R55" s="58"/>
      <c r="S55" s="74"/>
      <c r="T55" s="67"/>
      <c r="U55" s="58"/>
      <c r="V55" s="68"/>
      <c r="W55" s="68"/>
      <c r="X55" s="58"/>
      <c r="Y55" s="74"/>
      <c r="Z55" s="67"/>
      <c r="AA55" s="58"/>
      <c r="AB55" s="68"/>
      <c r="AC55" s="68"/>
      <c r="AD55" s="58"/>
      <c r="AE55" s="74"/>
      <c r="AF55" s="67"/>
      <c r="AG55" s="58"/>
      <c r="AH55" s="68"/>
      <c r="AI55" s="68"/>
      <c r="AJ55" s="58"/>
      <c r="AK55" s="6"/>
    </row>
    <row r="56" spans="1:37">
      <c r="A56" s="62"/>
      <c r="B56" s="64"/>
      <c r="C56" s="64" t="s">
        <v>37</v>
      </c>
      <c r="D56" s="58"/>
      <c r="E56" s="58"/>
      <c r="F56" s="62"/>
      <c r="G56" s="17"/>
      <c r="H56" s="73">
        <v>2</v>
      </c>
      <c r="I56" s="58"/>
      <c r="J56" s="68"/>
      <c r="K56" s="68"/>
      <c r="L56" s="66"/>
      <c r="M56" s="69"/>
      <c r="N56" s="73">
        <v>2</v>
      </c>
      <c r="O56" s="58"/>
      <c r="P56" s="68"/>
      <c r="Q56" s="68"/>
      <c r="R56" s="66"/>
      <c r="S56" s="69"/>
      <c r="T56" s="73">
        <v>2</v>
      </c>
      <c r="U56" s="58"/>
      <c r="V56" s="68"/>
      <c r="W56" s="68"/>
      <c r="X56" s="66"/>
      <c r="Y56" s="69"/>
      <c r="Z56" s="73">
        <v>2</v>
      </c>
      <c r="AA56" s="58"/>
      <c r="AB56" s="68"/>
      <c r="AC56" s="68"/>
      <c r="AD56" s="66"/>
      <c r="AE56" s="69"/>
      <c r="AF56" s="73">
        <v>2</v>
      </c>
      <c r="AG56" s="58"/>
      <c r="AH56" s="68"/>
      <c r="AI56" s="68"/>
      <c r="AJ56" s="58"/>
      <c r="AK56" s="6"/>
    </row>
    <row r="57" spans="1:37">
      <c r="A57" s="62"/>
      <c r="B57" s="64"/>
      <c r="C57" s="64" t="s">
        <v>36</v>
      </c>
      <c r="D57" s="17"/>
      <c r="E57" s="17"/>
      <c r="F57" s="62"/>
      <c r="G57" s="17"/>
      <c r="H57" s="150">
        <f>H53-H56</f>
        <v>-1.9241379310344828</v>
      </c>
      <c r="I57" s="58"/>
      <c r="J57" s="68"/>
      <c r="K57" s="68"/>
      <c r="L57" s="58"/>
      <c r="M57" s="74"/>
      <c r="N57" s="150">
        <f>N53-N56</f>
        <v>-1.9294871794871795</v>
      </c>
      <c r="O57" s="58"/>
      <c r="P57" s="58"/>
      <c r="Q57" s="58"/>
      <c r="R57" s="17"/>
      <c r="S57" s="75"/>
      <c r="T57" s="150">
        <f>T53-T56</f>
        <v>-1.9188790560471976</v>
      </c>
      <c r="U57" s="17"/>
      <c r="V57" s="17"/>
      <c r="W57" s="17"/>
      <c r="X57" s="17"/>
      <c r="Y57" s="75"/>
      <c r="Z57" s="150">
        <f>Z53-Z56</f>
        <v>-1.9119999999999999</v>
      </c>
      <c r="AA57" s="17"/>
      <c r="AB57" s="17"/>
      <c r="AC57" s="17"/>
      <c r="AD57" s="17"/>
      <c r="AE57" s="75"/>
      <c r="AF57" s="150">
        <f>AF53-AF56</f>
        <v>-1.9216524216524216</v>
      </c>
      <c r="AG57" s="17"/>
      <c r="AH57" s="17"/>
      <c r="AI57" s="17"/>
      <c r="AJ57" s="17"/>
      <c r="AK57" s="6"/>
    </row>
    <row r="58" spans="1:37">
      <c r="A58" s="62"/>
      <c r="B58" s="76"/>
      <c r="C58" s="76" t="s">
        <v>39</v>
      </c>
      <c r="D58" s="77"/>
      <c r="E58" s="77"/>
      <c r="F58" s="78"/>
      <c r="G58" s="79"/>
      <c r="H58" s="80"/>
      <c r="I58" s="77"/>
      <c r="J58" s="81"/>
      <c r="K58" s="81"/>
      <c r="L58" s="77"/>
      <c r="M58" s="82"/>
      <c r="N58" s="153">
        <f>N53-H53</f>
        <v>-5.3492484526967282E-3</v>
      </c>
      <c r="O58" s="77"/>
      <c r="P58" s="77"/>
      <c r="Q58" s="77"/>
      <c r="R58" s="79"/>
      <c r="S58" s="83"/>
      <c r="T58" s="153">
        <f>T53-N53</f>
        <v>1.0608123439981854E-2</v>
      </c>
      <c r="U58" s="79"/>
      <c r="V58" s="79"/>
      <c r="W58" s="79"/>
      <c r="X58" s="79"/>
      <c r="Y58" s="83"/>
      <c r="Z58" s="153">
        <f>Z53-T53</f>
        <v>6.8790560471976292E-3</v>
      </c>
      <c r="AA58" s="79"/>
      <c r="AB58" s="79"/>
      <c r="AC58" s="79"/>
      <c r="AD58" s="79"/>
      <c r="AE58" s="83"/>
      <c r="AF58" s="80"/>
      <c r="AG58" s="79"/>
      <c r="AH58" s="79"/>
      <c r="AI58" s="79"/>
      <c r="AJ58" s="79"/>
      <c r="AK58" s="6"/>
    </row>
    <row r="59" spans="1:37">
      <c r="A59" s="14"/>
      <c r="B59" s="14"/>
      <c r="C59" s="14"/>
      <c r="D59" s="14"/>
      <c r="E59" s="14"/>
      <c r="F59" s="14"/>
      <c r="G59" s="14"/>
      <c r="H59" s="59"/>
      <c r="I59" s="16"/>
      <c r="J59" s="60"/>
      <c r="K59" s="60"/>
      <c r="L59" s="16"/>
      <c r="M59" s="16"/>
      <c r="N59" s="16"/>
      <c r="O59" s="16"/>
      <c r="P59" s="16"/>
      <c r="Q59" s="16"/>
      <c r="R59" s="14"/>
      <c r="S59" s="14"/>
      <c r="T59" s="14"/>
      <c r="U59" s="14"/>
      <c r="V59" s="14"/>
      <c r="W59" s="14"/>
      <c r="X59" s="14"/>
      <c r="Y59" s="91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>
      <c r="A60" s="14"/>
      <c r="B60" s="14"/>
      <c r="C60" s="16"/>
      <c r="D60" s="16"/>
      <c r="E60" s="16"/>
      <c r="F60" s="14"/>
      <c r="G60" s="14"/>
      <c r="H60" s="59"/>
      <c r="I60" s="16"/>
      <c r="J60" s="60"/>
      <c r="K60" s="60"/>
      <c r="L60" s="16"/>
      <c r="M60" s="16"/>
      <c r="N60" s="16"/>
      <c r="O60" s="16"/>
      <c r="P60" s="16"/>
      <c r="Q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</sheetData>
  <mergeCells count="18">
    <mergeCell ref="AH13:AJ13"/>
    <mergeCell ref="P19:R19"/>
    <mergeCell ref="Y3:AD3"/>
    <mergeCell ref="V19:X19"/>
    <mergeCell ref="AB13:AD13"/>
    <mergeCell ref="AB19:AD19"/>
    <mergeCell ref="AE3:AJ3"/>
    <mergeCell ref="AH19:AJ19"/>
    <mergeCell ref="C46:C47"/>
    <mergeCell ref="J13:L13"/>
    <mergeCell ref="J19:L19"/>
    <mergeCell ref="C18:C19"/>
    <mergeCell ref="C25:C26"/>
    <mergeCell ref="G3:L3"/>
    <mergeCell ref="M3:R3"/>
    <mergeCell ref="S3:X3"/>
    <mergeCell ref="V13:X13"/>
    <mergeCell ref="P13:R13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31"/>
    <pageSetUpPr fitToPage="1"/>
  </sheetPr>
  <dimension ref="A1:AA35"/>
  <sheetViews>
    <sheetView topLeftCell="D1" zoomScaleNormal="100" workbookViewId="0">
      <selection activeCell="R14" sqref="R1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20.5546875" style="4" bestFit="1" customWidth="1"/>
    <col min="4" max="4" width="3.109375" style="4" customWidth="1"/>
    <col min="5" max="5" width="24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.109375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.109375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09375" style="1" customWidth="1"/>
    <col min="26" max="26" width="10.33203125" style="1" customWidth="1"/>
    <col min="27" max="16384" width="9.109375" style="1"/>
  </cols>
  <sheetData>
    <row r="1" spans="1:27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" customHeight="1">
      <c r="A3" s="17"/>
      <c r="B3" s="164" t="s">
        <v>28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7"/>
      <c r="D4" s="167"/>
      <c r="E4" s="167"/>
      <c r="F4" s="168"/>
      <c r="G4" s="166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</row>
    <row r="5" spans="1:27">
      <c r="A5" s="62"/>
      <c r="B5" s="94"/>
      <c r="C5" s="95"/>
      <c r="D5" s="58"/>
      <c r="E5" s="58"/>
      <c r="F5" s="65"/>
      <c r="G5" s="66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95"/>
      <c r="C6" s="204" t="s">
        <v>82</v>
      </c>
      <c r="D6" s="101" t="s">
        <v>7</v>
      </c>
      <c r="E6" s="58" t="s">
        <v>27</v>
      </c>
      <c r="F6" s="62"/>
      <c r="G6" s="17"/>
      <c r="H6" s="155">
        <f>J6/J7</f>
        <v>10.545454545454545</v>
      </c>
      <c r="I6" s="58" t="s">
        <v>7</v>
      </c>
      <c r="J6" s="156">
        <f>Input!F30</f>
        <v>145000</v>
      </c>
      <c r="K6" s="98"/>
      <c r="L6" s="155">
        <f>N6/N7</f>
        <v>10.229508196721312</v>
      </c>
      <c r="M6" s="58" t="s">
        <v>7</v>
      </c>
      <c r="N6" s="156">
        <f>Input!G30</f>
        <v>156000</v>
      </c>
      <c r="O6" s="98"/>
      <c r="P6" s="155">
        <f>R6/R7</f>
        <v>9.3517241379310345</v>
      </c>
      <c r="Q6" s="58" t="s">
        <v>7</v>
      </c>
      <c r="R6" s="156">
        <f>Input!H30</f>
        <v>135600</v>
      </c>
      <c r="S6" s="99"/>
      <c r="T6" s="155">
        <f>V6/V7</f>
        <v>9.3109869646182499</v>
      </c>
      <c r="U6" s="58" t="s">
        <v>7</v>
      </c>
      <c r="V6" s="156">
        <f>Input!I30</f>
        <v>125000</v>
      </c>
      <c r="W6" s="99"/>
      <c r="X6" s="155">
        <f>Z6/Z7</f>
        <v>41.832402234636874</v>
      </c>
      <c r="Y6" s="58" t="s">
        <v>7</v>
      </c>
      <c r="Z6" s="156">
        <f>Input!J30</f>
        <v>561600</v>
      </c>
      <c r="AA6" s="93"/>
    </row>
    <row r="7" spans="1:27">
      <c r="A7" s="62"/>
      <c r="B7" s="95"/>
      <c r="C7" s="204"/>
      <c r="D7" s="102"/>
      <c r="E7" s="71" t="s">
        <v>29</v>
      </c>
      <c r="F7" s="62"/>
      <c r="G7" s="17"/>
      <c r="H7" s="96"/>
      <c r="I7" s="58"/>
      <c r="J7" s="157">
        <f>Input!F18</f>
        <v>13750</v>
      </c>
      <c r="K7" s="98"/>
      <c r="L7" s="96"/>
      <c r="M7" s="58"/>
      <c r="N7" s="157">
        <f>Input!G18</f>
        <v>15250</v>
      </c>
      <c r="O7" s="98"/>
      <c r="P7" s="96"/>
      <c r="Q7" s="58"/>
      <c r="R7" s="157">
        <f>Input!H18</f>
        <v>14500</v>
      </c>
      <c r="S7" s="99"/>
      <c r="T7" s="96"/>
      <c r="U7" s="58"/>
      <c r="V7" s="157">
        <f>Input!I18</f>
        <v>13425</v>
      </c>
      <c r="W7" s="99"/>
      <c r="X7" s="96"/>
      <c r="Y7" s="58"/>
      <c r="Z7" s="157">
        <f>Input!J18</f>
        <v>13425</v>
      </c>
      <c r="AA7" s="93"/>
    </row>
    <row r="8" spans="1:27">
      <c r="A8" s="62"/>
      <c r="B8" s="95"/>
      <c r="C8" s="100"/>
      <c r="D8" s="102"/>
      <c r="E8" s="58"/>
      <c r="F8" s="62"/>
      <c r="G8" s="17"/>
      <c r="H8" s="96"/>
      <c r="I8" s="58"/>
      <c r="J8" s="68"/>
      <c r="K8" s="98"/>
      <c r="L8" s="96"/>
      <c r="M8" s="58"/>
      <c r="N8" s="68"/>
      <c r="O8" s="98"/>
      <c r="P8" s="96"/>
      <c r="Q8" s="58"/>
      <c r="R8" s="68"/>
      <c r="S8" s="99"/>
      <c r="T8" s="96"/>
      <c r="U8" s="58"/>
      <c r="V8" s="68"/>
      <c r="W8" s="99"/>
      <c r="X8" s="96"/>
      <c r="Y8" s="58"/>
      <c r="Z8" s="68"/>
      <c r="AA8" s="93"/>
    </row>
    <row r="9" spans="1:27">
      <c r="A9" s="62"/>
      <c r="B9" s="95"/>
      <c r="C9" s="95" t="s">
        <v>37</v>
      </c>
      <c r="D9" s="102"/>
      <c r="E9" s="58"/>
      <c r="F9" s="62"/>
      <c r="G9" s="17"/>
      <c r="H9" s="73">
        <v>6</v>
      </c>
      <c r="I9" s="58"/>
      <c r="J9" s="68"/>
      <c r="K9" s="103"/>
      <c r="L9" s="73">
        <v>6</v>
      </c>
      <c r="M9" s="58"/>
      <c r="N9" s="68"/>
      <c r="O9" s="103"/>
      <c r="P9" s="73">
        <v>6</v>
      </c>
      <c r="Q9" s="58"/>
      <c r="R9" s="68"/>
      <c r="S9" s="103"/>
      <c r="T9" s="73">
        <v>6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95"/>
      <c r="C10" s="95" t="s">
        <v>36</v>
      </c>
      <c r="D10" s="102"/>
      <c r="E10" s="58"/>
      <c r="F10" s="62"/>
      <c r="G10" s="17"/>
      <c r="H10" s="155">
        <f>H6-H9</f>
        <v>4.545454545454545</v>
      </c>
      <c r="I10" s="58"/>
      <c r="J10" s="68"/>
      <c r="K10" s="103"/>
      <c r="L10" s="155">
        <f>L6-L9</f>
        <v>4.2295081967213122</v>
      </c>
      <c r="M10" s="58"/>
      <c r="N10" s="68"/>
      <c r="O10" s="103"/>
      <c r="P10" s="155">
        <f>P6-P9</f>
        <v>3.3517241379310345</v>
      </c>
      <c r="Q10" s="58"/>
      <c r="R10" s="68"/>
      <c r="S10" s="103"/>
      <c r="T10" s="155">
        <f>T6-T9</f>
        <v>3.3109869646182499</v>
      </c>
      <c r="U10" s="58"/>
      <c r="V10" s="68"/>
      <c r="W10" s="103"/>
      <c r="X10" s="155">
        <f>X6-X9</f>
        <v>39.832402234636874</v>
      </c>
      <c r="Y10" s="58"/>
      <c r="Z10" s="68"/>
      <c r="AA10" s="93"/>
    </row>
    <row r="11" spans="1:27">
      <c r="A11" s="62"/>
      <c r="B11" s="95"/>
      <c r="C11" s="95" t="s">
        <v>38</v>
      </c>
      <c r="D11" s="102"/>
      <c r="E11" s="58"/>
      <c r="F11" s="62"/>
      <c r="G11" s="17"/>
      <c r="H11" s="96"/>
      <c r="I11" s="58"/>
      <c r="J11" s="68"/>
      <c r="K11" s="103"/>
      <c r="L11" s="155">
        <f>L6-H6</f>
        <v>-0.3159463487332328</v>
      </c>
      <c r="M11" s="58"/>
      <c r="N11" s="68"/>
      <c r="O11" s="103"/>
      <c r="P11" s="155">
        <f>P6-L6</f>
        <v>-0.87778405879027765</v>
      </c>
      <c r="Q11" s="58"/>
      <c r="R11" s="68"/>
      <c r="S11" s="103"/>
      <c r="T11" s="155">
        <f>T6-P6</f>
        <v>-4.0737173312784591E-2</v>
      </c>
      <c r="U11" s="58"/>
      <c r="V11" s="68"/>
      <c r="W11" s="103"/>
      <c r="X11" s="96"/>
      <c r="Y11" s="58"/>
      <c r="Z11" s="68"/>
      <c r="AA11" s="93"/>
    </row>
    <row r="12" spans="1:27">
      <c r="A12" s="62"/>
      <c r="B12" s="104"/>
      <c r="C12" s="105"/>
      <c r="D12" s="106"/>
      <c r="E12" s="107"/>
      <c r="F12" s="108"/>
      <c r="G12" s="91"/>
      <c r="H12" s="109"/>
      <c r="I12" s="107"/>
      <c r="J12" s="110"/>
      <c r="K12" s="111"/>
      <c r="L12" s="109"/>
      <c r="M12" s="107"/>
      <c r="N12" s="110"/>
      <c r="O12" s="111"/>
      <c r="P12" s="109"/>
      <c r="Q12" s="107"/>
      <c r="R12" s="110"/>
      <c r="S12" s="112"/>
      <c r="T12" s="109"/>
      <c r="U12" s="107"/>
      <c r="V12" s="110"/>
      <c r="W12" s="112"/>
      <c r="X12" s="109"/>
      <c r="Y12" s="107"/>
      <c r="Z12" s="113"/>
      <c r="AA12" s="93"/>
    </row>
    <row r="13" spans="1:27">
      <c r="A13" s="62"/>
      <c r="B13" s="95"/>
      <c r="C13" s="204" t="s">
        <v>83</v>
      </c>
      <c r="D13" s="58" t="s">
        <v>7</v>
      </c>
      <c r="E13" s="58" t="s">
        <v>27</v>
      </c>
      <c r="F13" s="62"/>
      <c r="G13" s="17"/>
      <c r="H13" s="155">
        <f>J13/J14</f>
        <v>1.8125</v>
      </c>
      <c r="I13" s="58" t="s">
        <v>7</v>
      </c>
      <c r="J13" s="156">
        <f>Input!F30</f>
        <v>145000</v>
      </c>
      <c r="K13" s="98"/>
      <c r="L13" s="155">
        <f>N13/N14</f>
        <v>1.95</v>
      </c>
      <c r="M13" s="58" t="s">
        <v>7</v>
      </c>
      <c r="N13" s="156">
        <f>Input!G30</f>
        <v>156000</v>
      </c>
      <c r="O13" s="98"/>
      <c r="P13" s="155">
        <f>R13/R14</f>
        <v>1.6950000000000001</v>
      </c>
      <c r="Q13" s="58" t="s">
        <v>7</v>
      </c>
      <c r="R13" s="156">
        <f>Input!H30</f>
        <v>135600</v>
      </c>
      <c r="S13" s="99"/>
      <c r="T13" s="155">
        <f>V13/V14</f>
        <v>1.5625</v>
      </c>
      <c r="U13" s="58" t="s">
        <v>7</v>
      </c>
      <c r="V13" s="156">
        <f>Input!I30</f>
        <v>125000</v>
      </c>
      <c r="W13" s="99"/>
      <c r="X13" s="155">
        <f>Z13/Z14</f>
        <v>7.02</v>
      </c>
      <c r="Y13" s="58" t="s">
        <v>7</v>
      </c>
      <c r="Z13" s="156">
        <f>Input!J30</f>
        <v>561600</v>
      </c>
      <c r="AA13" s="93"/>
    </row>
    <row r="14" spans="1:27">
      <c r="A14" s="62"/>
      <c r="B14" s="95"/>
      <c r="C14" s="204"/>
      <c r="D14" s="58"/>
      <c r="E14" s="71" t="s">
        <v>25</v>
      </c>
      <c r="F14" s="62"/>
      <c r="G14" s="17"/>
      <c r="H14" s="96"/>
      <c r="I14" s="58"/>
      <c r="J14" s="157">
        <f>Input!F13</f>
        <v>80000</v>
      </c>
      <c r="K14" s="98"/>
      <c r="L14" s="96"/>
      <c r="M14" s="58"/>
      <c r="N14" s="157">
        <f>Input!G13</f>
        <v>80000</v>
      </c>
      <c r="O14" s="98"/>
      <c r="P14" s="96"/>
      <c r="Q14" s="58"/>
      <c r="R14" s="157">
        <f>Input!H13</f>
        <v>80000</v>
      </c>
      <c r="S14" s="99"/>
      <c r="T14" s="96"/>
      <c r="U14" s="58"/>
      <c r="V14" s="157">
        <f>Input!I13</f>
        <v>80000</v>
      </c>
      <c r="W14" s="99"/>
      <c r="X14" s="96"/>
      <c r="Y14" s="58"/>
      <c r="Z14" s="157">
        <f>Input!J13</f>
        <v>80000</v>
      </c>
      <c r="AA14" s="93"/>
    </row>
    <row r="15" spans="1:27">
      <c r="A15" s="62"/>
      <c r="B15" s="95"/>
      <c r="C15" s="100"/>
      <c r="D15" s="58"/>
      <c r="E15" s="58"/>
      <c r="F15" s="62"/>
      <c r="G15" s="17"/>
      <c r="H15" s="96"/>
      <c r="I15" s="58"/>
      <c r="J15" s="68"/>
      <c r="K15" s="98"/>
      <c r="L15" s="96"/>
      <c r="M15" s="58"/>
      <c r="N15" s="68"/>
      <c r="O15" s="98"/>
      <c r="P15" s="96"/>
      <c r="Q15" s="58"/>
      <c r="R15" s="68"/>
      <c r="S15" s="99"/>
      <c r="T15" s="96"/>
      <c r="U15" s="58"/>
      <c r="V15" s="68"/>
      <c r="W15" s="99"/>
      <c r="X15" s="96"/>
      <c r="Y15" s="58"/>
      <c r="Z15" s="68"/>
      <c r="AA15" s="93"/>
    </row>
    <row r="16" spans="1:27">
      <c r="A16" s="62"/>
      <c r="B16" s="95"/>
      <c r="C16" s="95" t="s">
        <v>37</v>
      </c>
      <c r="D16" s="58"/>
      <c r="E16" s="58"/>
      <c r="F16" s="62"/>
      <c r="G16" s="17"/>
      <c r="H16" s="73">
        <v>2</v>
      </c>
      <c r="I16" s="58"/>
      <c r="J16" s="68"/>
      <c r="K16" s="103"/>
      <c r="L16" s="73">
        <v>2</v>
      </c>
      <c r="M16" s="58"/>
      <c r="N16" s="68"/>
      <c r="O16" s="103"/>
      <c r="P16" s="73">
        <v>2</v>
      </c>
      <c r="Q16" s="58"/>
      <c r="R16" s="68"/>
      <c r="S16" s="103"/>
      <c r="T16" s="73">
        <v>2</v>
      </c>
      <c r="U16" s="58"/>
      <c r="V16" s="68"/>
      <c r="W16" s="103"/>
      <c r="X16" s="73">
        <v>2</v>
      </c>
      <c r="Y16" s="58"/>
      <c r="Z16" s="68"/>
      <c r="AA16" s="93"/>
    </row>
    <row r="17" spans="1:27">
      <c r="A17" s="62"/>
      <c r="B17" s="95"/>
      <c r="C17" s="95" t="s">
        <v>36</v>
      </c>
      <c r="D17" s="58"/>
      <c r="E17" s="58"/>
      <c r="F17" s="62"/>
      <c r="G17" s="17"/>
      <c r="H17" s="155">
        <f>H13-H16</f>
        <v>-0.1875</v>
      </c>
      <c r="I17" s="58"/>
      <c r="J17" s="68"/>
      <c r="K17" s="103"/>
      <c r="L17" s="155">
        <f>L13-L16</f>
        <v>-5.0000000000000044E-2</v>
      </c>
      <c r="M17" s="58"/>
      <c r="N17" s="68"/>
      <c r="O17" s="103"/>
      <c r="P17" s="155">
        <f>P13-P16</f>
        <v>-0.30499999999999994</v>
      </c>
      <c r="Q17" s="58"/>
      <c r="R17" s="68"/>
      <c r="S17" s="103"/>
      <c r="T17" s="155">
        <f>T13-T16</f>
        <v>-0.4375</v>
      </c>
      <c r="U17" s="58"/>
      <c r="V17" s="68"/>
      <c r="W17" s="103"/>
      <c r="X17" s="155">
        <f>X13-X16</f>
        <v>5.0199999999999996</v>
      </c>
      <c r="Y17" s="58"/>
      <c r="Z17" s="68"/>
      <c r="AA17" s="93"/>
    </row>
    <row r="18" spans="1:27">
      <c r="A18" s="62"/>
      <c r="B18" s="95"/>
      <c r="C18" s="95" t="s">
        <v>38</v>
      </c>
      <c r="D18" s="58"/>
      <c r="E18" s="58"/>
      <c r="F18" s="62"/>
      <c r="G18" s="17"/>
      <c r="H18" s="96"/>
      <c r="I18" s="58"/>
      <c r="J18" s="68"/>
      <c r="K18" s="103"/>
      <c r="L18" s="155">
        <f>L13-H13</f>
        <v>0.13749999999999996</v>
      </c>
      <c r="M18" s="58"/>
      <c r="N18" s="68"/>
      <c r="O18" s="103"/>
      <c r="P18" s="155">
        <f>P13-L13</f>
        <v>-0.25499999999999989</v>
      </c>
      <c r="Q18" s="58"/>
      <c r="R18" s="68"/>
      <c r="S18" s="103"/>
      <c r="T18" s="155">
        <f>T13-P13</f>
        <v>-0.13250000000000006</v>
      </c>
      <c r="U18" s="58"/>
      <c r="V18" s="68"/>
      <c r="W18" s="103"/>
      <c r="X18" s="96"/>
      <c r="Y18" s="58"/>
      <c r="Z18" s="68"/>
      <c r="AA18" s="93"/>
    </row>
    <row r="19" spans="1:27">
      <c r="A19" s="62"/>
      <c r="B19" s="104"/>
      <c r="C19" s="105"/>
      <c r="D19" s="107"/>
      <c r="E19" s="107"/>
      <c r="F19" s="108"/>
      <c r="G19" s="91"/>
      <c r="H19" s="109"/>
      <c r="I19" s="107"/>
      <c r="J19" s="110"/>
      <c r="K19" s="111"/>
      <c r="L19" s="109"/>
      <c r="M19" s="107"/>
      <c r="N19" s="110"/>
      <c r="O19" s="111"/>
      <c r="P19" s="109"/>
      <c r="Q19" s="107"/>
      <c r="R19" s="110"/>
      <c r="S19" s="112"/>
      <c r="T19" s="109"/>
      <c r="U19" s="107"/>
      <c r="V19" s="110"/>
      <c r="W19" s="112"/>
      <c r="X19" s="109"/>
      <c r="Y19" s="107"/>
      <c r="Z19" s="113"/>
      <c r="AA19" s="93"/>
    </row>
    <row r="20" spans="1:27">
      <c r="A20" s="62"/>
      <c r="B20" s="95"/>
      <c r="C20" s="100" t="s">
        <v>84</v>
      </c>
      <c r="D20" s="58" t="s">
        <v>7</v>
      </c>
      <c r="E20" s="58" t="s">
        <v>27</v>
      </c>
      <c r="F20" s="62"/>
      <c r="G20" s="17"/>
      <c r="H20" s="155">
        <f>J20/J21</f>
        <v>1.1599999999999999</v>
      </c>
      <c r="I20" s="58" t="s">
        <v>7</v>
      </c>
      <c r="J20" s="156">
        <f>Input!F30</f>
        <v>145000</v>
      </c>
      <c r="K20" s="98"/>
      <c r="L20" s="155">
        <f>N20/N21</f>
        <v>1.2380952380952381</v>
      </c>
      <c r="M20" s="58" t="s">
        <v>7</v>
      </c>
      <c r="N20" s="156">
        <f>Input!G30</f>
        <v>156000</v>
      </c>
      <c r="O20" s="98"/>
      <c r="P20" s="155">
        <f>R20/R21</f>
        <v>1.0719367588932807</v>
      </c>
      <c r="Q20" s="58" t="s">
        <v>7</v>
      </c>
      <c r="R20" s="156">
        <f>Input!H30</f>
        <v>135600</v>
      </c>
      <c r="S20" s="99"/>
      <c r="T20" s="155">
        <f>V20/V21</f>
        <v>0.91911764705882348</v>
      </c>
      <c r="U20" s="58" t="s">
        <v>7</v>
      </c>
      <c r="V20" s="156">
        <f>Input!I30</f>
        <v>125000</v>
      </c>
      <c r="W20" s="99"/>
      <c r="X20" s="155">
        <f>Z20/Z21</f>
        <v>4.1294117647058828</v>
      </c>
      <c r="Y20" s="58" t="s">
        <v>7</v>
      </c>
      <c r="Z20" s="156">
        <f>Input!J30</f>
        <v>561600</v>
      </c>
      <c r="AA20" s="93"/>
    </row>
    <row r="21" spans="1:27">
      <c r="A21" s="62"/>
      <c r="B21" s="95"/>
      <c r="C21" s="100"/>
      <c r="D21" s="58"/>
      <c r="E21" s="71" t="s">
        <v>0</v>
      </c>
      <c r="F21" s="62"/>
      <c r="G21" s="17"/>
      <c r="H21" s="96"/>
      <c r="I21" s="58"/>
      <c r="J21" s="157">
        <f>Input!F14</f>
        <v>125000</v>
      </c>
      <c r="K21" s="98"/>
      <c r="L21" s="96"/>
      <c r="M21" s="58"/>
      <c r="N21" s="157">
        <f>Input!G14</f>
        <v>126000</v>
      </c>
      <c r="O21" s="98"/>
      <c r="P21" s="96"/>
      <c r="Q21" s="58"/>
      <c r="R21" s="157">
        <f>Input!H14</f>
        <v>126500</v>
      </c>
      <c r="S21" s="99"/>
      <c r="T21" s="96"/>
      <c r="U21" s="58"/>
      <c r="V21" s="157">
        <f>Input!I14</f>
        <v>136000</v>
      </c>
      <c r="W21" s="99"/>
      <c r="X21" s="96"/>
      <c r="Y21" s="58"/>
      <c r="Z21" s="157">
        <f>Input!J14</f>
        <v>136000</v>
      </c>
      <c r="AA21" s="93"/>
    </row>
    <row r="22" spans="1:27">
      <c r="A22" s="62"/>
      <c r="B22" s="95"/>
      <c r="C22" s="95" t="s">
        <v>37</v>
      </c>
      <c r="D22" s="58"/>
      <c r="E22" s="58"/>
      <c r="F22" s="62"/>
      <c r="G22" s="17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95"/>
      <c r="C23" s="95" t="s">
        <v>36</v>
      </c>
      <c r="D23" s="58"/>
      <c r="E23" s="58"/>
      <c r="F23" s="62"/>
      <c r="G23" s="17"/>
      <c r="H23" s="155">
        <f>H20-H22</f>
        <v>-0.84000000000000008</v>
      </c>
      <c r="I23" s="58"/>
      <c r="J23" s="68"/>
      <c r="K23" s="103"/>
      <c r="L23" s="155">
        <f>L20-L22</f>
        <v>-0.76190476190476186</v>
      </c>
      <c r="M23" s="58"/>
      <c r="N23" s="68"/>
      <c r="O23" s="103"/>
      <c r="P23" s="155">
        <f>P20-P22</f>
        <v>-0.92806324110671934</v>
      </c>
      <c r="Q23" s="58"/>
      <c r="R23" s="68"/>
      <c r="S23" s="103"/>
      <c r="T23" s="155">
        <f>T20-T22</f>
        <v>-1.0808823529411766</v>
      </c>
      <c r="U23" s="58"/>
      <c r="V23" s="68"/>
      <c r="W23" s="103"/>
      <c r="X23" s="155">
        <f>X20-X22</f>
        <v>2.1294117647058828</v>
      </c>
      <c r="Y23" s="58"/>
      <c r="Z23" s="68"/>
      <c r="AA23" s="93"/>
    </row>
    <row r="24" spans="1:27">
      <c r="A24" s="62"/>
      <c r="B24" s="95"/>
      <c r="C24" s="95" t="s">
        <v>38</v>
      </c>
      <c r="D24" s="58"/>
      <c r="E24" s="58"/>
      <c r="F24" s="62"/>
      <c r="G24" s="17"/>
      <c r="H24" s="96"/>
      <c r="I24" s="58"/>
      <c r="J24" s="68"/>
      <c r="K24" s="103"/>
      <c r="L24" s="155">
        <f>L20-H20</f>
        <v>7.8095238095238217E-2</v>
      </c>
      <c r="M24" s="58"/>
      <c r="N24" s="68"/>
      <c r="O24" s="103"/>
      <c r="P24" s="155">
        <f>P20-L20</f>
        <v>-0.16615847920195748</v>
      </c>
      <c r="Q24" s="58"/>
      <c r="R24" s="68"/>
      <c r="S24" s="103"/>
      <c r="T24" s="155">
        <f>T20-P20</f>
        <v>-0.15281911183445718</v>
      </c>
      <c r="U24" s="58"/>
      <c r="V24" s="68"/>
      <c r="W24" s="103"/>
      <c r="X24" s="96"/>
      <c r="Y24" s="58"/>
      <c r="Z24" s="68"/>
      <c r="AA24" s="93"/>
    </row>
    <row r="25" spans="1:27">
      <c r="A25" s="62"/>
      <c r="B25" s="104"/>
      <c r="C25" s="105"/>
      <c r="D25" s="107"/>
      <c r="E25" s="107"/>
      <c r="F25" s="108"/>
      <c r="G25" s="91"/>
      <c r="H25" s="109"/>
      <c r="I25" s="107"/>
      <c r="J25" s="110"/>
      <c r="K25" s="111"/>
      <c r="L25" s="109"/>
      <c r="M25" s="107"/>
      <c r="N25" s="110"/>
      <c r="O25" s="111"/>
      <c r="P25" s="109"/>
      <c r="Q25" s="107"/>
      <c r="R25" s="110"/>
      <c r="S25" s="112"/>
      <c r="T25" s="109"/>
      <c r="U25" s="107"/>
      <c r="V25" s="110"/>
      <c r="W25" s="112"/>
      <c r="X25" s="109"/>
      <c r="Y25" s="107"/>
      <c r="Z25" s="113"/>
      <c r="AA25" s="93"/>
    </row>
    <row r="26" spans="1:27">
      <c r="A26" s="62"/>
      <c r="B26" s="95"/>
      <c r="C26" s="204" t="s">
        <v>85</v>
      </c>
      <c r="D26" s="58" t="s">
        <v>7</v>
      </c>
      <c r="E26" s="58" t="s">
        <v>0</v>
      </c>
      <c r="F26" s="62"/>
      <c r="G26" s="17"/>
      <c r="H26" s="155">
        <f>J26/J27</f>
        <v>4.4642857142857144</v>
      </c>
      <c r="I26" s="58" t="s">
        <v>7</v>
      </c>
      <c r="J26" s="156">
        <f>Input!F14</f>
        <v>125000</v>
      </c>
      <c r="K26" s="98"/>
      <c r="L26" s="155">
        <f>N26/N27</f>
        <v>4.0776699029126213</v>
      </c>
      <c r="M26" s="58" t="s">
        <v>7</v>
      </c>
      <c r="N26" s="156">
        <f>Input!G14</f>
        <v>126000</v>
      </c>
      <c r="O26" s="98"/>
      <c r="P26" s="155">
        <f>R26/R27</f>
        <v>3.953125</v>
      </c>
      <c r="Q26" s="58" t="s">
        <v>7</v>
      </c>
      <c r="R26" s="156">
        <f>Input!H14</f>
        <v>126500</v>
      </c>
      <c r="S26" s="99"/>
      <c r="T26" s="155">
        <f>V26/V27</f>
        <v>5.2307692307692308</v>
      </c>
      <c r="U26" s="58" t="s">
        <v>7</v>
      </c>
      <c r="V26" s="156">
        <f>Input!I14</f>
        <v>136000</v>
      </c>
      <c r="W26" s="99"/>
      <c r="X26" s="155">
        <f>Z26/Z27</f>
        <v>5.2307692307692308</v>
      </c>
      <c r="Y26" s="58" t="s">
        <v>7</v>
      </c>
      <c r="Z26" s="156">
        <f>Input!J14</f>
        <v>136000</v>
      </c>
      <c r="AA26" s="93"/>
    </row>
    <row r="27" spans="1:27">
      <c r="A27" s="62"/>
      <c r="B27" s="95"/>
      <c r="C27" s="204"/>
      <c r="D27" s="58"/>
      <c r="E27" s="71" t="s">
        <v>15</v>
      </c>
      <c r="F27" s="62"/>
      <c r="G27" s="17"/>
      <c r="H27" s="96"/>
      <c r="I27" s="58"/>
      <c r="J27" s="157">
        <f>Input!F21</f>
        <v>28000</v>
      </c>
      <c r="K27" s="98"/>
      <c r="L27" s="96"/>
      <c r="M27" s="58"/>
      <c r="N27" s="157">
        <f>Input!G21</f>
        <v>30900</v>
      </c>
      <c r="O27" s="98"/>
      <c r="P27" s="96"/>
      <c r="Q27" s="58"/>
      <c r="R27" s="157">
        <f>Input!H21</f>
        <v>32000</v>
      </c>
      <c r="S27" s="99"/>
      <c r="T27" s="96"/>
      <c r="U27" s="58"/>
      <c r="V27" s="157">
        <f>Input!I21</f>
        <v>26000</v>
      </c>
      <c r="W27" s="99"/>
      <c r="X27" s="96"/>
      <c r="Y27" s="58"/>
      <c r="Z27" s="157">
        <f>Input!J21</f>
        <v>26000</v>
      </c>
      <c r="AA27" s="93"/>
    </row>
    <row r="28" spans="1:27">
      <c r="A28" s="62"/>
      <c r="B28" s="95"/>
      <c r="C28" s="95" t="s">
        <v>37</v>
      </c>
      <c r="D28" s="58"/>
      <c r="E28" s="58"/>
      <c r="F28" s="62"/>
      <c r="G28" s="17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95"/>
      <c r="C29" s="95" t="s">
        <v>36</v>
      </c>
      <c r="D29" s="58"/>
      <c r="E29" s="58"/>
      <c r="F29" s="62"/>
      <c r="G29" s="17"/>
      <c r="H29" s="155">
        <f>H26-H28</f>
        <v>2.4642857142857144</v>
      </c>
      <c r="I29" s="58"/>
      <c r="J29" s="68"/>
      <c r="K29" s="103"/>
      <c r="L29" s="155">
        <f>L26-L28</f>
        <v>2.0776699029126213</v>
      </c>
      <c r="M29" s="58"/>
      <c r="N29" s="68"/>
      <c r="O29" s="103"/>
      <c r="P29" s="155">
        <f>P26-P28</f>
        <v>1.953125</v>
      </c>
      <c r="Q29" s="58"/>
      <c r="R29" s="68"/>
      <c r="S29" s="103"/>
      <c r="T29" s="155">
        <f>T26-T28</f>
        <v>3.2307692307692308</v>
      </c>
      <c r="U29" s="58"/>
      <c r="V29" s="68"/>
      <c r="W29" s="103"/>
      <c r="X29" s="155">
        <f>X26-X28</f>
        <v>3.2307692307692308</v>
      </c>
      <c r="Y29" s="58"/>
      <c r="Z29" s="68"/>
      <c r="AA29" s="93"/>
    </row>
    <row r="30" spans="1:27">
      <c r="A30" s="62"/>
      <c r="B30" s="95"/>
      <c r="C30" s="95" t="s">
        <v>38</v>
      </c>
      <c r="D30" s="58"/>
      <c r="E30" s="58"/>
      <c r="F30" s="78"/>
      <c r="G30" s="17"/>
      <c r="H30" s="96"/>
      <c r="I30" s="58"/>
      <c r="J30" s="68"/>
      <c r="K30" s="114"/>
      <c r="L30" s="155">
        <f>L26-H26</f>
        <v>-0.38661581137309309</v>
      </c>
      <c r="M30" s="58"/>
      <c r="N30" s="68"/>
      <c r="O30" s="114"/>
      <c r="P30" s="155">
        <f>P26-L26</f>
        <v>-0.12454490291262132</v>
      </c>
      <c r="Q30" s="58"/>
      <c r="R30" s="68"/>
      <c r="S30" s="114"/>
      <c r="T30" s="155">
        <f>T26-P26</f>
        <v>1.2776442307692308</v>
      </c>
      <c r="U30" s="58"/>
      <c r="V30" s="68"/>
      <c r="W30" s="114"/>
      <c r="X30" s="96"/>
      <c r="Y30" s="17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</sheetData>
  <mergeCells count="8">
    <mergeCell ref="C13:C14"/>
    <mergeCell ref="C6:C7"/>
    <mergeCell ref="C26:C27"/>
    <mergeCell ref="W3:Z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22"/>
    <pageSetUpPr fitToPage="1"/>
  </sheetPr>
  <dimension ref="A1:AB125"/>
  <sheetViews>
    <sheetView workbookViewId="0">
      <selection activeCell="A14" sqref="A1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6.5546875" style="4" customWidth="1"/>
    <col min="4" max="4" width="3.109375" style="4" customWidth="1"/>
    <col min="5" max="5" width="30.88671875" style="4" customWidth="1"/>
    <col min="6" max="6" width="1.6640625" style="1" customWidth="1"/>
    <col min="7" max="7" width="2.6640625" style="1" customWidth="1"/>
    <col min="8" max="8" width="8.6640625" style="3" customWidth="1"/>
    <col min="9" max="9" width="3.109375" style="4" customWidth="1"/>
    <col min="10" max="10" width="10.109375" style="5" customWidth="1"/>
    <col min="11" max="11" width="2.6640625" style="5" customWidth="1"/>
    <col min="12" max="12" width="8.6640625" style="4" customWidth="1"/>
    <col min="13" max="13" width="3.109375" style="4" customWidth="1"/>
    <col min="14" max="14" width="10.33203125" style="4" customWidth="1"/>
    <col min="15" max="15" width="2.6640625" style="4" customWidth="1"/>
    <col min="16" max="16" width="8.6640625" style="4" customWidth="1"/>
    <col min="17" max="17" width="3.109375" style="4" customWidth="1"/>
    <col min="18" max="18" width="10.33203125" style="1" customWidth="1"/>
    <col min="19" max="19" width="2.6640625" style="1" customWidth="1"/>
    <col min="20" max="20" width="8.6640625" style="1" customWidth="1"/>
    <col min="21" max="21" width="3.109375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.109375" style="1" customWidth="1"/>
    <col min="26" max="26" width="10.33203125" style="1" customWidth="1"/>
    <col min="27" max="16384" width="9.109375" style="1"/>
  </cols>
  <sheetData>
    <row r="1" spans="1:28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60"/>
      <c r="L1" s="16"/>
      <c r="M1" s="16"/>
      <c r="N1" s="16"/>
      <c r="O1" s="16"/>
      <c r="P1" s="16"/>
      <c r="Q1" s="16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60"/>
      <c r="L2" s="16"/>
      <c r="M2" s="16"/>
      <c r="N2" s="16"/>
      <c r="O2" s="16"/>
      <c r="P2" s="16"/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21.75" customHeight="1">
      <c r="A3" s="17"/>
      <c r="B3" s="164" t="s">
        <v>11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</row>
    <row r="4" spans="1:28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9"/>
      <c r="L4" s="170"/>
      <c r="M4" s="167"/>
      <c r="N4" s="167"/>
      <c r="O4" s="180"/>
      <c r="P4" s="167"/>
      <c r="Q4" s="167"/>
      <c r="R4" s="172"/>
      <c r="S4" s="173"/>
      <c r="T4" s="172"/>
      <c r="U4" s="172"/>
      <c r="V4" s="172"/>
      <c r="W4" s="173"/>
      <c r="X4" s="172"/>
      <c r="Y4" s="172"/>
      <c r="Z4" s="172"/>
      <c r="AA4" s="93"/>
      <c r="AB4" s="14"/>
    </row>
    <row r="5" spans="1:28">
      <c r="A5" s="62"/>
      <c r="B5" s="116"/>
      <c r="C5" s="58"/>
      <c r="D5" s="58"/>
      <c r="E5" s="58"/>
      <c r="F5" s="66"/>
      <c r="G5" s="117"/>
      <c r="H5" s="96"/>
      <c r="I5" s="58"/>
      <c r="J5" s="68"/>
      <c r="K5" s="85"/>
      <c r="L5" s="66"/>
      <c r="M5" s="58"/>
      <c r="N5" s="58"/>
      <c r="O5" s="74"/>
      <c r="P5" s="58"/>
      <c r="Q5" s="58"/>
      <c r="R5" s="17"/>
      <c r="S5" s="75"/>
      <c r="T5" s="17"/>
      <c r="U5" s="17"/>
      <c r="V5" s="17"/>
      <c r="W5" s="75"/>
      <c r="X5" s="17"/>
      <c r="Y5" s="17"/>
      <c r="Z5" s="17"/>
      <c r="AA5" s="93"/>
      <c r="AB5" s="14"/>
    </row>
    <row r="6" spans="1:28">
      <c r="A6" s="62"/>
      <c r="B6" s="64"/>
      <c r="C6" s="64" t="s">
        <v>86</v>
      </c>
      <c r="D6" s="58" t="s">
        <v>7</v>
      </c>
      <c r="E6" s="58" t="s">
        <v>12</v>
      </c>
      <c r="F6" s="66"/>
      <c r="G6" s="117"/>
      <c r="H6" s="155">
        <f>J6/J7</f>
        <v>0.72653061224489801</v>
      </c>
      <c r="I6" s="58" t="s">
        <v>7</v>
      </c>
      <c r="J6" s="156">
        <f>Input!F37</f>
        <v>89000</v>
      </c>
      <c r="K6" s="85"/>
      <c r="L6" s="155">
        <f>N6/N7</f>
        <v>0.70731707317073167</v>
      </c>
      <c r="M6" s="58" t="s">
        <v>7</v>
      </c>
      <c r="N6" s="156">
        <f>Input!G37</f>
        <v>87000</v>
      </c>
      <c r="O6" s="85"/>
      <c r="P6" s="155">
        <f>R6/R7</f>
        <v>0.77079107505070998</v>
      </c>
      <c r="Q6" s="58" t="s">
        <v>7</v>
      </c>
      <c r="R6" s="156">
        <f>Input!H37</f>
        <v>95000</v>
      </c>
      <c r="S6" s="85"/>
      <c r="T6" s="155">
        <f>V6/V7</f>
        <v>0.5078125</v>
      </c>
      <c r="U6" s="58" t="s">
        <v>7</v>
      </c>
      <c r="V6" s="156">
        <f>Input!I37</f>
        <v>65000</v>
      </c>
      <c r="W6" s="85"/>
      <c r="X6" s="155">
        <f>Z6/Z7</f>
        <v>2.625</v>
      </c>
      <c r="Y6" s="58" t="s">
        <v>7</v>
      </c>
      <c r="Z6" s="156">
        <f>Input!J37</f>
        <v>336000</v>
      </c>
      <c r="AA6" s="93"/>
      <c r="AB6" s="14"/>
    </row>
    <row r="7" spans="1:28">
      <c r="A7" s="62"/>
      <c r="B7" s="64"/>
      <c r="C7" s="64"/>
      <c r="D7" s="58"/>
      <c r="E7" s="71" t="s">
        <v>41</v>
      </c>
      <c r="F7" s="66"/>
      <c r="G7" s="117"/>
      <c r="H7" s="96"/>
      <c r="I7" s="58"/>
      <c r="J7" s="157">
        <f>Input!F15</f>
        <v>122500</v>
      </c>
      <c r="K7" s="85"/>
      <c r="L7" s="96"/>
      <c r="M7" s="58"/>
      <c r="N7" s="157">
        <f>Input!G15</f>
        <v>123000</v>
      </c>
      <c r="O7" s="85"/>
      <c r="P7" s="96"/>
      <c r="Q7" s="58"/>
      <c r="R7" s="157">
        <f>Input!H15</f>
        <v>123250</v>
      </c>
      <c r="S7" s="85"/>
      <c r="T7" s="96"/>
      <c r="U7" s="58"/>
      <c r="V7" s="157">
        <f>Input!I15</f>
        <v>128000</v>
      </c>
      <c r="W7" s="85"/>
      <c r="X7" s="96"/>
      <c r="Y7" s="58"/>
      <c r="Z7" s="157">
        <f>Input!J15</f>
        <v>128000</v>
      </c>
      <c r="AA7" s="93"/>
      <c r="AB7" s="14"/>
    </row>
    <row r="8" spans="1:28">
      <c r="A8" s="62"/>
      <c r="B8" s="64"/>
      <c r="C8" s="64" t="s">
        <v>37</v>
      </c>
      <c r="D8" s="58"/>
      <c r="E8" s="58"/>
      <c r="F8" s="66"/>
      <c r="G8" s="117"/>
      <c r="H8" s="73">
        <v>2</v>
      </c>
      <c r="I8" s="58"/>
      <c r="J8" s="68"/>
      <c r="K8" s="85"/>
      <c r="L8" s="73">
        <v>2</v>
      </c>
      <c r="M8" s="58"/>
      <c r="N8" s="68"/>
      <c r="O8" s="85"/>
      <c r="P8" s="73">
        <v>2</v>
      </c>
      <c r="Q8" s="58"/>
      <c r="R8" s="68"/>
      <c r="S8" s="85"/>
      <c r="T8" s="73">
        <v>2</v>
      </c>
      <c r="U8" s="58"/>
      <c r="V8" s="68"/>
      <c r="W8" s="85"/>
      <c r="X8" s="73">
        <v>2</v>
      </c>
      <c r="Y8" s="58"/>
      <c r="Z8" s="68"/>
      <c r="AA8" s="93"/>
      <c r="AB8" s="14"/>
    </row>
    <row r="9" spans="1:28">
      <c r="A9" s="62"/>
      <c r="B9" s="64"/>
      <c r="C9" s="64" t="s">
        <v>36</v>
      </c>
      <c r="D9" s="58"/>
      <c r="E9" s="58"/>
      <c r="F9" s="66"/>
      <c r="G9" s="117"/>
      <c r="H9" s="155">
        <f>H6-H8</f>
        <v>-1.273469387755102</v>
      </c>
      <c r="I9" s="58"/>
      <c r="J9" s="68"/>
      <c r="K9" s="85"/>
      <c r="L9" s="155">
        <f>L6-L8</f>
        <v>-1.2926829268292683</v>
      </c>
      <c r="M9" s="58"/>
      <c r="N9" s="68"/>
      <c r="O9" s="85"/>
      <c r="P9" s="155">
        <f>P6-P8</f>
        <v>-1.2292089249492899</v>
      </c>
      <c r="Q9" s="58"/>
      <c r="R9" s="68"/>
      <c r="S9" s="85"/>
      <c r="T9" s="155">
        <f>T6-T8</f>
        <v>-1.4921875</v>
      </c>
      <c r="U9" s="58"/>
      <c r="V9" s="68"/>
      <c r="W9" s="85"/>
      <c r="X9" s="155">
        <f>X6-X8</f>
        <v>0.625</v>
      </c>
      <c r="Y9" s="58"/>
      <c r="Z9" s="68"/>
      <c r="AA9" s="93"/>
      <c r="AB9" s="14"/>
    </row>
    <row r="10" spans="1:28">
      <c r="A10" s="62"/>
      <c r="B10" s="64"/>
      <c r="C10" s="64" t="s">
        <v>38</v>
      </c>
      <c r="D10" s="58"/>
      <c r="E10" s="58"/>
      <c r="F10" s="66"/>
      <c r="G10" s="117"/>
      <c r="H10" s="96"/>
      <c r="I10" s="58"/>
      <c r="J10" s="68"/>
      <c r="K10" s="85"/>
      <c r="L10" s="155">
        <f>L6-H6</f>
        <v>-1.9213539074166341E-2</v>
      </c>
      <c r="M10" s="58"/>
      <c r="N10" s="68"/>
      <c r="O10" s="85"/>
      <c r="P10" s="155">
        <f>P6-L6</f>
        <v>6.3474001879978315E-2</v>
      </c>
      <c r="Q10" s="58"/>
      <c r="R10" s="68"/>
      <c r="S10" s="85"/>
      <c r="T10" s="155">
        <f>T6-P6</f>
        <v>-0.26297857505070998</v>
      </c>
      <c r="U10" s="58"/>
      <c r="V10" s="68"/>
      <c r="W10" s="85"/>
      <c r="X10" s="96"/>
      <c r="Y10" s="58"/>
      <c r="Z10" s="68"/>
      <c r="AA10" s="93"/>
      <c r="AB10" s="14"/>
    </row>
    <row r="11" spans="1:28">
      <c r="A11" s="62"/>
      <c r="B11" s="118"/>
      <c r="C11" s="119"/>
      <c r="D11" s="120"/>
      <c r="E11" s="120"/>
      <c r="F11" s="121"/>
      <c r="G11" s="122"/>
      <c r="H11" s="109"/>
      <c r="I11" s="107"/>
      <c r="J11" s="110"/>
      <c r="K11" s="123"/>
      <c r="L11" s="124"/>
      <c r="M11" s="107"/>
      <c r="N11" s="107"/>
      <c r="O11" s="125"/>
      <c r="P11" s="107"/>
      <c r="Q11" s="107"/>
      <c r="R11" s="91"/>
      <c r="S11" s="126"/>
      <c r="T11" s="91"/>
      <c r="U11" s="91"/>
      <c r="V11" s="91"/>
      <c r="W11" s="126"/>
      <c r="X11" s="91"/>
      <c r="Y11" s="91"/>
      <c r="Z11" s="91"/>
      <c r="AA11" s="93"/>
      <c r="AB11" s="14"/>
    </row>
    <row r="12" spans="1:28">
      <c r="A12" s="62"/>
      <c r="B12" s="64"/>
      <c r="C12" s="127" t="s">
        <v>87</v>
      </c>
      <c r="D12" s="128" t="s">
        <v>7</v>
      </c>
      <c r="E12" s="58" t="s">
        <v>12</v>
      </c>
      <c r="F12" s="129"/>
      <c r="G12" s="117"/>
      <c r="H12" s="155">
        <f>J12/J13</f>
        <v>3.1228070175438596</v>
      </c>
      <c r="I12" s="58" t="s">
        <v>7</v>
      </c>
      <c r="J12" s="156">
        <f>Input!F37</f>
        <v>89000</v>
      </c>
      <c r="K12" s="85"/>
      <c r="L12" s="155">
        <f>N12/N13</f>
        <v>2.9048414023372287</v>
      </c>
      <c r="M12" s="58" t="s">
        <v>7</v>
      </c>
      <c r="N12" s="156">
        <f>Input!G37</f>
        <v>87000</v>
      </c>
      <c r="O12" s="85"/>
      <c r="P12" s="155">
        <f>R12/R13</f>
        <v>3.1147540983606556</v>
      </c>
      <c r="Q12" s="58" t="s">
        <v>7</v>
      </c>
      <c r="R12" s="156">
        <f>Input!H37</f>
        <v>95000</v>
      </c>
      <c r="S12" s="85"/>
      <c r="T12" s="155">
        <f>V12/V13</f>
        <v>2.3636363636363638</v>
      </c>
      <c r="U12" s="58" t="s">
        <v>7</v>
      </c>
      <c r="V12" s="156">
        <f>Input!I37</f>
        <v>65000</v>
      </c>
      <c r="W12" s="85"/>
      <c r="X12" s="155">
        <f>Z12/Z13</f>
        <v>12.218181818181819</v>
      </c>
      <c r="Y12" s="58" t="s">
        <v>7</v>
      </c>
      <c r="Z12" s="156">
        <f>Input!J37</f>
        <v>336000</v>
      </c>
      <c r="AA12" s="93"/>
      <c r="AB12" s="14"/>
    </row>
    <row r="13" spans="1:28">
      <c r="A13" s="62"/>
      <c r="B13" s="64"/>
      <c r="C13" s="130"/>
      <c r="D13" s="131"/>
      <c r="E13" s="71" t="s">
        <v>43</v>
      </c>
      <c r="F13" s="66"/>
      <c r="G13" s="117"/>
      <c r="H13" s="96"/>
      <c r="I13" s="58"/>
      <c r="J13" s="157">
        <f>Input!F24</f>
        <v>28500</v>
      </c>
      <c r="K13" s="85"/>
      <c r="L13" s="96"/>
      <c r="M13" s="58"/>
      <c r="N13" s="157">
        <f>Input!G24</f>
        <v>29950</v>
      </c>
      <c r="O13" s="85"/>
      <c r="P13" s="96"/>
      <c r="Q13" s="58"/>
      <c r="R13" s="157">
        <f>Input!H24</f>
        <v>30500</v>
      </c>
      <c r="S13" s="85"/>
      <c r="T13" s="96"/>
      <c r="U13" s="58"/>
      <c r="V13" s="157">
        <f>Input!I24</f>
        <v>27500</v>
      </c>
      <c r="W13" s="85"/>
      <c r="X13" s="96"/>
      <c r="Y13" s="58"/>
      <c r="Z13" s="157">
        <f>Input!J24</f>
        <v>27500</v>
      </c>
      <c r="AA13" s="93"/>
      <c r="AB13" s="14"/>
    </row>
    <row r="14" spans="1:28">
      <c r="A14" s="62"/>
      <c r="B14" s="64"/>
      <c r="C14" s="64" t="s">
        <v>37</v>
      </c>
      <c r="D14" s="131"/>
      <c r="E14" s="58"/>
      <c r="F14" s="66"/>
      <c r="G14" s="117"/>
      <c r="H14" s="73">
        <v>2</v>
      </c>
      <c r="I14" s="58"/>
      <c r="J14" s="68"/>
      <c r="K14" s="85"/>
      <c r="L14" s="73">
        <v>2</v>
      </c>
      <c r="M14" s="58"/>
      <c r="N14" s="68"/>
      <c r="O14" s="85"/>
      <c r="P14" s="73">
        <v>2</v>
      </c>
      <c r="Q14" s="58"/>
      <c r="R14" s="68"/>
      <c r="S14" s="85"/>
      <c r="T14" s="73">
        <v>2</v>
      </c>
      <c r="U14" s="58"/>
      <c r="V14" s="68"/>
      <c r="W14" s="85"/>
      <c r="X14" s="73">
        <v>2</v>
      </c>
      <c r="Y14" s="58"/>
      <c r="Z14" s="68"/>
      <c r="AA14" s="93"/>
      <c r="AB14" s="14"/>
    </row>
    <row r="15" spans="1:28">
      <c r="A15" s="62"/>
      <c r="B15" s="64"/>
      <c r="C15" s="64" t="s">
        <v>36</v>
      </c>
      <c r="D15" s="131"/>
      <c r="E15" s="58"/>
      <c r="F15" s="66"/>
      <c r="G15" s="117"/>
      <c r="H15" s="155">
        <f>H12-H14</f>
        <v>1.1228070175438596</v>
      </c>
      <c r="I15" s="58"/>
      <c r="J15" s="68"/>
      <c r="K15" s="85"/>
      <c r="L15" s="155">
        <f>L12-L14</f>
        <v>0.90484140233722865</v>
      </c>
      <c r="M15" s="58"/>
      <c r="N15" s="68"/>
      <c r="O15" s="85"/>
      <c r="P15" s="155">
        <f>P12-P14</f>
        <v>1.1147540983606556</v>
      </c>
      <c r="Q15" s="58"/>
      <c r="R15" s="68"/>
      <c r="S15" s="85"/>
      <c r="T15" s="155">
        <f>T12-T14</f>
        <v>0.36363636363636376</v>
      </c>
      <c r="U15" s="58"/>
      <c r="V15" s="68"/>
      <c r="W15" s="85"/>
      <c r="X15" s="155">
        <f>X12-X14</f>
        <v>10.218181818181819</v>
      </c>
      <c r="Y15" s="58"/>
      <c r="Z15" s="68"/>
      <c r="AA15" s="93"/>
      <c r="AB15" s="14"/>
    </row>
    <row r="16" spans="1:28">
      <c r="A16" s="62"/>
      <c r="B16" s="64"/>
      <c r="C16" s="64" t="s">
        <v>38</v>
      </c>
      <c r="D16" s="131"/>
      <c r="E16" s="58"/>
      <c r="F16" s="66"/>
      <c r="G16" s="117"/>
      <c r="H16" s="96"/>
      <c r="I16" s="58"/>
      <c r="J16" s="68"/>
      <c r="K16" s="85"/>
      <c r="L16" s="155">
        <f>L12-H12</f>
        <v>-0.21796561520663094</v>
      </c>
      <c r="M16" s="58"/>
      <c r="N16" s="68"/>
      <c r="O16" s="85"/>
      <c r="P16" s="155">
        <f>P12-L12</f>
        <v>0.20991269602342699</v>
      </c>
      <c r="Q16" s="58"/>
      <c r="R16" s="68"/>
      <c r="S16" s="85"/>
      <c r="T16" s="155">
        <f>T12-P12</f>
        <v>-0.75111773472429189</v>
      </c>
      <c r="U16" s="58"/>
      <c r="V16" s="68"/>
      <c r="W16" s="85"/>
      <c r="X16" s="96"/>
      <c r="Y16" s="58"/>
      <c r="Z16" s="68"/>
      <c r="AA16" s="93"/>
      <c r="AB16" s="14"/>
    </row>
    <row r="17" spans="1:28">
      <c r="A17" s="62"/>
      <c r="B17" s="118"/>
      <c r="C17" s="132"/>
      <c r="D17" s="133"/>
      <c r="E17" s="107"/>
      <c r="F17" s="124"/>
      <c r="G17" s="122"/>
      <c r="H17" s="109"/>
      <c r="I17" s="107"/>
      <c r="J17" s="110"/>
      <c r="K17" s="123"/>
      <c r="L17" s="124"/>
      <c r="M17" s="107"/>
      <c r="N17" s="107"/>
      <c r="O17" s="125"/>
      <c r="P17" s="107"/>
      <c r="Q17" s="107"/>
      <c r="R17" s="91"/>
      <c r="S17" s="126"/>
      <c r="T17" s="91"/>
      <c r="U17" s="91"/>
      <c r="V17" s="91"/>
      <c r="W17" s="126"/>
      <c r="X17" s="91"/>
      <c r="Y17" s="91"/>
      <c r="Z17" s="91"/>
      <c r="AA17" s="93"/>
      <c r="AB17" s="14"/>
    </row>
    <row r="18" spans="1:28">
      <c r="A18" s="62"/>
      <c r="B18" s="64"/>
      <c r="C18" s="134" t="s">
        <v>88</v>
      </c>
      <c r="D18" s="135" t="s">
        <v>7</v>
      </c>
      <c r="E18" s="58" t="s">
        <v>12</v>
      </c>
      <c r="F18" s="66"/>
      <c r="G18" s="117"/>
      <c r="H18" s="155">
        <f>J18/J19</f>
        <v>0.61379310344827587</v>
      </c>
      <c r="I18" s="58" t="s">
        <v>7</v>
      </c>
      <c r="J18" s="156">
        <f>Input!F37</f>
        <v>89000</v>
      </c>
      <c r="K18" s="85"/>
      <c r="L18" s="155">
        <f>N18/N19</f>
        <v>0.55769230769230771</v>
      </c>
      <c r="M18" s="58" t="s">
        <v>7</v>
      </c>
      <c r="N18" s="156">
        <f>Input!G37</f>
        <v>87000</v>
      </c>
      <c r="O18" s="85"/>
      <c r="P18" s="155">
        <f>R18/R19</f>
        <v>0.70058997050147498</v>
      </c>
      <c r="Q18" s="58" t="s">
        <v>7</v>
      </c>
      <c r="R18" s="156">
        <f>Input!H37</f>
        <v>95000</v>
      </c>
      <c r="S18" s="85"/>
      <c r="T18" s="155">
        <f>V18/V19</f>
        <v>0.52</v>
      </c>
      <c r="U18" s="58" t="s">
        <v>7</v>
      </c>
      <c r="V18" s="156">
        <f>Input!I37</f>
        <v>65000</v>
      </c>
      <c r="W18" s="85"/>
      <c r="X18" s="155">
        <f>Z18/Z19</f>
        <v>0.59829059829059827</v>
      </c>
      <c r="Y18" s="58" t="s">
        <v>7</v>
      </c>
      <c r="Z18" s="156">
        <f>Input!J37</f>
        <v>336000</v>
      </c>
      <c r="AA18" s="93"/>
      <c r="AB18" s="14"/>
    </row>
    <row r="19" spans="1:28">
      <c r="A19" s="62"/>
      <c r="B19" s="64"/>
      <c r="C19" s="64"/>
      <c r="D19" s="58"/>
      <c r="E19" s="71" t="s">
        <v>27</v>
      </c>
      <c r="F19" s="66"/>
      <c r="G19" s="117"/>
      <c r="H19" s="96"/>
      <c r="I19" s="58"/>
      <c r="J19" s="157">
        <f>Input!F30</f>
        <v>145000</v>
      </c>
      <c r="K19" s="85"/>
      <c r="L19" s="96"/>
      <c r="M19" s="58"/>
      <c r="N19" s="157">
        <f>Input!G30</f>
        <v>156000</v>
      </c>
      <c r="O19" s="85"/>
      <c r="P19" s="96"/>
      <c r="Q19" s="58"/>
      <c r="R19" s="157">
        <f>Input!H30</f>
        <v>135600</v>
      </c>
      <c r="S19" s="85"/>
      <c r="T19" s="96"/>
      <c r="U19" s="58"/>
      <c r="V19" s="157">
        <f>Input!I30</f>
        <v>125000</v>
      </c>
      <c r="W19" s="85"/>
      <c r="X19" s="96"/>
      <c r="Y19" s="58"/>
      <c r="Z19" s="157">
        <f>Input!J30</f>
        <v>561600</v>
      </c>
      <c r="AA19" s="93"/>
      <c r="AB19" s="14"/>
    </row>
    <row r="20" spans="1:28">
      <c r="A20" s="62"/>
      <c r="B20" s="64"/>
      <c r="C20" s="64" t="s">
        <v>37</v>
      </c>
      <c r="D20" s="58"/>
      <c r="E20" s="58"/>
      <c r="F20" s="66"/>
      <c r="G20" s="117"/>
      <c r="H20" s="73">
        <v>2</v>
      </c>
      <c r="I20" s="58"/>
      <c r="J20" s="68"/>
      <c r="K20" s="85"/>
      <c r="L20" s="73">
        <v>2</v>
      </c>
      <c r="M20" s="58"/>
      <c r="N20" s="68"/>
      <c r="O20" s="85"/>
      <c r="P20" s="73">
        <v>2</v>
      </c>
      <c r="Q20" s="58"/>
      <c r="R20" s="68"/>
      <c r="S20" s="85"/>
      <c r="T20" s="73">
        <v>2</v>
      </c>
      <c r="U20" s="58"/>
      <c r="V20" s="68"/>
      <c r="W20" s="85"/>
      <c r="X20" s="73">
        <v>2</v>
      </c>
      <c r="Y20" s="58"/>
      <c r="Z20" s="68"/>
      <c r="AA20" s="93"/>
      <c r="AB20" s="14"/>
    </row>
    <row r="21" spans="1:28">
      <c r="A21" s="62"/>
      <c r="B21" s="64"/>
      <c r="C21" s="64" t="s">
        <v>36</v>
      </c>
      <c r="D21" s="58"/>
      <c r="E21" s="58"/>
      <c r="F21" s="66"/>
      <c r="G21" s="117"/>
      <c r="H21" s="155">
        <f>H18-H20</f>
        <v>-1.386206896551724</v>
      </c>
      <c r="I21" s="58"/>
      <c r="J21" s="68"/>
      <c r="K21" s="85"/>
      <c r="L21" s="155">
        <f>L18-L20</f>
        <v>-1.4423076923076923</v>
      </c>
      <c r="M21" s="58"/>
      <c r="N21" s="68"/>
      <c r="O21" s="85"/>
      <c r="P21" s="155">
        <f>P18-P20</f>
        <v>-1.2994100294985249</v>
      </c>
      <c r="Q21" s="58"/>
      <c r="R21" s="68"/>
      <c r="S21" s="85"/>
      <c r="T21" s="155">
        <f>T18-T20</f>
        <v>-1.48</v>
      </c>
      <c r="U21" s="58"/>
      <c r="V21" s="68"/>
      <c r="W21" s="85"/>
      <c r="X21" s="155">
        <f>X18-X20</f>
        <v>-1.4017094017094016</v>
      </c>
      <c r="Y21" s="58"/>
      <c r="Z21" s="68"/>
      <c r="AA21" s="93"/>
      <c r="AB21" s="14"/>
    </row>
    <row r="22" spans="1:28">
      <c r="A22" s="62"/>
      <c r="B22" s="64"/>
      <c r="C22" s="64" t="s">
        <v>38</v>
      </c>
      <c r="D22" s="58"/>
      <c r="E22" s="58"/>
      <c r="F22" s="66"/>
      <c r="G22" s="117"/>
      <c r="H22" s="96"/>
      <c r="I22" s="58"/>
      <c r="J22" s="68"/>
      <c r="K22" s="85"/>
      <c r="L22" s="155">
        <f>L18-H18</f>
        <v>-5.6100795755968158E-2</v>
      </c>
      <c r="M22" s="58"/>
      <c r="N22" s="68"/>
      <c r="O22" s="85"/>
      <c r="P22" s="155">
        <f>P18-L18</f>
        <v>0.14289766280916727</v>
      </c>
      <c r="Q22" s="58"/>
      <c r="R22" s="68"/>
      <c r="S22" s="85"/>
      <c r="T22" s="155">
        <f>T18-P18</f>
        <v>-0.18058997050147496</v>
      </c>
      <c r="U22" s="58"/>
      <c r="V22" s="68"/>
      <c r="W22" s="85"/>
      <c r="X22" s="96"/>
      <c r="Y22" s="58"/>
      <c r="Z22" s="68"/>
      <c r="AA22" s="93"/>
      <c r="AB22" s="14"/>
    </row>
    <row r="23" spans="1:28">
      <c r="A23" s="62"/>
      <c r="B23" s="118"/>
      <c r="C23" s="136"/>
      <c r="D23" s="120"/>
      <c r="E23" s="120"/>
      <c r="F23" s="120"/>
      <c r="G23" s="137"/>
      <c r="H23" s="109"/>
      <c r="I23" s="107"/>
      <c r="J23" s="110"/>
      <c r="K23" s="123"/>
      <c r="L23" s="107"/>
      <c r="M23" s="107"/>
      <c r="N23" s="107"/>
      <c r="O23" s="125"/>
      <c r="P23" s="107"/>
      <c r="Q23" s="107"/>
      <c r="R23" s="91"/>
      <c r="S23" s="126"/>
      <c r="T23" s="91"/>
      <c r="U23" s="91"/>
      <c r="V23" s="91"/>
      <c r="W23" s="126"/>
      <c r="X23" s="91"/>
      <c r="Y23" s="91"/>
      <c r="Z23" s="91"/>
      <c r="AA23" s="93"/>
      <c r="AB23" s="14"/>
    </row>
    <row r="24" spans="1:28">
      <c r="A24" s="62"/>
      <c r="B24" s="64"/>
      <c r="C24" s="203" t="s">
        <v>89</v>
      </c>
      <c r="D24" s="58" t="s">
        <v>7</v>
      </c>
      <c r="E24" s="58" t="s">
        <v>64</v>
      </c>
      <c r="F24" s="138"/>
      <c r="G24" s="93"/>
      <c r="H24" s="155">
        <f>J24/J25</f>
        <v>1.056</v>
      </c>
      <c r="I24" s="58" t="s">
        <v>7</v>
      </c>
      <c r="J24" s="156">
        <f>Input!F35</f>
        <v>132000</v>
      </c>
      <c r="K24" s="85"/>
      <c r="L24" s="155">
        <f>N24/N25</f>
        <v>1.0079365079365079</v>
      </c>
      <c r="M24" s="58" t="s">
        <v>7</v>
      </c>
      <c r="N24" s="156">
        <f>Input!G35</f>
        <v>127000</v>
      </c>
      <c r="O24" s="85"/>
      <c r="P24" s="155">
        <f>R24/R25</f>
        <v>0.90513833992094861</v>
      </c>
      <c r="Q24" s="58" t="s">
        <v>7</v>
      </c>
      <c r="R24" s="156">
        <f>Input!H35</f>
        <v>114500</v>
      </c>
      <c r="S24" s="85"/>
      <c r="T24" s="155">
        <f>V24/V25</f>
        <v>0.72058823529411764</v>
      </c>
      <c r="U24" s="58" t="s">
        <v>7</v>
      </c>
      <c r="V24" s="156">
        <f>Input!I35</f>
        <v>98000</v>
      </c>
      <c r="W24" s="85"/>
      <c r="X24" s="155">
        <f>Z24/Z25</f>
        <v>3.4669117647058822</v>
      </c>
      <c r="Y24" s="58" t="s">
        <v>7</v>
      </c>
      <c r="Z24" s="156">
        <f>Input!J35</f>
        <v>471500</v>
      </c>
      <c r="AA24" s="93"/>
      <c r="AB24" s="14"/>
    </row>
    <row r="25" spans="1:28">
      <c r="A25" s="62"/>
      <c r="B25" s="64"/>
      <c r="C25" s="203"/>
      <c r="D25" s="139"/>
      <c r="E25" s="71" t="s">
        <v>0</v>
      </c>
      <c r="F25" s="139"/>
      <c r="G25" s="93"/>
      <c r="H25" s="96"/>
      <c r="I25" s="58"/>
      <c r="J25" s="157">
        <f>Input!F14</f>
        <v>125000</v>
      </c>
      <c r="K25" s="85"/>
      <c r="L25" s="96"/>
      <c r="M25" s="58"/>
      <c r="N25" s="157">
        <f>Input!G14</f>
        <v>126000</v>
      </c>
      <c r="O25" s="85"/>
      <c r="P25" s="96"/>
      <c r="Q25" s="58"/>
      <c r="R25" s="157">
        <f>Input!H14</f>
        <v>126500</v>
      </c>
      <c r="S25" s="85"/>
      <c r="T25" s="96"/>
      <c r="U25" s="58"/>
      <c r="V25" s="157">
        <f>Input!I14</f>
        <v>136000</v>
      </c>
      <c r="W25" s="85"/>
      <c r="X25" s="96"/>
      <c r="Y25" s="58"/>
      <c r="Z25" s="157">
        <f>Input!J14</f>
        <v>136000</v>
      </c>
      <c r="AA25" s="93"/>
      <c r="AB25" s="14"/>
    </row>
    <row r="26" spans="1:28">
      <c r="A26" s="62"/>
      <c r="B26" s="64"/>
      <c r="C26" s="88"/>
      <c r="D26" s="139"/>
      <c r="E26" s="58"/>
      <c r="F26" s="139"/>
      <c r="G26" s="93"/>
      <c r="H26" s="96"/>
      <c r="I26" s="58"/>
      <c r="J26" s="68"/>
      <c r="K26" s="85"/>
      <c r="L26" s="96"/>
      <c r="M26" s="58"/>
      <c r="N26" s="68"/>
      <c r="O26" s="85"/>
      <c r="P26" s="96"/>
      <c r="Q26" s="58"/>
      <c r="R26" s="68"/>
      <c r="S26" s="85"/>
      <c r="T26" s="96"/>
      <c r="U26" s="58"/>
      <c r="V26" s="68"/>
      <c r="W26" s="85"/>
      <c r="X26" s="96"/>
      <c r="Y26" s="58"/>
      <c r="Z26" s="68"/>
      <c r="AA26" s="93"/>
      <c r="AB26" s="14"/>
    </row>
    <row r="27" spans="1:28">
      <c r="A27" s="62"/>
      <c r="B27" s="64"/>
      <c r="C27" s="64" t="s">
        <v>37</v>
      </c>
      <c r="D27" s="139"/>
      <c r="E27" s="58"/>
      <c r="F27" s="139"/>
      <c r="G27" s="93"/>
      <c r="H27" s="73">
        <v>2</v>
      </c>
      <c r="I27" s="58"/>
      <c r="J27" s="68"/>
      <c r="K27" s="85"/>
      <c r="L27" s="73">
        <v>2</v>
      </c>
      <c r="M27" s="58"/>
      <c r="N27" s="68"/>
      <c r="O27" s="85"/>
      <c r="P27" s="73">
        <v>2</v>
      </c>
      <c r="Q27" s="58"/>
      <c r="R27" s="68"/>
      <c r="S27" s="85"/>
      <c r="T27" s="73">
        <v>2</v>
      </c>
      <c r="U27" s="58"/>
      <c r="V27" s="68"/>
      <c r="W27" s="85"/>
      <c r="X27" s="73">
        <v>2</v>
      </c>
      <c r="Y27" s="58"/>
      <c r="Z27" s="68"/>
      <c r="AA27" s="93"/>
      <c r="AB27" s="14"/>
    </row>
    <row r="28" spans="1:28">
      <c r="A28" s="62"/>
      <c r="B28" s="64"/>
      <c r="C28" s="64" t="s">
        <v>36</v>
      </c>
      <c r="D28" s="139"/>
      <c r="E28" s="58"/>
      <c r="F28" s="139"/>
      <c r="G28" s="93"/>
      <c r="H28" s="155">
        <f>H24-H27</f>
        <v>-0.94399999999999995</v>
      </c>
      <c r="I28" s="58"/>
      <c r="J28" s="68"/>
      <c r="K28" s="85"/>
      <c r="L28" s="155">
        <f>L24-L27</f>
        <v>-0.99206349206349209</v>
      </c>
      <c r="M28" s="58"/>
      <c r="N28" s="68"/>
      <c r="O28" s="85"/>
      <c r="P28" s="155">
        <f>P24-P27</f>
        <v>-1.0948616600790513</v>
      </c>
      <c r="Q28" s="58"/>
      <c r="R28" s="68"/>
      <c r="S28" s="85"/>
      <c r="T28" s="155">
        <f>T24-T27</f>
        <v>-1.2794117647058822</v>
      </c>
      <c r="U28" s="58"/>
      <c r="V28" s="68"/>
      <c r="W28" s="85"/>
      <c r="X28" s="155">
        <f>X24-X27</f>
        <v>1.4669117647058822</v>
      </c>
      <c r="Y28" s="58"/>
      <c r="Z28" s="68"/>
      <c r="AA28" s="93"/>
      <c r="AB28" s="14"/>
    </row>
    <row r="29" spans="1:28">
      <c r="A29" s="62"/>
      <c r="B29" s="64"/>
      <c r="C29" s="64" t="s">
        <v>38</v>
      </c>
      <c r="D29" s="139"/>
      <c r="E29" s="58"/>
      <c r="F29" s="139"/>
      <c r="G29" s="93"/>
      <c r="H29" s="96"/>
      <c r="I29" s="58"/>
      <c r="J29" s="68"/>
      <c r="K29" s="85"/>
      <c r="L29" s="155">
        <f>L24-H24</f>
        <v>-4.8063492063492141E-2</v>
      </c>
      <c r="M29" s="58"/>
      <c r="N29" s="68"/>
      <c r="O29" s="85"/>
      <c r="P29" s="155">
        <f>P24-L24</f>
        <v>-0.1027981680155593</v>
      </c>
      <c r="Q29" s="58"/>
      <c r="R29" s="68"/>
      <c r="S29" s="85"/>
      <c r="T29" s="155">
        <f>T24-P24</f>
        <v>-0.18455010462683097</v>
      </c>
      <c r="U29" s="58"/>
      <c r="V29" s="68"/>
      <c r="W29" s="85"/>
      <c r="X29" s="96"/>
      <c r="Y29" s="58"/>
      <c r="Z29" s="68"/>
      <c r="AA29" s="93"/>
      <c r="AB29" s="14"/>
    </row>
    <row r="30" spans="1:28">
      <c r="A30" s="62"/>
      <c r="B30" s="118"/>
      <c r="C30" s="132"/>
      <c r="D30" s="133"/>
      <c r="E30" s="133"/>
      <c r="F30" s="133"/>
      <c r="G30" s="137"/>
      <c r="H30" s="109"/>
      <c r="I30" s="107"/>
      <c r="J30" s="110"/>
      <c r="K30" s="123"/>
      <c r="L30" s="107"/>
      <c r="M30" s="107"/>
      <c r="N30" s="107"/>
      <c r="O30" s="125"/>
      <c r="P30" s="107"/>
      <c r="Q30" s="107"/>
      <c r="R30" s="91"/>
      <c r="S30" s="126"/>
      <c r="T30" s="91"/>
      <c r="U30" s="91"/>
      <c r="V30" s="91"/>
      <c r="W30" s="126"/>
      <c r="X30" s="91"/>
      <c r="Y30" s="91"/>
      <c r="Z30" s="91"/>
      <c r="AA30" s="93"/>
      <c r="AB30" s="14"/>
    </row>
    <row r="31" spans="1:28">
      <c r="A31" s="62"/>
      <c r="B31" s="64"/>
      <c r="C31" s="64" t="s">
        <v>90</v>
      </c>
      <c r="D31" s="58" t="s">
        <v>7</v>
      </c>
      <c r="E31" s="58" t="s">
        <v>12</v>
      </c>
      <c r="F31" s="138"/>
      <c r="G31" s="93"/>
      <c r="H31" s="155">
        <f>J31/J32</f>
        <v>3.56</v>
      </c>
      <c r="I31" s="58" t="s">
        <v>7</v>
      </c>
      <c r="J31" s="156">
        <f>Input!F37</f>
        <v>89000</v>
      </c>
      <c r="K31" s="85"/>
      <c r="L31" s="155">
        <f>N31/N32</f>
        <v>3.48</v>
      </c>
      <c r="M31" s="58" t="s">
        <v>7</v>
      </c>
      <c r="N31" s="156">
        <f>Input!G37</f>
        <v>87000</v>
      </c>
      <c r="O31" s="85"/>
      <c r="P31" s="155">
        <f>R31/R32</f>
        <v>3.8</v>
      </c>
      <c r="Q31" s="58" t="s">
        <v>7</v>
      </c>
      <c r="R31" s="156">
        <f>Input!H37</f>
        <v>95000</v>
      </c>
      <c r="S31" s="85"/>
      <c r="T31" s="155">
        <f>+V31/V32</f>
        <v>2.6</v>
      </c>
      <c r="U31" s="58" t="s">
        <v>7</v>
      </c>
      <c r="V31" s="156">
        <f>Input!I37</f>
        <v>65000</v>
      </c>
      <c r="W31" s="85"/>
      <c r="X31" s="155">
        <f>Z31/V32</f>
        <v>13.44</v>
      </c>
      <c r="Y31" s="58" t="s">
        <v>7</v>
      </c>
      <c r="Z31" s="156">
        <f>Input!J37</f>
        <v>336000</v>
      </c>
      <c r="AA31" s="93"/>
      <c r="AB31" s="14"/>
    </row>
    <row r="32" spans="1:28">
      <c r="A32" s="62"/>
      <c r="B32" s="64"/>
      <c r="C32" s="140"/>
      <c r="D32" s="141"/>
      <c r="E32" s="71" t="s">
        <v>65</v>
      </c>
      <c r="F32" s="17"/>
      <c r="G32" s="93"/>
      <c r="H32" s="96"/>
      <c r="I32" s="58"/>
      <c r="J32" s="157">
        <f>Input!F23</f>
        <v>25000</v>
      </c>
      <c r="K32" s="85"/>
      <c r="L32" s="96"/>
      <c r="M32" s="58"/>
      <c r="N32" s="157">
        <f>Input!G23</f>
        <v>25000</v>
      </c>
      <c r="O32" s="85"/>
      <c r="P32" s="96"/>
      <c r="Q32" s="58"/>
      <c r="R32" s="157">
        <f>Input!H23</f>
        <v>25000</v>
      </c>
      <c r="S32" s="85"/>
      <c r="T32" s="96"/>
      <c r="U32" s="58"/>
      <c r="V32" s="157">
        <f>Input!I23</f>
        <v>25000</v>
      </c>
      <c r="W32" s="85"/>
      <c r="X32" s="96"/>
      <c r="Y32" s="58"/>
      <c r="Z32" s="157">
        <f>Input!J23</f>
        <v>25000</v>
      </c>
      <c r="AA32" s="93"/>
      <c r="AB32" s="14"/>
    </row>
    <row r="33" spans="1:28">
      <c r="A33" s="62"/>
      <c r="B33" s="64"/>
      <c r="C33" s="64" t="s">
        <v>37</v>
      </c>
      <c r="D33" s="141"/>
      <c r="E33" s="58"/>
      <c r="F33" s="17"/>
      <c r="G33" s="93"/>
      <c r="H33" s="73">
        <v>2</v>
      </c>
      <c r="I33" s="58"/>
      <c r="J33" s="68"/>
      <c r="K33" s="85"/>
      <c r="L33" s="73">
        <v>2</v>
      </c>
      <c r="M33" s="58"/>
      <c r="N33" s="68"/>
      <c r="O33" s="85"/>
      <c r="P33" s="73">
        <v>2</v>
      </c>
      <c r="Q33" s="58"/>
      <c r="R33" s="68"/>
      <c r="S33" s="85"/>
      <c r="T33" s="73">
        <v>2</v>
      </c>
      <c r="U33" s="58"/>
      <c r="V33" s="68"/>
      <c r="W33" s="85"/>
      <c r="X33" s="73">
        <v>2</v>
      </c>
      <c r="Y33" s="58"/>
      <c r="Z33" s="68"/>
      <c r="AA33" s="93"/>
      <c r="AB33" s="14"/>
    </row>
    <row r="34" spans="1:28">
      <c r="A34" s="62"/>
      <c r="B34" s="64"/>
      <c r="C34" s="64" t="s">
        <v>36</v>
      </c>
      <c r="D34" s="141"/>
      <c r="E34" s="58"/>
      <c r="F34" s="17"/>
      <c r="G34" s="93"/>
      <c r="H34" s="155">
        <f>H31-H33</f>
        <v>1.56</v>
      </c>
      <c r="I34" s="58"/>
      <c r="J34" s="68"/>
      <c r="K34" s="85"/>
      <c r="L34" s="155">
        <f>L31-L33</f>
        <v>1.48</v>
      </c>
      <c r="M34" s="58"/>
      <c r="N34" s="68"/>
      <c r="O34" s="85"/>
      <c r="P34" s="155">
        <f>P31-P33</f>
        <v>1.7999999999999998</v>
      </c>
      <c r="Q34" s="58"/>
      <c r="R34" s="68"/>
      <c r="S34" s="85"/>
      <c r="T34" s="155">
        <f>T31-T33</f>
        <v>0.60000000000000009</v>
      </c>
      <c r="U34" s="58"/>
      <c r="V34" s="68"/>
      <c r="W34" s="85"/>
      <c r="X34" s="155">
        <f>X31-X33</f>
        <v>11.44</v>
      </c>
      <c r="Y34" s="58"/>
      <c r="Z34" s="68"/>
      <c r="AA34" s="93"/>
      <c r="AB34" s="14"/>
    </row>
    <row r="35" spans="1:28">
      <c r="A35" s="62"/>
      <c r="B35" s="64"/>
      <c r="C35" s="64" t="s">
        <v>38</v>
      </c>
      <c r="D35" s="141"/>
      <c r="E35" s="58"/>
      <c r="F35" s="17"/>
      <c r="G35" s="142"/>
      <c r="H35" s="96"/>
      <c r="I35" s="58"/>
      <c r="J35" s="68"/>
      <c r="K35" s="85"/>
      <c r="L35" s="155">
        <f>L31-H31</f>
        <v>-8.0000000000000071E-2</v>
      </c>
      <c r="M35" s="58"/>
      <c r="N35" s="68"/>
      <c r="O35" s="85"/>
      <c r="P35" s="155">
        <f>P31-L31</f>
        <v>0.31999999999999984</v>
      </c>
      <c r="Q35" s="58"/>
      <c r="R35" s="68"/>
      <c r="S35" s="85"/>
      <c r="T35" s="155">
        <f>T31-P31</f>
        <v>-1.1999999999999997</v>
      </c>
      <c r="U35" s="58"/>
      <c r="V35" s="68"/>
      <c r="W35" s="85"/>
      <c r="X35" s="96"/>
      <c r="Y35" s="58"/>
      <c r="Z35" s="68"/>
      <c r="AA35" s="93"/>
      <c r="AB35" s="14"/>
    </row>
    <row r="36" spans="1:28">
      <c r="A36" s="17"/>
      <c r="B36" s="91"/>
      <c r="C36" s="106"/>
      <c r="D36" s="106"/>
      <c r="E36" s="107"/>
      <c r="F36" s="91"/>
      <c r="G36" s="91"/>
      <c r="H36" s="115"/>
      <c r="I36" s="107"/>
      <c r="J36" s="110"/>
      <c r="K36" s="110"/>
      <c r="L36" s="107"/>
      <c r="M36" s="107"/>
      <c r="N36" s="107"/>
      <c r="O36" s="107"/>
      <c r="P36" s="107"/>
      <c r="Q36" s="107"/>
      <c r="R36" s="91"/>
      <c r="S36" s="91"/>
      <c r="T36" s="91"/>
      <c r="U36" s="91"/>
      <c r="V36" s="91"/>
      <c r="W36" s="91"/>
      <c r="X36" s="91"/>
      <c r="Y36" s="91"/>
      <c r="Z36" s="91"/>
      <c r="AA36" s="14"/>
      <c r="AB36" s="14"/>
    </row>
    <row r="37" spans="1:28">
      <c r="A37" s="17"/>
      <c r="B37" s="17"/>
      <c r="C37" s="102"/>
      <c r="D37" s="102"/>
      <c r="E37" s="58"/>
      <c r="F37" s="17"/>
      <c r="G37" s="17"/>
      <c r="H37" s="67"/>
      <c r="I37" s="58"/>
      <c r="J37" s="68"/>
      <c r="K37" s="68"/>
      <c r="L37" s="58"/>
      <c r="M37" s="58"/>
      <c r="N37" s="58"/>
      <c r="O37" s="58"/>
      <c r="P37" s="58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>
      <c r="A38" s="17"/>
      <c r="B38" s="17"/>
      <c r="C38" s="101"/>
      <c r="D38" s="101"/>
      <c r="E38" s="58"/>
      <c r="F38" s="17"/>
      <c r="G38" s="17"/>
      <c r="H38" s="67"/>
      <c r="I38" s="58"/>
      <c r="J38" s="68"/>
      <c r="K38" s="68"/>
      <c r="L38" s="58"/>
      <c r="M38" s="58"/>
      <c r="N38" s="58"/>
      <c r="O38" s="58"/>
      <c r="P38" s="58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>
      <c r="A39" s="14"/>
      <c r="B39" s="17"/>
      <c r="C39" s="58"/>
      <c r="D39" s="58"/>
      <c r="E39" s="58"/>
      <c r="F39" s="17"/>
      <c r="G39" s="17"/>
      <c r="H39" s="67"/>
      <c r="I39" s="58"/>
      <c r="J39" s="68"/>
      <c r="K39" s="68"/>
      <c r="L39" s="58"/>
      <c r="M39" s="58"/>
      <c r="N39" s="58"/>
      <c r="O39" s="58"/>
      <c r="P39" s="58"/>
      <c r="Q39" s="1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>
      <c r="A40" s="14"/>
      <c r="B40" s="17"/>
      <c r="C40" s="58"/>
      <c r="D40" s="58"/>
      <c r="E40" s="143"/>
      <c r="F40" s="17"/>
      <c r="G40" s="17"/>
      <c r="H40" s="67"/>
      <c r="I40" s="58"/>
      <c r="J40" s="68"/>
      <c r="K40" s="68"/>
      <c r="L40" s="58"/>
      <c r="M40" s="58"/>
      <c r="N40" s="58"/>
      <c r="O40" s="58"/>
      <c r="P40" s="58"/>
      <c r="Q40" s="1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>
      <c r="B41" s="9"/>
      <c r="C41" s="2"/>
      <c r="D41" s="2"/>
      <c r="E41" s="13"/>
      <c r="F41" s="9"/>
      <c r="G41" s="9"/>
      <c r="H41" s="7"/>
      <c r="I41" s="2"/>
      <c r="J41" s="8"/>
      <c r="K41" s="8"/>
      <c r="L41" s="2"/>
      <c r="M41" s="2"/>
      <c r="N41" s="2"/>
      <c r="O41" s="2"/>
      <c r="P41" s="2"/>
    </row>
    <row r="42" spans="1:28">
      <c r="B42" s="9"/>
      <c r="C42" s="2"/>
      <c r="D42" s="2"/>
      <c r="E42" s="13"/>
      <c r="F42" s="9"/>
      <c r="G42" s="9"/>
      <c r="H42" s="7"/>
      <c r="I42" s="2"/>
      <c r="J42" s="8"/>
      <c r="K42" s="8"/>
      <c r="L42" s="2"/>
      <c r="M42" s="2"/>
      <c r="N42" s="2"/>
      <c r="O42" s="2"/>
      <c r="P42" s="2"/>
    </row>
    <row r="43" spans="1:28">
      <c r="B43" s="9"/>
      <c r="C43" s="2"/>
      <c r="D43" s="2"/>
      <c r="E43" s="12"/>
      <c r="F43" s="9"/>
      <c r="G43" s="9"/>
      <c r="H43" s="7"/>
      <c r="I43" s="2"/>
      <c r="J43" s="8"/>
      <c r="K43" s="8"/>
      <c r="L43" s="2"/>
      <c r="M43" s="2"/>
      <c r="N43" s="2"/>
      <c r="O43" s="2"/>
      <c r="P43" s="2"/>
    </row>
    <row r="44" spans="1:28">
      <c r="B44" s="9"/>
      <c r="C44" s="2"/>
      <c r="D44" s="2"/>
      <c r="E44" s="2"/>
      <c r="F44" s="9"/>
      <c r="G44" s="9"/>
      <c r="H44" s="7"/>
      <c r="I44" s="2"/>
      <c r="J44" s="8"/>
      <c r="K44" s="8"/>
      <c r="L44" s="2"/>
      <c r="M44" s="2"/>
      <c r="N44" s="2"/>
      <c r="O44" s="2"/>
      <c r="P44" s="2"/>
    </row>
    <row r="45" spans="1:28">
      <c r="B45" s="9"/>
      <c r="C45" s="2"/>
      <c r="D45" s="2"/>
      <c r="E45" s="2"/>
      <c r="F45" s="9"/>
      <c r="G45" s="9"/>
      <c r="H45" s="7"/>
      <c r="I45" s="2"/>
      <c r="J45" s="8"/>
      <c r="K45" s="8"/>
      <c r="L45" s="2"/>
      <c r="M45" s="2"/>
      <c r="N45" s="2"/>
      <c r="O45" s="2"/>
      <c r="P45" s="2"/>
    </row>
    <row r="46" spans="1:28">
      <c r="B46" s="9"/>
      <c r="C46" s="2"/>
      <c r="D46" s="2"/>
      <c r="E46" s="2"/>
      <c r="F46" s="9"/>
      <c r="G46" s="9"/>
      <c r="H46" s="7"/>
      <c r="I46" s="2"/>
      <c r="J46" s="8"/>
      <c r="K46" s="8"/>
      <c r="L46" s="2"/>
      <c r="M46" s="2"/>
      <c r="N46" s="2"/>
      <c r="O46" s="2"/>
      <c r="P46" s="2"/>
    </row>
    <row r="47" spans="1:28">
      <c r="B47" s="9"/>
      <c r="C47" s="2"/>
      <c r="D47" s="2"/>
      <c r="E47" s="2"/>
      <c r="F47" s="9"/>
      <c r="G47" s="9"/>
      <c r="H47" s="7"/>
      <c r="I47" s="2"/>
      <c r="J47" s="8"/>
      <c r="K47" s="8"/>
      <c r="L47" s="2"/>
      <c r="M47" s="2"/>
      <c r="N47" s="2"/>
      <c r="O47" s="2"/>
      <c r="P47" s="2"/>
    </row>
    <row r="48" spans="1:28">
      <c r="B48" s="9"/>
      <c r="C48" s="2"/>
      <c r="D48" s="2"/>
      <c r="E48" s="13"/>
      <c r="F48" s="9"/>
      <c r="G48" s="9"/>
      <c r="H48" s="7"/>
      <c r="I48" s="2"/>
      <c r="J48" s="8"/>
      <c r="K48" s="8"/>
      <c r="L48" s="2"/>
      <c r="M48" s="2"/>
      <c r="N48" s="2"/>
      <c r="O48" s="2"/>
      <c r="P48" s="2"/>
    </row>
    <row r="49" spans="2:16">
      <c r="B49" s="9"/>
      <c r="C49" s="2"/>
      <c r="D49" s="2"/>
      <c r="E49" s="13"/>
      <c r="F49" s="9"/>
      <c r="G49" s="9"/>
      <c r="H49" s="7"/>
      <c r="I49" s="2"/>
      <c r="J49" s="8"/>
      <c r="K49" s="8"/>
      <c r="L49" s="2"/>
      <c r="M49" s="2"/>
      <c r="N49" s="2"/>
      <c r="O49" s="2"/>
      <c r="P49" s="2"/>
    </row>
    <row r="50" spans="2:16">
      <c r="B50" s="9"/>
      <c r="C50" s="2"/>
      <c r="D50" s="2"/>
      <c r="E50" s="12"/>
      <c r="F50" s="9"/>
      <c r="G50" s="9"/>
      <c r="H50" s="7"/>
      <c r="I50" s="2"/>
      <c r="J50" s="8"/>
      <c r="K50" s="8"/>
      <c r="L50" s="2"/>
      <c r="M50" s="2"/>
      <c r="N50" s="2"/>
      <c r="O50" s="2"/>
      <c r="P50" s="2"/>
    </row>
    <row r="51" spans="2:16">
      <c r="B51" s="9"/>
      <c r="C51" s="2"/>
      <c r="D51" s="2"/>
      <c r="E51" s="12"/>
      <c r="F51" s="9"/>
      <c r="G51" s="9"/>
      <c r="H51" s="7"/>
      <c r="I51" s="2"/>
      <c r="J51" s="8"/>
      <c r="K51" s="8"/>
      <c r="L51" s="2"/>
      <c r="M51" s="2"/>
      <c r="N51" s="2"/>
      <c r="O51" s="2"/>
      <c r="P51" s="2"/>
    </row>
    <row r="52" spans="2:16">
      <c r="B52" s="9"/>
      <c r="C52" s="2"/>
      <c r="D52" s="2"/>
      <c r="E52" s="2"/>
      <c r="F52" s="9"/>
      <c r="G52" s="9"/>
      <c r="H52" s="7"/>
      <c r="I52" s="2"/>
      <c r="J52" s="8"/>
      <c r="K52" s="8"/>
      <c r="L52" s="2"/>
      <c r="M52" s="2"/>
      <c r="N52" s="2"/>
      <c r="O52" s="2"/>
      <c r="P52" s="2"/>
    </row>
    <row r="53" spans="2:16">
      <c r="M53" s="2"/>
      <c r="N53" s="2"/>
    </row>
    <row r="54" spans="2:16">
      <c r="M54" s="2"/>
      <c r="N54" s="2"/>
    </row>
    <row r="55" spans="2:16">
      <c r="M55" s="2"/>
      <c r="N55" s="2"/>
    </row>
    <row r="56" spans="2:16">
      <c r="M56" s="2"/>
      <c r="N56" s="2"/>
    </row>
    <row r="57" spans="2:16">
      <c r="M57" s="2"/>
      <c r="N57" s="2"/>
    </row>
    <row r="58" spans="2:16">
      <c r="M58" s="2"/>
      <c r="N58" s="2"/>
    </row>
    <row r="59" spans="2:16">
      <c r="M59" s="2"/>
      <c r="N59" s="2"/>
    </row>
    <row r="60" spans="2:16">
      <c r="M60" s="2"/>
      <c r="N60" s="2"/>
    </row>
    <row r="61" spans="2:16">
      <c r="M61" s="2"/>
      <c r="N61" s="2"/>
    </row>
    <row r="62" spans="2:16">
      <c r="M62" s="2"/>
      <c r="N62" s="2"/>
    </row>
    <row r="63" spans="2:16">
      <c r="M63" s="2"/>
      <c r="N63" s="2"/>
    </row>
    <row r="64" spans="2:16">
      <c r="M64" s="2"/>
      <c r="N64" s="2"/>
    </row>
    <row r="65" spans="13:14">
      <c r="M65" s="2"/>
      <c r="N65" s="2"/>
    </row>
    <row r="66" spans="13:14">
      <c r="M66" s="2"/>
      <c r="N66" s="2"/>
    </row>
    <row r="67" spans="13:14">
      <c r="M67" s="2"/>
      <c r="N67" s="2"/>
    </row>
    <row r="68" spans="13:14">
      <c r="M68" s="2"/>
      <c r="N68" s="2"/>
    </row>
    <row r="69" spans="13:14">
      <c r="M69" s="2"/>
      <c r="N69" s="2"/>
    </row>
    <row r="70" spans="13:14">
      <c r="M70" s="2"/>
      <c r="N70" s="2"/>
    </row>
    <row r="71" spans="13:14">
      <c r="M71" s="2"/>
      <c r="N71" s="2"/>
    </row>
    <row r="72" spans="13:14">
      <c r="M72" s="2"/>
      <c r="N72" s="2"/>
    </row>
    <row r="73" spans="13:14">
      <c r="M73" s="2"/>
      <c r="N73" s="2"/>
    </row>
    <row r="74" spans="13:14">
      <c r="M74" s="2"/>
      <c r="N74" s="2"/>
    </row>
    <row r="75" spans="13:14">
      <c r="M75" s="2"/>
      <c r="N75" s="2"/>
    </row>
    <row r="76" spans="13:14">
      <c r="M76" s="2"/>
      <c r="N76" s="2"/>
    </row>
    <row r="77" spans="13:14">
      <c r="M77" s="2"/>
      <c r="N77" s="2"/>
    </row>
    <row r="78" spans="13:14">
      <c r="M78" s="2"/>
      <c r="N78" s="2"/>
    </row>
    <row r="79" spans="13:14">
      <c r="M79" s="2"/>
      <c r="N79" s="2"/>
    </row>
    <row r="80" spans="13:14">
      <c r="M80" s="2"/>
      <c r="N80" s="2"/>
    </row>
    <row r="81" spans="13:14">
      <c r="M81" s="2"/>
      <c r="N81" s="2"/>
    </row>
    <row r="82" spans="13:14">
      <c r="M82" s="2"/>
      <c r="N82" s="2"/>
    </row>
    <row r="83" spans="13:14">
      <c r="M83" s="2"/>
      <c r="N83" s="2"/>
    </row>
    <row r="84" spans="13:14">
      <c r="M84" s="2"/>
      <c r="N84" s="2"/>
    </row>
    <row r="85" spans="13:14">
      <c r="M85" s="2"/>
      <c r="N85" s="2"/>
    </row>
    <row r="86" spans="13:14">
      <c r="M86" s="2"/>
      <c r="N86" s="2"/>
    </row>
    <row r="87" spans="13:14">
      <c r="M87" s="2"/>
      <c r="N87" s="2"/>
    </row>
    <row r="88" spans="13:14">
      <c r="M88" s="2"/>
      <c r="N88" s="2"/>
    </row>
    <row r="89" spans="13:14">
      <c r="M89" s="2"/>
      <c r="N89" s="2"/>
    </row>
    <row r="90" spans="13:14">
      <c r="M90" s="2"/>
      <c r="N90" s="2"/>
    </row>
    <row r="91" spans="13:14">
      <c r="M91" s="2"/>
      <c r="N91" s="2"/>
    </row>
    <row r="92" spans="13:14">
      <c r="M92" s="2"/>
      <c r="N92" s="2"/>
    </row>
    <row r="93" spans="13:14">
      <c r="M93" s="2"/>
      <c r="N93" s="2"/>
    </row>
    <row r="94" spans="13:14">
      <c r="M94" s="2"/>
      <c r="N94" s="2"/>
    </row>
    <row r="95" spans="13:14">
      <c r="M95" s="2"/>
      <c r="N95" s="2"/>
    </row>
    <row r="96" spans="13:14">
      <c r="M96" s="2"/>
      <c r="N96" s="2"/>
    </row>
    <row r="97" spans="13:14">
      <c r="M97" s="2"/>
      <c r="N97" s="2"/>
    </row>
    <row r="98" spans="13:14">
      <c r="M98" s="2"/>
      <c r="N98" s="2"/>
    </row>
    <row r="99" spans="13:14">
      <c r="M99" s="2"/>
      <c r="N99" s="2"/>
    </row>
    <row r="100" spans="13:14">
      <c r="M100" s="2"/>
      <c r="N100" s="2"/>
    </row>
    <row r="101" spans="13:14">
      <c r="M101" s="2"/>
      <c r="N101" s="2"/>
    </row>
    <row r="102" spans="13:14">
      <c r="M102" s="2"/>
      <c r="N102" s="2"/>
    </row>
    <row r="103" spans="13:14">
      <c r="M103" s="2"/>
      <c r="N103" s="2"/>
    </row>
    <row r="104" spans="13:14">
      <c r="M104" s="2"/>
      <c r="N104" s="2"/>
    </row>
    <row r="105" spans="13:14">
      <c r="M105" s="2"/>
      <c r="N105" s="2"/>
    </row>
    <row r="106" spans="13:14">
      <c r="M106" s="2"/>
      <c r="N106" s="2"/>
    </row>
    <row r="107" spans="13:14">
      <c r="M107" s="2"/>
      <c r="N107" s="2"/>
    </row>
    <row r="108" spans="13:14">
      <c r="M108" s="2"/>
      <c r="N108" s="2"/>
    </row>
    <row r="109" spans="13:14">
      <c r="M109" s="2"/>
      <c r="N109" s="2"/>
    </row>
    <row r="110" spans="13:14">
      <c r="M110" s="2"/>
      <c r="N110" s="2"/>
    </row>
    <row r="111" spans="13:14">
      <c r="M111" s="2"/>
      <c r="N111" s="2"/>
    </row>
    <row r="112" spans="13:14">
      <c r="M112" s="2"/>
      <c r="N112" s="2"/>
    </row>
    <row r="113" spans="13:14">
      <c r="M113" s="2"/>
      <c r="N113" s="2"/>
    </row>
    <row r="114" spans="13:14">
      <c r="M114" s="2"/>
      <c r="N114" s="2"/>
    </row>
    <row r="115" spans="13:14">
      <c r="M115" s="2"/>
      <c r="N115" s="2"/>
    </row>
    <row r="116" spans="13:14">
      <c r="M116" s="2"/>
      <c r="N116" s="2"/>
    </row>
    <row r="117" spans="13:14">
      <c r="M117" s="2"/>
      <c r="N117" s="2"/>
    </row>
    <row r="118" spans="13:14">
      <c r="M118" s="2"/>
      <c r="N118" s="2"/>
    </row>
    <row r="119" spans="13:14">
      <c r="M119" s="2"/>
      <c r="N119" s="2"/>
    </row>
    <row r="120" spans="13:14">
      <c r="M120" s="2"/>
      <c r="N120" s="2"/>
    </row>
    <row r="121" spans="13:14">
      <c r="M121" s="2"/>
      <c r="N121" s="2"/>
    </row>
    <row r="122" spans="13:14">
      <c r="M122" s="2"/>
      <c r="N122" s="2"/>
    </row>
    <row r="123" spans="13:14">
      <c r="M123" s="2"/>
      <c r="N123" s="2"/>
    </row>
    <row r="124" spans="13:14">
      <c r="M124" s="2"/>
      <c r="N124" s="2"/>
    </row>
    <row r="125" spans="13:14">
      <c r="M125" s="2"/>
      <c r="N125" s="2"/>
    </row>
  </sheetData>
  <mergeCells count="6">
    <mergeCell ref="W3:Z3"/>
    <mergeCell ref="C24:C25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32"/>
    <pageSetUpPr fitToPage="1"/>
  </sheetPr>
  <dimension ref="A1:AC36"/>
  <sheetViews>
    <sheetView showGridLines="0" topLeftCell="I1" zoomScaleNormal="100" workbookViewId="0">
      <selection activeCell="AA4" sqref="AA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20.5546875" style="4" bestFit="1" customWidth="1"/>
    <col min="4" max="4" width="3.109375" style="4" customWidth="1"/>
    <col min="5" max="5" width="30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09375" style="1"/>
  </cols>
  <sheetData>
    <row r="1" spans="1:29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21.75" customHeight="1">
      <c r="A3" s="17"/>
      <c r="B3" s="164" t="s">
        <v>13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  <c r="AB3" s="14"/>
      <c r="AC3" s="14"/>
    </row>
    <row r="4" spans="1:29">
      <c r="A4" s="62"/>
      <c r="B4" s="166" t="s">
        <v>5</v>
      </c>
      <c r="C4" s="167"/>
      <c r="D4" s="167"/>
      <c r="E4" s="167"/>
      <c r="F4" s="170"/>
      <c r="G4" s="178"/>
      <c r="H4" s="174"/>
      <c r="I4" s="167"/>
      <c r="J4" s="169"/>
      <c r="K4" s="175"/>
      <c r="L4" s="167"/>
      <c r="M4" s="167"/>
      <c r="N4" s="167"/>
      <c r="O4" s="176"/>
      <c r="P4" s="172"/>
      <c r="Q4" s="172"/>
      <c r="R4" s="172"/>
      <c r="S4" s="177"/>
      <c r="T4" s="172"/>
      <c r="U4" s="172"/>
      <c r="V4" s="172"/>
      <c r="W4" s="177"/>
      <c r="X4" s="172"/>
      <c r="Y4" s="172"/>
      <c r="Z4" s="172"/>
      <c r="AA4" s="93"/>
      <c r="AB4" s="14"/>
      <c r="AC4" s="14"/>
    </row>
    <row r="5" spans="1:29">
      <c r="A5" s="62"/>
      <c r="B5" s="116"/>
      <c r="C5" s="58"/>
      <c r="D5" s="58"/>
      <c r="E5" s="58"/>
      <c r="F5" s="66"/>
      <c r="G5" s="117"/>
      <c r="H5" s="96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  <c r="AB5" s="14"/>
      <c r="AC5" s="14"/>
    </row>
    <row r="6" spans="1:29">
      <c r="A6" s="62"/>
      <c r="B6" s="64"/>
      <c r="C6" s="64" t="s">
        <v>91</v>
      </c>
      <c r="D6" s="58" t="s">
        <v>7</v>
      </c>
      <c r="E6" s="58" t="s">
        <v>21</v>
      </c>
      <c r="F6" s="17"/>
      <c r="G6" s="93"/>
      <c r="H6" s="155">
        <f>J6/J7</f>
        <v>1</v>
      </c>
      <c r="I6" s="70" t="s">
        <v>7</v>
      </c>
      <c r="J6" s="156">
        <f>Input!F20</f>
        <v>125000</v>
      </c>
      <c r="K6" s="98"/>
      <c r="L6" s="155">
        <f>N6/N7</f>
        <v>0.99206349206349209</v>
      </c>
      <c r="M6" s="70" t="s">
        <v>7</v>
      </c>
      <c r="N6" s="158">
        <f>Input!G20</f>
        <v>125000</v>
      </c>
      <c r="O6" s="58"/>
      <c r="P6" s="155">
        <f>R6/R7</f>
        <v>0.98814229249011853</v>
      </c>
      <c r="Q6" s="70" t="s">
        <v>7</v>
      </c>
      <c r="R6" s="158">
        <f>Input!H20</f>
        <v>125000</v>
      </c>
      <c r="S6" s="17"/>
      <c r="T6" s="155">
        <f>V6/V7</f>
        <v>0.80882352941176472</v>
      </c>
      <c r="U6" s="70" t="s">
        <v>7</v>
      </c>
      <c r="V6" s="158">
        <f>Input!I20</f>
        <v>110000</v>
      </c>
      <c r="W6" s="17"/>
      <c r="X6" s="155">
        <f>Z6/Z7</f>
        <v>0.80882352941176472</v>
      </c>
      <c r="Y6" s="70" t="s">
        <v>7</v>
      </c>
      <c r="Z6" s="158">
        <f>Input!J20</f>
        <v>110000</v>
      </c>
      <c r="AA6" s="17"/>
      <c r="AB6" s="14"/>
      <c r="AC6" s="14"/>
    </row>
    <row r="7" spans="1:29">
      <c r="A7" s="62"/>
      <c r="B7" s="64"/>
      <c r="C7" s="64"/>
      <c r="D7" s="58"/>
      <c r="E7" s="71" t="s">
        <v>0</v>
      </c>
      <c r="F7" s="17"/>
      <c r="G7" s="93"/>
      <c r="H7" s="96"/>
      <c r="I7" s="58"/>
      <c r="J7" s="157">
        <f>Input!F14</f>
        <v>125000</v>
      </c>
      <c r="K7" s="98"/>
      <c r="L7" s="96"/>
      <c r="M7" s="58"/>
      <c r="N7" s="156">
        <f>Input!G14</f>
        <v>126000</v>
      </c>
      <c r="O7" s="98"/>
      <c r="P7" s="96"/>
      <c r="Q7" s="58"/>
      <c r="R7" s="156">
        <f>Input!H14</f>
        <v>126500</v>
      </c>
      <c r="S7" s="99"/>
      <c r="T7" s="96"/>
      <c r="U7" s="58"/>
      <c r="V7" s="156">
        <f>Input!I14</f>
        <v>136000</v>
      </c>
      <c r="W7" s="99"/>
      <c r="X7" s="96"/>
      <c r="Y7" s="58"/>
      <c r="Z7" s="156">
        <f>Input!J14</f>
        <v>136000</v>
      </c>
      <c r="AA7" s="93"/>
      <c r="AB7" s="14"/>
      <c r="AC7" s="14"/>
    </row>
    <row r="8" spans="1:29">
      <c r="A8" s="62"/>
      <c r="B8" s="64"/>
      <c r="C8" s="64" t="s">
        <v>37</v>
      </c>
      <c r="D8" s="58"/>
      <c r="E8" s="58"/>
      <c r="F8" s="17"/>
      <c r="G8" s="93"/>
      <c r="H8" s="73">
        <v>2</v>
      </c>
      <c r="I8" s="58"/>
      <c r="J8" s="68"/>
      <c r="K8" s="103"/>
      <c r="L8" s="73">
        <v>2</v>
      </c>
      <c r="M8" s="58"/>
      <c r="N8" s="68"/>
      <c r="O8" s="103"/>
      <c r="P8" s="73">
        <v>2</v>
      </c>
      <c r="Q8" s="58"/>
      <c r="R8" s="68"/>
      <c r="S8" s="103"/>
      <c r="T8" s="73">
        <v>2</v>
      </c>
      <c r="U8" s="58"/>
      <c r="V8" s="68"/>
      <c r="W8" s="103"/>
      <c r="X8" s="73">
        <v>2</v>
      </c>
      <c r="Y8" s="58"/>
      <c r="Z8" s="68"/>
      <c r="AA8" s="93"/>
      <c r="AB8" s="14"/>
      <c r="AC8" s="14"/>
    </row>
    <row r="9" spans="1:29">
      <c r="A9" s="62"/>
      <c r="B9" s="64"/>
      <c r="C9" s="64" t="s">
        <v>36</v>
      </c>
      <c r="D9" s="58"/>
      <c r="E9" s="58"/>
      <c r="F9" s="17"/>
      <c r="G9" s="93"/>
      <c r="H9" s="155">
        <f>H6-H8</f>
        <v>-1</v>
      </c>
      <c r="I9" s="58"/>
      <c r="J9" s="68"/>
      <c r="K9" s="103"/>
      <c r="L9" s="155">
        <f>L6-L8</f>
        <v>-1.0079365079365079</v>
      </c>
      <c r="M9" s="58"/>
      <c r="N9" s="68"/>
      <c r="O9" s="103"/>
      <c r="P9" s="155">
        <f>P6-P8</f>
        <v>-1.0118577075098814</v>
      </c>
      <c r="Q9" s="58"/>
      <c r="R9" s="68"/>
      <c r="S9" s="103"/>
      <c r="T9" s="155">
        <f>T6-T8</f>
        <v>-1.1911764705882353</v>
      </c>
      <c r="U9" s="58"/>
      <c r="V9" s="68"/>
      <c r="W9" s="103"/>
      <c r="X9" s="155">
        <f>X6-X8</f>
        <v>-1.1911764705882353</v>
      </c>
      <c r="Y9" s="58"/>
      <c r="Z9" s="68"/>
      <c r="AA9" s="93"/>
      <c r="AB9" s="14"/>
      <c r="AC9" s="14"/>
    </row>
    <row r="10" spans="1:29">
      <c r="A10" s="62"/>
      <c r="B10" s="64"/>
      <c r="C10" s="64" t="s">
        <v>38</v>
      </c>
      <c r="D10" s="58"/>
      <c r="E10" s="58"/>
      <c r="F10" s="17"/>
      <c r="G10" s="93"/>
      <c r="H10" s="96"/>
      <c r="I10" s="58"/>
      <c r="J10" s="68"/>
      <c r="K10" s="103"/>
      <c r="L10" s="155">
        <f>L6-H6</f>
        <v>-7.9365079365079083E-3</v>
      </c>
      <c r="M10" s="58"/>
      <c r="N10" s="68"/>
      <c r="O10" s="103"/>
      <c r="P10" s="155">
        <f>P6-L6</f>
        <v>-3.9211995733735572E-3</v>
      </c>
      <c r="Q10" s="58"/>
      <c r="R10" s="68"/>
      <c r="S10" s="103"/>
      <c r="T10" s="155">
        <f>T6-P6</f>
        <v>-0.17931876307835382</v>
      </c>
      <c r="U10" s="58"/>
      <c r="V10" s="68"/>
      <c r="W10" s="103"/>
      <c r="X10" s="96"/>
      <c r="Y10" s="58"/>
      <c r="Z10" s="68"/>
      <c r="AA10" s="93"/>
      <c r="AB10" s="14"/>
      <c r="AC10" s="14"/>
    </row>
    <row r="11" spans="1:29">
      <c r="A11" s="62"/>
      <c r="B11" s="144"/>
      <c r="C11" s="118"/>
      <c r="D11" s="107"/>
      <c r="E11" s="107"/>
      <c r="F11" s="91"/>
      <c r="G11" s="137"/>
      <c r="H11" s="109"/>
      <c r="I11" s="107"/>
      <c r="J11" s="110"/>
      <c r="K11" s="111"/>
      <c r="L11" s="109"/>
      <c r="M11" s="107"/>
      <c r="N11" s="110"/>
      <c r="O11" s="111"/>
      <c r="P11" s="109"/>
      <c r="Q11" s="107"/>
      <c r="R11" s="110"/>
      <c r="S11" s="112"/>
      <c r="T11" s="109"/>
      <c r="U11" s="107"/>
      <c r="V11" s="110"/>
      <c r="W11" s="112"/>
      <c r="X11" s="109"/>
      <c r="Y11" s="107"/>
      <c r="Z11" s="113"/>
      <c r="AA11" s="93"/>
      <c r="AB11" s="14"/>
      <c r="AC11" s="14"/>
    </row>
    <row r="12" spans="1:29">
      <c r="A12" s="62"/>
      <c r="B12" s="64"/>
      <c r="C12" s="204" t="s">
        <v>92</v>
      </c>
      <c r="D12" s="58" t="s">
        <v>7</v>
      </c>
      <c r="E12" s="58" t="s">
        <v>64</v>
      </c>
      <c r="F12" s="17"/>
      <c r="G12" s="93"/>
      <c r="H12" s="155">
        <f>J12/J13</f>
        <v>5.5</v>
      </c>
      <c r="I12" s="58" t="s">
        <v>7</v>
      </c>
      <c r="J12" s="156">
        <f>Input!F35</f>
        <v>132000</v>
      </c>
      <c r="K12" s="98"/>
      <c r="L12" s="155">
        <f>N12/N13</f>
        <v>5.291666666666667</v>
      </c>
      <c r="M12" s="58" t="s">
        <v>7</v>
      </c>
      <c r="N12" s="156">
        <f>Input!G35</f>
        <v>127000</v>
      </c>
      <c r="O12" s="98"/>
      <c r="P12" s="155">
        <f>R12/R13</f>
        <v>4.770833333333333</v>
      </c>
      <c r="Q12" s="58" t="s">
        <v>7</v>
      </c>
      <c r="R12" s="156">
        <f>Input!H35</f>
        <v>114500</v>
      </c>
      <c r="S12" s="99"/>
      <c r="T12" s="155">
        <f>V12/V13</f>
        <v>4.083333333333333</v>
      </c>
      <c r="U12" s="58" t="s">
        <v>7</v>
      </c>
      <c r="V12" s="156">
        <f>Input!I35</f>
        <v>98000</v>
      </c>
      <c r="W12" s="99"/>
      <c r="X12" s="155">
        <f>Z12/Z13</f>
        <v>4.911458333333333</v>
      </c>
      <c r="Y12" s="58" t="s">
        <v>7</v>
      </c>
      <c r="Z12" s="156">
        <f>Input!J35</f>
        <v>471500</v>
      </c>
      <c r="AA12" s="93"/>
      <c r="AB12" s="14"/>
      <c r="AC12" s="14"/>
    </row>
    <row r="13" spans="1:29">
      <c r="A13" s="62"/>
      <c r="B13" s="64"/>
      <c r="C13" s="204"/>
      <c r="D13" s="58"/>
      <c r="E13" s="71" t="s">
        <v>76</v>
      </c>
      <c r="F13" s="17"/>
      <c r="G13" s="93"/>
      <c r="H13" s="96"/>
      <c r="I13" s="58"/>
      <c r="J13" s="157">
        <f>Input!F36</f>
        <v>24000</v>
      </c>
      <c r="K13" s="98"/>
      <c r="L13" s="96"/>
      <c r="M13" s="58"/>
      <c r="N13" s="157">
        <f>Input!G36</f>
        <v>24000</v>
      </c>
      <c r="O13" s="98"/>
      <c r="P13" s="96"/>
      <c r="Q13" s="58"/>
      <c r="R13" s="157">
        <f>Input!H36</f>
        <v>24000</v>
      </c>
      <c r="S13" s="99"/>
      <c r="T13" s="96"/>
      <c r="U13" s="58"/>
      <c r="V13" s="157">
        <f>Input!I36</f>
        <v>24000</v>
      </c>
      <c r="W13" s="99"/>
      <c r="X13" s="96"/>
      <c r="Y13" s="58"/>
      <c r="Z13" s="157">
        <f>Input!J36</f>
        <v>96000</v>
      </c>
      <c r="AA13" s="93"/>
      <c r="AB13" s="14"/>
      <c r="AC13" s="14"/>
    </row>
    <row r="14" spans="1:29">
      <c r="A14" s="62"/>
      <c r="B14" s="64"/>
      <c r="C14" s="88"/>
      <c r="D14" s="58"/>
      <c r="E14" s="58"/>
      <c r="F14" s="17"/>
      <c r="G14" s="93"/>
      <c r="H14" s="96"/>
      <c r="I14" s="58"/>
      <c r="J14" s="68"/>
      <c r="K14" s="98"/>
      <c r="L14" s="96"/>
      <c r="M14" s="58"/>
      <c r="N14" s="68"/>
      <c r="O14" s="98"/>
      <c r="P14" s="96"/>
      <c r="Q14" s="58"/>
      <c r="R14" s="68"/>
      <c r="S14" s="99"/>
      <c r="T14" s="96"/>
      <c r="U14" s="58"/>
      <c r="V14" s="68"/>
      <c r="W14" s="99"/>
      <c r="X14" s="96"/>
      <c r="Y14" s="58"/>
      <c r="Z14" s="68"/>
      <c r="AA14" s="93"/>
      <c r="AB14" s="14"/>
      <c r="AC14" s="14"/>
    </row>
    <row r="15" spans="1:29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  <c r="AB15" s="14"/>
      <c r="AC15" s="14"/>
    </row>
    <row r="16" spans="1:29">
      <c r="A16" s="62"/>
      <c r="B16" s="64"/>
      <c r="C16" s="64" t="s">
        <v>36</v>
      </c>
      <c r="D16" s="58"/>
      <c r="E16" s="58"/>
      <c r="F16" s="17"/>
      <c r="G16" s="93"/>
      <c r="H16" s="155">
        <f>H12-H15</f>
        <v>3.5</v>
      </c>
      <c r="I16" s="58"/>
      <c r="J16" s="68"/>
      <c r="K16" s="103"/>
      <c r="L16" s="155">
        <f>L12-L15</f>
        <v>3.291666666666667</v>
      </c>
      <c r="M16" s="58"/>
      <c r="N16" s="68"/>
      <c r="O16" s="103"/>
      <c r="P16" s="155">
        <f>P12-P15</f>
        <v>2.770833333333333</v>
      </c>
      <c r="Q16" s="58"/>
      <c r="R16" s="68"/>
      <c r="S16" s="103"/>
      <c r="T16" s="155">
        <f>T12-T15</f>
        <v>2.083333333333333</v>
      </c>
      <c r="U16" s="58"/>
      <c r="V16" s="68"/>
      <c r="W16" s="103"/>
      <c r="X16" s="155">
        <f>X12-X15</f>
        <v>2.911458333333333</v>
      </c>
      <c r="Y16" s="58"/>
      <c r="Z16" s="68"/>
      <c r="AA16" s="93"/>
      <c r="AB16" s="14"/>
      <c r="AC16" s="14"/>
    </row>
    <row r="17" spans="1:29">
      <c r="A17" s="62"/>
      <c r="B17" s="64"/>
      <c r="C17" s="64" t="s">
        <v>38</v>
      </c>
      <c r="D17" s="58"/>
      <c r="E17" s="58"/>
      <c r="F17" s="17"/>
      <c r="G17" s="93"/>
      <c r="H17" s="96"/>
      <c r="I17" s="58"/>
      <c r="J17" s="68"/>
      <c r="K17" s="103"/>
      <c r="L17" s="155">
        <f>L12-H12</f>
        <v>-0.20833333333333304</v>
      </c>
      <c r="M17" s="58"/>
      <c r="N17" s="68"/>
      <c r="O17" s="103"/>
      <c r="P17" s="155">
        <f>P12-L12</f>
        <v>-0.52083333333333393</v>
      </c>
      <c r="Q17" s="58"/>
      <c r="R17" s="68"/>
      <c r="S17" s="103"/>
      <c r="T17" s="155">
        <f>T12-P12</f>
        <v>-0.6875</v>
      </c>
      <c r="U17" s="58"/>
      <c r="V17" s="68"/>
      <c r="W17" s="103"/>
      <c r="X17" s="96"/>
      <c r="Y17" s="58"/>
      <c r="Z17" s="68"/>
      <c r="AA17" s="93"/>
      <c r="AB17" s="14"/>
      <c r="AC17" s="14"/>
    </row>
    <row r="18" spans="1:29">
      <c r="A18" s="62"/>
      <c r="B18" s="144"/>
      <c r="C18" s="118"/>
      <c r="D18" s="107"/>
      <c r="E18" s="107"/>
      <c r="F18" s="91"/>
      <c r="G18" s="137"/>
      <c r="H18" s="109"/>
      <c r="I18" s="107"/>
      <c r="J18" s="110"/>
      <c r="K18" s="111"/>
      <c r="L18" s="109"/>
      <c r="M18" s="107"/>
      <c r="N18" s="110"/>
      <c r="O18" s="111"/>
      <c r="P18" s="109"/>
      <c r="Q18" s="107"/>
      <c r="R18" s="110"/>
      <c r="S18" s="112"/>
      <c r="T18" s="109"/>
      <c r="U18" s="107"/>
      <c r="V18" s="110"/>
      <c r="W18" s="112"/>
      <c r="X18" s="109"/>
      <c r="Y18" s="107"/>
      <c r="Z18" s="113"/>
      <c r="AA18" s="93"/>
      <c r="AB18" s="14"/>
      <c r="AC18" s="14"/>
    </row>
    <row r="19" spans="1:29">
      <c r="A19" s="62"/>
      <c r="B19" s="64"/>
      <c r="C19" s="64" t="s">
        <v>17</v>
      </c>
      <c r="D19" s="58" t="s">
        <v>7</v>
      </c>
      <c r="E19" s="58" t="s">
        <v>21</v>
      </c>
      <c r="F19" s="17"/>
      <c r="G19" s="93"/>
      <c r="H19" s="155">
        <f>J19/J20</f>
        <v>4.4642857142857144</v>
      </c>
      <c r="I19" s="58" t="s">
        <v>7</v>
      </c>
      <c r="J19" s="156">
        <f>Input!F20</f>
        <v>125000</v>
      </c>
      <c r="K19" s="98"/>
      <c r="L19" s="155">
        <f>N19/N20</f>
        <v>4.0453074433656955</v>
      </c>
      <c r="M19" s="58" t="s">
        <v>7</v>
      </c>
      <c r="N19" s="156">
        <f>Input!G20</f>
        <v>125000</v>
      </c>
      <c r="O19" s="98"/>
      <c r="P19" s="155">
        <f>R19/R20</f>
        <v>3.90625</v>
      </c>
      <c r="Q19" s="58" t="s">
        <v>7</v>
      </c>
      <c r="R19" s="156">
        <f>Input!H20</f>
        <v>125000</v>
      </c>
      <c r="S19" s="99"/>
      <c r="T19" s="155">
        <f>V19/V20</f>
        <v>4.2307692307692308</v>
      </c>
      <c r="U19" s="58" t="s">
        <v>7</v>
      </c>
      <c r="V19" s="156">
        <f>Input!I20</f>
        <v>110000</v>
      </c>
      <c r="W19" s="99"/>
      <c r="X19" s="155">
        <f>Z19/Z20</f>
        <v>4.2307692307692308</v>
      </c>
      <c r="Y19" s="58" t="s">
        <v>7</v>
      </c>
      <c r="Z19" s="156">
        <f>Input!J20</f>
        <v>110000</v>
      </c>
      <c r="AA19" s="93"/>
      <c r="AB19" s="14"/>
      <c r="AC19" s="14"/>
    </row>
    <row r="20" spans="1:29">
      <c r="A20" s="62"/>
      <c r="B20" s="64"/>
      <c r="C20" s="64"/>
      <c r="D20" s="58"/>
      <c r="E20" s="71" t="s">
        <v>15</v>
      </c>
      <c r="F20" s="17"/>
      <c r="G20" s="93"/>
      <c r="H20" s="96"/>
      <c r="I20" s="58"/>
      <c r="J20" s="157">
        <f>Input!F21</f>
        <v>28000</v>
      </c>
      <c r="K20" s="98"/>
      <c r="L20" s="96"/>
      <c r="M20" s="58"/>
      <c r="N20" s="157">
        <f>Input!G21</f>
        <v>30900</v>
      </c>
      <c r="O20" s="98"/>
      <c r="P20" s="96"/>
      <c r="Q20" s="58"/>
      <c r="R20" s="157">
        <f>Input!H21</f>
        <v>32000</v>
      </c>
      <c r="S20" s="99"/>
      <c r="T20" s="96"/>
      <c r="U20" s="58"/>
      <c r="V20" s="157">
        <f>Input!I21</f>
        <v>26000</v>
      </c>
      <c r="W20" s="99"/>
      <c r="X20" s="96"/>
      <c r="Y20" s="58"/>
      <c r="Z20" s="157">
        <f>Input!J21</f>
        <v>26000</v>
      </c>
      <c r="AA20" s="93"/>
      <c r="AB20" s="14"/>
      <c r="AC20" s="14"/>
    </row>
    <row r="21" spans="1:29">
      <c r="A21" s="62"/>
      <c r="B21" s="64"/>
      <c r="C21" s="64" t="s">
        <v>37</v>
      </c>
      <c r="D21" s="58"/>
      <c r="E21" s="58"/>
      <c r="F21" s="17"/>
      <c r="G21" s="93"/>
      <c r="H21" s="73">
        <v>2</v>
      </c>
      <c r="I21" s="58"/>
      <c r="J21" s="68"/>
      <c r="K21" s="103"/>
      <c r="L21" s="73">
        <v>2</v>
      </c>
      <c r="M21" s="58"/>
      <c r="N21" s="68"/>
      <c r="O21" s="103"/>
      <c r="P21" s="73">
        <v>2</v>
      </c>
      <c r="Q21" s="58"/>
      <c r="R21" s="68"/>
      <c r="S21" s="103"/>
      <c r="T21" s="73">
        <v>2</v>
      </c>
      <c r="U21" s="58"/>
      <c r="V21" s="68"/>
      <c r="W21" s="103"/>
      <c r="X21" s="73">
        <v>2</v>
      </c>
      <c r="Y21" s="58"/>
      <c r="Z21" s="68"/>
      <c r="AA21" s="93"/>
      <c r="AB21" s="14"/>
      <c r="AC21" s="14"/>
    </row>
    <row r="22" spans="1:29">
      <c r="A22" s="62"/>
      <c r="B22" s="64"/>
      <c r="C22" s="64" t="s">
        <v>36</v>
      </c>
      <c r="D22" s="58"/>
      <c r="E22" s="58"/>
      <c r="F22" s="17"/>
      <c r="G22" s="93"/>
      <c r="H22" s="155">
        <f>H19-H21</f>
        <v>2.4642857142857144</v>
      </c>
      <c r="I22" s="58"/>
      <c r="J22" s="68"/>
      <c r="K22" s="103"/>
      <c r="L22" s="155">
        <f>L19-L21</f>
        <v>2.0453074433656955</v>
      </c>
      <c r="M22" s="58"/>
      <c r="N22" s="68"/>
      <c r="O22" s="103"/>
      <c r="P22" s="155">
        <f>P19-P21</f>
        <v>1.90625</v>
      </c>
      <c r="Q22" s="58"/>
      <c r="R22" s="68"/>
      <c r="S22" s="103"/>
      <c r="T22" s="155">
        <f>T19-T21</f>
        <v>2.2307692307692308</v>
      </c>
      <c r="U22" s="58"/>
      <c r="V22" s="68"/>
      <c r="W22" s="103"/>
      <c r="X22" s="155">
        <f>X19-X21</f>
        <v>2.2307692307692308</v>
      </c>
      <c r="Y22" s="58"/>
      <c r="Z22" s="68"/>
      <c r="AA22" s="93"/>
      <c r="AB22" s="14"/>
      <c r="AC22" s="14"/>
    </row>
    <row r="23" spans="1:29">
      <c r="A23" s="62"/>
      <c r="B23" s="64"/>
      <c r="C23" s="64" t="s">
        <v>38</v>
      </c>
      <c r="D23" s="58"/>
      <c r="E23" s="58"/>
      <c r="F23" s="17"/>
      <c r="G23" s="93"/>
      <c r="H23" s="96"/>
      <c r="I23" s="58"/>
      <c r="J23" s="68"/>
      <c r="K23" s="103"/>
      <c r="L23" s="155">
        <f>L19-H19</f>
        <v>-0.41897827092001894</v>
      </c>
      <c r="M23" s="58"/>
      <c r="N23" s="68"/>
      <c r="O23" s="103"/>
      <c r="P23" s="155">
        <f>P19-L19</f>
        <v>-0.13905744336569548</v>
      </c>
      <c r="Q23" s="58"/>
      <c r="R23" s="68"/>
      <c r="S23" s="103"/>
      <c r="T23" s="155">
        <f>T19-P19</f>
        <v>0.32451923076923084</v>
      </c>
      <c r="U23" s="58"/>
      <c r="V23" s="68"/>
      <c r="W23" s="103"/>
      <c r="X23" s="96"/>
      <c r="Y23" s="58"/>
      <c r="Z23" s="68"/>
      <c r="AA23" s="93"/>
      <c r="AB23" s="14"/>
      <c r="AC23" s="14"/>
    </row>
    <row r="24" spans="1:29">
      <c r="A24" s="62"/>
      <c r="B24" s="144"/>
      <c r="C24" s="118"/>
      <c r="D24" s="107"/>
      <c r="E24" s="107"/>
      <c r="F24" s="91"/>
      <c r="G24" s="137"/>
      <c r="H24" s="109"/>
      <c r="I24" s="107"/>
      <c r="J24" s="110"/>
      <c r="K24" s="111"/>
      <c r="L24" s="109"/>
      <c r="M24" s="107"/>
      <c r="N24" s="110"/>
      <c r="O24" s="111"/>
      <c r="P24" s="109"/>
      <c r="Q24" s="107"/>
      <c r="R24" s="110"/>
      <c r="S24" s="112"/>
      <c r="T24" s="109"/>
      <c r="U24" s="107"/>
      <c r="V24" s="110"/>
      <c r="W24" s="112"/>
      <c r="X24" s="109"/>
      <c r="Y24" s="107"/>
      <c r="Z24" s="113"/>
      <c r="AA24" s="93"/>
      <c r="AB24" s="14"/>
      <c r="AC24" s="14"/>
    </row>
    <row r="25" spans="1:29">
      <c r="A25" s="62"/>
      <c r="B25" s="64"/>
      <c r="C25" s="64" t="s">
        <v>93</v>
      </c>
      <c r="D25" s="58" t="s">
        <v>7</v>
      </c>
      <c r="E25" s="90" t="s">
        <v>20</v>
      </c>
      <c r="F25" s="17"/>
      <c r="G25" s="93"/>
      <c r="H25" s="155">
        <f>J25/J26</f>
        <v>0.38461538461538464</v>
      </c>
      <c r="I25" s="58" t="s">
        <v>7</v>
      </c>
      <c r="J25" s="158">
        <f>Input!F39</f>
        <v>25000</v>
      </c>
      <c r="K25" s="98"/>
      <c r="L25" s="155">
        <f>N25/N26</f>
        <v>0.36923076923076925</v>
      </c>
      <c r="M25" s="58" t="s">
        <v>7</v>
      </c>
      <c r="N25" s="158">
        <f>Input!G39</f>
        <v>24000</v>
      </c>
      <c r="O25" s="98"/>
      <c r="P25" s="155">
        <f>R25/R26</f>
        <v>0.35384615384615387</v>
      </c>
      <c r="Q25" s="58" t="s">
        <v>7</v>
      </c>
      <c r="R25" s="158">
        <f>Input!H39</f>
        <v>23000</v>
      </c>
      <c r="S25" s="99"/>
      <c r="T25" s="155">
        <f>V25/V26</f>
        <v>0.33846153846153848</v>
      </c>
      <c r="U25" s="58" t="s">
        <v>7</v>
      </c>
      <c r="V25" s="158">
        <f>Input!I39</f>
        <v>22000</v>
      </c>
      <c r="W25" s="99"/>
      <c r="X25" s="155">
        <f>Z25/Z26</f>
        <v>0.33846153846153848</v>
      </c>
      <c r="Y25" s="58" t="s">
        <v>7</v>
      </c>
      <c r="Z25" s="158">
        <f>Input!J39</f>
        <v>22000</v>
      </c>
      <c r="AA25" s="93"/>
      <c r="AB25" s="14"/>
      <c r="AC25" s="14"/>
    </row>
    <row r="26" spans="1:29">
      <c r="A26" s="62"/>
      <c r="B26" s="64"/>
      <c r="C26" s="64"/>
      <c r="D26" s="58"/>
      <c r="E26" s="58" t="s">
        <v>63</v>
      </c>
      <c r="F26" s="17"/>
      <c r="G26" s="93"/>
      <c r="H26" s="96"/>
      <c r="I26" s="58"/>
      <c r="J26" s="156">
        <f>Input!F40</f>
        <v>65000</v>
      </c>
      <c r="K26" s="98"/>
      <c r="L26" s="96"/>
      <c r="M26" s="58"/>
      <c r="N26" s="156">
        <f>Input!G40</f>
        <v>65000</v>
      </c>
      <c r="O26" s="98"/>
      <c r="P26" s="96"/>
      <c r="Q26" s="58"/>
      <c r="R26" s="156">
        <f>Input!H40</f>
        <v>65000</v>
      </c>
      <c r="S26" s="99"/>
      <c r="T26" s="96"/>
      <c r="U26" s="58"/>
      <c r="V26" s="156">
        <f>Input!I40</f>
        <v>65000</v>
      </c>
      <c r="W26" s="99"/>
      <c r="X26" s="96"/>
      <c r="Y26" s="58"/>
      <c r="Z26" s="156">
        <f>Input!J40</f>
        <v>65000</v>
      </c>
      <c r="AA26" s="93"/>
      <c r="AB26" s="14"/>
      <c r="AC26" s="14"/>
    </row>
    <row r="27" spans="1:29">
      <c r="A27" s="62"/>
      <c r="B27" s="64"/>
      <c r="C27" s="64" t="s">
        <v>37</v>
      </c>
      <c r="D27" s="58"/>
      <c r="E27" s="58"/>
      <c r="F27" s="17"/>
      <c r="G27" s="93"/>
      <c r="H27" s="73">
        <v>2</v>
      </c>
      <c r="I27" s="58"/>
      <c r="J27" s="68"/>
      <c r="K27" s="103"/>
      <c r="L27" s="73">
        <v>2</v>
      </c>
      <c r="M27" s="58"/>
      <c r="N27" s="68"/>
      <c r="O27" s="103"/>
      <c r="P27" s="73">
        <v>2</v>
      </c>
      <c r="Q27" s="58"/>
      <c r="R27" s="68"/>
      <c r="S27" s="103"/>
      <c r="T27" s="73">
        <v>2</v>
      </c>
      <c r="U27" s="58"/>
      <c r="V27" s="68"/>
      <c r="W27" s="103"/>
      <c r="X27" s="73">
        <v>2</v>
      </c>
      <c r="Y27" s="58"/>
      <c r="Z27" s="68"/>
      <c r="AA27" s="93"/>
      <c r="AB27" s="14"/>
      <c r="AC27" s="14"/>
    </row>
    <row r="28" spans="1:29">
      <c r="A28" s="62"/>
      <c r="B28" s="64"/>
      <c r="C28" s="64" t="s">
        <v>36</v>
      </c>
      <c r="D28" s="58"/>
      <c r="E28" s="58"/>
      <c r="F28" s="17"/>
      <c r="G28" s="93"/>
      <c r="H28" s="155">
        <f>H25-H27</f>
        <v>-1.6153846153846154</v>
      </c>
      <c r="I28" s="58"/>
      <c r="J28" s="68"/>
      <c r="K28" s="103"/>
      <c r="L28" s="155">
        <f>L25-L27</f>
        <v>-1.6307692307692307</v>
      </c>
      <c r="M28" s="58"/>
      <c r="N28" s="68"/>
      <c r="O28" s="103"/>
      <c r="P28" s="155">
        <f>P25-P27</f>
        <v>-1.6461538461538461</v>
      </c>
      <c r="Q28" s="58"/>
      <c r="R28" s="68"/>
      <c r="S28" s="103"/>
      <c r="T28" s="155">
        <f>T25-T27</f>
        <v>-1.6615384615384614</v>
      </c>
      <c r="U28" s="58"/>
      <c r="V28" s="68"/>
      <c r="W28" s="103"/>
      <c r="X28" s="155">
        <f>X25-X27</f>
        <v>-1.6615384615384614</v>
      </c>
      <c r="Y28" s="58"/>
      <c r="Z28" s="68"/>
      <c r="AA28" s="93"/>
      <c r="AB28" s="14"/>
      <c r="AC28" s="14"/>
    </row>
    <row r="29" spans="1:29">
      <c r="A29" s="62"/>
      <c r="B29" s="64"/>
      <c r="C29" s="64" t="s">
        <v>38</v>
      </c>
      <c r="D29" s="58"/>
      <c r="E29" s="58"/>
      <c r="F29" s="17"/>
      <c r="G29" s="142"/>
      <c r="H29" s="96"/>
      <c r="I29" s="58"/>
      <c r="J29" s="68"/>
      <c r="K29" s="114"/>
      <c r="L29" s="155">
        <f>L25-H25</f>
        <v>-1.5384615384615385E-2</v>
      </c>
      <c r="M29" s="58"/>
      <c r="N29" s="68"/>
      <c r="O29" s="114"/>
      <c r="P29" s="155">
        <f>P25-L25</f>
        <v>-1.5384615384615385E-2</v>
      </c>
      <c r="Q29" s="58"/>
      <c r="R29" s="68"/>
      <c r="S29" s="114"/>
      <c r="T29" s="155">
        <f>T25-P25</f>
        <v>-1.5384615384615385E-2</v>
      </c>
      <c r="U29" s="58"/>
      <c r="V29" s="68"/>
      <c r="W29" s="114"/>
      <c r="X29" s="96"/>
      <c r="Y29" s="58"/>
      <c r="Z29" s="68"/>
      <c r="AA29" s="93"/>
      <c r="AB29" s="14"/>
      <c r="AC29" s="14"/>
    </row>
    <row r="30" spans="1:29">
      <c r="A30" s="14"/>
      <c r="B30" s="91"/>
      <c r="C30" s="107"/>
      <c r="D30" s="107"/>
      <c r="E30" s="107"/>
      <c r="F30" s="91"/>
      <c r="G30" s="91"/>
      <c r="H30" s="115"/>
      <c r="I30" s="107"/>
      <c r="J30" s="110"/>
      <c r="K30" s="107"/>
      <c r="L30" s="115"/>
      <c r="M30" s="107"/>
      <c r="N30" s="110"/>
      <c r="O30" s="107"/>
      <c r="P30" s="115"/>
      <c r="Q30" s="107"/>
      <c r="R30" s="110"/>
      <c r="S30" s="91"/>
      <c r="T30" s="115"/>
      <c r="U30" s="107"/>
      <c r="V30" s="110"/>
      <c r="W30" s="91"/>
      <c r="X30" s="115"/>
      <c r="Y30" s="107"/>
      <c r="Z30" s="110"/>
      <c r="AA30" s="14"/>
      <c r="AB30" s="14"/>
      <c r="AC30" s="14"/>
    </row>
    <row r="31" spans="1:29">
      <c r="A31" s="14"/>
      <c r="B31" s="17"/>
      <c r="C31" s="58"/>
      <c r="D31" s="58"/>
      <c r="E31" s="58"/>
      <c r="F31" s="17"/>
      <c r="G31" s="17"/>
      <c r="H31" s="67"/>
      <c r="I31" s="58"/>
      <c r="J31" s="68"/>
      <c r="K31" s="58"/>
      <c r="L31" s="16"/>
      <c r="M31" s="16"/>
      <c r="N31" s="16"/>
      <c r="O31" s="16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4"/>
      <c r="B32" s="14"/>
      <c r="C32" s="16"/>
      <c r="D32" s="16"/>
      <c r="E32" s="16"/>
      <c r="F32" s="14"/>
      <c r="G32" s="14"/>
      <c r="H32" s="59"/>
      <c r="I32" s="16"/>
      <c r="J32" s="60"/>
      <c r="K32" s="16"/>
      <c r="L32" s="16"/>
      <c r="M32" s="16"/>
      <c r="N32" s="16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>
      <c r="A34" s="14"/>
      <c r="B34" s="14"/>
      <c r="C34" s="16"/>
      <c r="D34" s="16"/>
      <c r="E34" s="16"/>
      <c r="F34" s="14"/>
      <c r="G34" s="14"/>
      <c r="H34" s="59"/>
      <c r="I34" s="16"/>
      <c r="J34" s="60"/>
      <c r="K34" s="16"/>
      <c r="L34" s="16"/>
      <c r="M34" s="16"/>
      <c r="N34" s="16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14"/>
      <c r="B35" s="14"/>
      <c r="C35" s="16"/>
      <c r="D35" s="16"/>
      <c r="E35" s="16"/>
      <c r="F35" s="14"/>
      <c r="G35" s="14"/>
      <c r="H35" s="59"/>
      <c r="I35" s="16"/>
      <c r="J35" s="60"/>
      <c r="K35" s="16"/>
      <c r="L35" s="16"/>
      <c r="M35" s="16"/>
      <c r="N35" s="16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>
      <c r="A36" s="14"/>
      <c r="B36" s="14"/>
      <c r="C36" s="16"/>
      <c r="D36" s="16"/>
      <c r="E36" s="16"/>
      <c r="F36" s="14"/>
      <c r="G36" s="14"/>
      <c r="H36" s="59"/>
      <c r="I36" s="16"/>
      <c r="J36" s="60"/>
      <c r="K36" s="16"/>
      <c r="L36" s="16"/>
      <c r="M36" s="16"/>
      <c r="N36" s="16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</sheetData>
  <mergeCells count="6">
    <mergeCell ref="W3:Z3"/>
    <mergeCell ref="C12:C1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25"/>
    <pageSetUpPr fitToPage="1"/>
  </sheetPr>
  <dimension ref="A1:AA33"/>
  <sheetViews>
    <sheetView workbookViewId="0">
      <selection activeCell="B4" sqref="B4"/>
    </sheetView>
  </sheetViews>
  <sheetFormatPr defaultColWidth="9.109375" defaultRowHeight="13.8"/>
  <cols>
    <col min="1" max="1" width="1.44140625" style="1" customWidth="1"/>
    <col min="2" max="2" width="5" style="1" customWidth="1"/>
    <col min="3" max="3" width="15.88671875" style="4" customWidth="1"/>
    <col min="4" max="4" width="3.109375" style="4" customWidth="1"/>
    <col min="5" max="5" width="31.6640625" style="4" bestFit="1" customWidth="1"/>
    <col min="6" max="6" width="1.6640625" style="1" customWidth="1"/>
    <col min="7" max="7" width="2.6640625" style="1" customWidth="1"/>
    <col min="8" max="8" width="8.6640625" style="3" customWidth="1"/>
    <col min="9" max="9" width="3" style="4" customWidth="1"/>
    <col min="10" max="10" width="10.33203125" style="5" customWidth="1"/>
    <col min="11" max="11" width="2.6640625" style="4" customWidth="1"/>
    <col min="12" max="12" width="8.6640625" style="4" customWidth="1"/>
    <col min="13" max="13" width="3" style="4" customWidth="1"/>
    <col min="14" max="14" width="10.33203125" style="4" customWidth="1"/>
    <col min="15" max="15" width="2.6640625" style="4" customWidth="1"/>
    <col min="16" max="16" width="8.6640625" style="1" customWidth="1"/>
    <col min="17" max="17" width="3" style="1" customWidth="1"/>
    <col min="18" max="18" width="10.33203125" style="1" customWidth="1"/>
    <col min="19" max="19" width="2.6640625" style="1" customWidth="1"/>
    <col min="20" max="20" width="8.6640625" style="1" customWidth="1"/>
    <col min="21" max="21" width="3" style="1" customWidth="1"/>
    <col min="22" max="22" width="10.33203125" style="1" customWidth="1"/>
    <col min="23" max="23" width="2.6640625" style="1" customWidth="1"/>
    <col min="24" max="24" width="8.6640625" style="1" customWidth="1"/>
    <col min="25" max="25" width="3" style="1" customWidth="1"/>
    <col min="26" max="26" width="10.33203125" style="1" customWidth="1"/>
    <col min="27" max="16384" width="9.109375" style="1"/>
  </cols>
  <sheetData>
    <row r="1" spans="1:27" ht="15.6">
      <c r="A1" s="14"/>
      <c r="B1" s="15" t="s">
        <v>1</v>
      </c>
      <c r="C1" s="92"/>
      <c r="D1" s="58"/>
      <c r="E1" s="58"/>
      <c r="F1" s="58"/>
      <c r="G1" s="14"/>
      <c r="H1" s="59"/>
      <c r="I1" s="16"/>
      <c r="J1" s="60"/>
      <c r="K1" s="16"/>
      <c r="L1" s="16"/>
      <c r="M1" s="16"/>
      <c r="N1" s="16"/>
      <c r="O1" s="16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6" customHeight="1">
      <c r="A2" s="15"/>
      <c r="B2" s="14"/>
      <c r="C2" s="58"/>
      <c r="D2" s="58"/>
      <c r="E2" s="58"/>
      <c r="F2" s="58"/>
      <c r="G2" s="14"/>
      <c r="H2" s="59"/>
      <c r="I2" s="16"/>
      <c r="J2" s="60"/>
      <c r="K2" s="16"/>
      <c r="L2" s="16"/>
      <c r="M2" s="16"/>
      <c r="N2" s="16"/>
      <c r="O2" s="16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1.75" customHeight="1">
      <c r="A3" s="14"/>
      <c r="B3" s="164" t="s">
        <v>14</v>
      </c>
      <c r="C3" s="165"/>
      <c r="D3" s="165"/>
      <c r="E3" s="165"/>
      <c r="F3" s="165"/>
      <c r="G3" s="206" t="s">
        <v>31</v>
      </c>
      <c r="H3" s="206"/>
      <c r="I3" s="206"/>
      <c r="J3" s="206"/>
      <c r="K3" s="205" t="s">
        <v>32</v>
      </c>
      <c r="L3" s="205"/>
      <c r="M3" s="205"/>
      <c r="N3" s="205"/>
      <c r="O3" s="205" t="s">
        <v>33</v>
      </c>
      <c r="P3" s="205"/>
      <c r="Q3" s="205"/>
      <c r="R3" s="205"/>
      <c r="S3" s="205" t="s">
        <v>34</v>
      </c>
      <c r="T3" s="205"/>
      <c r="U3" s="205"/>
      <c r="V3" s="205"/>
      <c r="W3" s="205" t="s">
        <v>35</v>
      </c>
      <c r="X3" s="205"/>
      <c r="Y3" s="205"/>
      <c r="Z3" s="205"/>
      <c r="AA3" s="14"/>
    </row>
    <row r="4" spans="1:27">
      <c r="A4" s="62"/>
      <c r="B4" s="166" t="s">
        <v>5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93"/>
    </row>
    <row r="5" spans="1:27">
      <c r="A5" s="62"/>
      <c r="B5" s="145"/>
      <c r="C5" s="64"/>
      <c r="D5" s="58"/>
      <c r="E5" s="58"/>
      <c r="F5" s="66"/>
      <c r="G5" s="117"/>
      <c r="H5" s="67"/>
      <c r="I5" s="58"/>
      <c r="J5" s="68"/>
      <c r="K5" s="97"/>
      <c r="L5" s="58"/>
      <c r="M5" s="58"/>
      <c r="N5" s="58"/>
      <c r="O5" s="98"/>
      <c r="P5" s="17"/>
      <c r="Q5" s="17"/>
      <c r="R5" s="17"/>
      <c r="S5" s="99"/>
      <c r="T5" s="17"/>
      <c r="U5" s="17"/>
      <c r="V5" s="17"/>
      <c r="W5" s="99"/>
      <c r="X5" s="17"/>
      <c r="Y5" s="17"/>
      <c r="Z5" s="17"/>
      <c r="AA5" s="93"/>
    </row>
    <row r="6" spans="1:27">
      <c r="A6" s="62"/>
      <c r="B6" s="145"/>
      <c r="C6" s="64" t="s">
        <v>30</v>
      </c>
      <c r="D6" s="58" t="s">
        <v>7</v>
      </c>
      <c r="E6" s="90" t="s">
        <v>12</v>
      </c>
      <c r="F6" s="17"/>
      <c r="G6" s="93"/>
      <c r="H6" s="159">
        <f>J6/J7</f>
        <v>3.56</v>
      </c>
      <c r="I6" s="58" t="s">
        <v>7</v>
      </c>
      <c r="J6" s="151">
        <f>Input!F37</f>
        <v>89000</v>
      </c>
      <c r="K6" s="97"/>
      <c r="L6" s="159">
        <f>N6/N7</f>
        <v>3.48</v>
      </c>
      <c r="M6" s="58" t="s">
        <v>7</v>
      </c>
      <c r="N6" s="154">
        <f>Input!G37</f>
        <v>87000</v>
      </c>
      <c r="O6" s="58"/>
      <c r="P6" s="159">
        <f>R6/R7</f>
        <v>3.8</v>
      </c>
      <c r="Q6" s="58" t="s">
        <v>7</v>
      </c>
      <c r="R6" s="154">
        <f>Input!H37</f>
        <v>95000</v>
      </c>
      <c r="S6" s="17"/>
      <c r="T6" s="159">
        <f>V6/V7</f>
        <v>2.6</v>
      </c>
      <c r="U6" s="58" t="s">
        <v>7</v>
      </c>
      <c r="V6" s="154">
        <f>Input!I37</f>
        <v>65000</v>
      </c>
      <c r="W6" s="17"/>
      <c r="X6" s="159">
        <f>Z6/Z7</f>
        <v>13.44</v>
      </c>
      <c r="Y6" s="58" t="s">
        <v>7</v>
      </c>
      <c r="Z6" s="154">
        <f>Input!J37</f>
        <v>336000</v>
      </c>
      <c r="AA6" s="17"/>
    </row>
    <row r="7" spans="1:27">
      <c r="A7" s="62"/>
      <c r="B7" s="145"/>
      <c r="C7" s="64" t="s">
        <v>94</v>
      </c>
      <c r="D7" s="58"/>
      <c r="E7" s="58" t="s">
        <v>65</v>
      </c>
      <c r="F7" s="17"/>
      <c r="G7" s="93"/>
      <c r="H7" s="67"/>
      <c r="I7" s="58"/>
      <c r="J7" s="160">
        <f>Input!F23</f>
        <v>25000</v>
      </c>
      <c r="K7" s="97"/>
      <c r="L7" s="67"/>
      <c r="M7" s="58"/>
      <c r="N7" s="163">
        <f>Input!G23</f>
        <v>25000</v>
      </c>
      <c r="O7" s="98"/>
      <c r="P7" s="67"/>
      <c r="Q7" s="58"/>
      <c r="R7" s="163">
        <f>Input!H23</f>
        <v>25000</v>
      </c>
      <c r="S7" s="99"/>
      <c r="T7" s="67"/>
      <c r="U7" s="58"/>
      <c r="V7" s="163">
        <f>Input!I23</f>
        <v>25000</v>
      </c>
      <c r="W7" s="99"/>
      <c r="X7" s="67"/>
      <c r="Y7" s="58"/>
      <c r="Z7" s="163">
        <f>Input!J23</f>
        <v>25000</v>
      </c>
      <c r="AA7" s="93"/>
    </row>
    <row r="8" spans="1:27">
      <c r="A8" s="62"/>
      <c r="B8" s="145"/>
      <c r="C8" s="64"/>
      <c r="D8" s="58"/>
      <c r="E8" s="58"/>
      <c r="F8" s="17"/>
      <c r="G8" s="93"/>
      <c r="H8" s="67"/>
      <c r="I8" s="58"/>
      <c r="J8" s="68"/>
      <c r="K8" s="97"/>
      <c r="L8" s="67"/>
      <c r="M8" s="58"/>
      <c r="N8" s="68"/>
      <c r="O8" s="98"/>
      <c r="P8" s="67"/>
      <c r="Q8" s="58"/>
      <c r="R8" s="68"/>
      <c r="S8" s="99"/>
      <c r="T8" s="67"/>
      <c r="U8" s="58"/>
      <c r="V8" s="68"/>
      <c r="W8" s="99"/>
      <c r="X8" s="67"/>
      <c r="Y8" s="58"/>
      <c r="Z8" s="68"/>
      <c r="AA8" s="93"/>
    </row>
    <row r="9" spans="1:27">
      <c r="A9" s="62"/>
      <c r="B9" s="145"/>
      <c r="C9" s="64" t="s">
        <v>37</v>
      </c>
      <c r="D9" s="58"/>
      <c r="E9" s="58"/>
      <c r="F9" s="17"/>
      <c r="G9" s="93"/>
      <c r="H9" s="73">
        <v>2</v>
      </c>
      <c r="I9" s="58"/>
      <c r="J9" s="68"/>
      <c r="K9" s="103"/>
      <c r="L9" s="73">
        <v>2</v>
      </c>
      <c r="M9" s="58"/>
      <c r="N9" s="68"/>
      <c r="O9" s="103"/>
      <c r="P9" s="73">
        <v>2</v>
      </c>
      <c r="Q9" s="58"/>
      <c r="R9" s="68"/>
      <c r="S9" s="103"/>
      <c r="T9" s="73">
        <v>2</v>
      </c>
      <c r="U9" s="58"/>
      <c r="V9" s="68"/>
      <c r="W9" s="103"/>
      <c r="X9" s="73">
        <v>2</v>
      </c>
      <c r="Y9" s="58"/>
      <c r="Z9" s="68"/>
      <c r="AA9" s="93"/>
    </row>
    <row r="10" spans="1:27">
      <c r="A10" s="62"/>
      <c r="B10" s="145"/>
      <c r="C10" s="64" t="s">
        <v>36</v>
      </c>
      <c r="D10" s="58"/>
      <c r="E10" s="58"/>
      <c r="F10" s="17"/>
      <c r="G10" s="93"/>
      <c r="H10" s="150">
        <f>H6-H9</f>
        <v>1.56</v>
      </c>
      <c r="I10" s="58"/>
      <c r="J10" s="68"/>
      <c r="K10" s="103"/>
      <c r="L10" s="150">
        <f>L6-L9</f>
        <v>1.48</v>
      </c>
      <c r="M10" s="58"/>
      <c r="N10" s="68"/>
      <c r="O10" s="103"/>
      <c r="P10" s="150">
        <f>P6-P9</f>
        <v>1.7999999999999998</v>
      </c>
      <c r="Q10" s="58"/>
      <c r="R10" s="68"/>
      <c r="S10" s="103"/>
      <c r="T10" s="150">
        <f>T6-T9</f>
        <v>0.60000000000000009</v>
      </c>
      <c r="U10" s="58"/>
      <c r="V10" s="68"/>
      <c r="W10" s="103"/>
      <c r="X10" s="150">
        <f>X6-X9</f>
        <v>11.44</v>
      </c>
      <c r="Y10" s="58"/>
      <c r="Z10" s="68"/>
      <c r="AA10" s="93"/>
    </row>
    <row r="11" spans="1:27">
      <c r="A11" s="62"/>
      <c r="B11" s="145"/>
      <c r="C11" s="64" t="s">
        <v>38</v>
      </c>
      <c r="D11" s="58"/>
      <c r="E11" s="58"/>
      <c r="F11" s="66"/>
      <c r="G11" s="117"/>
      <c r="H11" s="67"/>
      <c r="I11" s="58"/>
      <c r="J11" s="68"/>
      <c r="K11" s="103"/>
      <c r="L11" s="150">
        <f>L6-H6</f>
        <v>-8.0000000000000071E-2</v>
      </c>
      <c r="M11" s="58"/>
      <c r="N11" s="68"/>
      <c r="O11" s="103"/>
      <c r="P11" s="150">
        <f>P6-L6</f>
        <v>0.31999999999999984</v>
      </c>
      <c r="Q11" s="58"/>
      <c r="R11" s="68"/>
      <c r="S11" s="103"/>
      <c r="T11" s="150">
        <f>T6-P6</f>
        <v>-1.1999999999999997</v>
      </c>
      <c r="U11" s="58"/>
      <c r="V11" s="68"/>
      <c r="W11" s="103"/>
      <c r="X11" s="67"/>
      <c r="Y11" s="58"/>
      <c r="Z11" s="68"/>
      <c r="AA11" s="93"/>
    </row>
    <row r="12" spans="1:27">
      <c r="A12" s="62"/>
      <c r="B12" s="146"/>
      <c r="C12" s="118"/>
      <c r="D12" s="107"/>
      <c r="E12" s="107"/>
      <c r="F12" s="124"/>
      <c r="G12" s="122"/>
      <c r="H12" s="115"/>
      <c r="I12" s="107"/>
      <c r="J12" s="110"/>
      <c r="K12" s="147"/>
      <c r="L12" s="115"/>
      <c r="M12" s="107"/>
      <c r="N12" s="110"/>
      <c r="O12" s="111"/>
      <c r="P12" s="115"/>
      <c r="Q12" s="107"/>
      <c r="R12" s="110"/>
      <c r="S12" s="112"/>
      <c r="T12" s="115"/>
      <c r="U12" s="107"/>
      <c r="V12" s="110"/>
      <c r="W12" s="112"/>
      <c r="X12" s="115"/>
      <c r="Y12" s="107"/>
      <c r="Z12" s="113"/>
      <c r="AA12" s="93"/>
    </row>
    <row r="13" spans="1:27">
      <c r="A13" s="62"/>
      <c r="B13" s="64"/>
      <c r="C13" s="64" t="s">
        <v>95</v>
      </c>
      <c r="D13" s="58" t="s">
        <v>7</v>
      </c>
      <c r="E13" s="58" t="s">
        <v>77</v>
      </c>
      <c r="F13" s="17"/>
      <c r="G13" s="93"/>
      <c r="H13" s="150">
        <f>J13/J14</f>
        <v>2.8089887640449436</v>
      </c>
      <c r="I13" s="70" t="s">
        <v>7</v>
      </c>
      <c r="J13" s="162">
        <f>Input!F25</f>
        <v>10</v>
      </c>
      <c r="K13" s="98"/>
      <c r="L13" s="150">
        <f>N13/N14</f>
        <v>2.8735632183908044</v>
      </c>
      <c r="M13" s="70" t="s">
        <v>7</v>
      </c>
      <c r="N13" s="162">
        <f>Input!G25</f>
        <v>10</v>
      </c>
      <c r="O13" s="98"/>
      <c r="P13" s="150">
        <f>R13/R14</f>
        <v>2.6315789473684212</v>
      </c>
      <c r="Q13" s="70" t="s">
        <v>7</v>
      </c>
      <c r="R13" s="162">
        <f>Input!H25</f>
        <v>10</v>
      </c>
      <c r="S13" s="99"/>
      <c r="T13" s="150">
        <f>V13/V14</f>
        <v>3.8461538461538458</v>
      </c>
      <c r="U13" s="70" t="s">
        <v>7</v>
      </c>
      <c r="V13" s="162">
        <f>Input!I25</f>
        <v>10</v>
      </c>
      <c r="W13" s="99"/>
      <c r="X13" s="150">
        <f>Z13/Z14</f>
        <v>0.74404761904761907</v>
      </c>
      <c r="Y13" s="70" t="s">
        <v>7</v>
      </c>
      <c r="Z13" s="162">
        <f>Input!J25</f>
        <v>10</v>
      </c>
      <c r="AA13" s="93"/>
    </row>
    <row r="14" spans="1:27">
      <c r="A14" s="62"/>
      <c r="B14" s="64"/>
      <c r="C14" s="64"/>
      <c r="D14" s="58"/>
      <c r="E14" s="71" t="s">
        <v>30</v>
      </c>
      <c r="F14" s="17"/>
      <c r="G14" s="93"/>
      <c r="H14" s="67"/>
      <c r="I14" s="58"/>
      <c r="J14" s="161">
        <f>H6</f>
        <v>3.56</v>
      </c>
      <c r="K14" s="98"/>
      <c r="L14" s="67"/>
      <c r="M14" s="58"/>
      <c r="N14" s="161">
        <f>L6</f>
        <v>3.48</v>
      </c>
      <c r="O14" s="98"/>
      <c r="P14" s="67"/>
      <c r="Q14" s="58"/>
      <c r="R14" s="161">
        <f>P6</f>
        <v>3.8</v>
      </c>
      <c r="S14" s="99"/>
      <c r="T14" s="67"/>
      <c r="U14" s="58"/>
      <c r="V14" s="161">
        <f>T6</f>
        <v>2.6</v>
      </c>
      <c r="W14" s="99"/>
      <c r="X14" s="67"/>
      <c r="Y14" s="58"/>
      <c r="Z14" s="161">
        <f>X6</f>
        <v>13.44</v>
      </c>
      <c r="AA14" s="93"/>
    </row>
    <row r="15" spans="1:27">
      <c r="A15" s="62"/>
      <c r="B15" s="64"/>
      <c r="C15" s="64" t="s">
        <v>37</v>
      </c>
      <c r="D15" s="58"/>
      <c r="E15" s="58"/>
      <c r="F15" s="17"/>
      <c r="G15" s="93"/>
      <c r="H15" s="73">
        <v>2</v>
      </c>
      <c r="I15" s="58"/>
      <c r="J15" s="68"/>
      <c r="K15" s="103"/>
      <c r="L15" s="73">
        <v>2</v>
      </c>
      <c r="M15" s="58"/>
      <c r="N15" s="68"/>
      <c r="O15" s="103"/>
      <c r="P15" s="73">
        <v>2</v>
      </c>
      <c r="Q15" s="58"/>
      <c r="R15" s="68"/>
      <c r="S15" s="103"/>
      <c r="T15" s="73">
        <v>2</v>
      </c>
      <c r="U15" s="58"/>
      <c r="V15" s="68"/>
      <c r="W15" s="103"/>
      <c r="X15" s="73">
        <v>2</v>
      </c>
      <c r="Y15" s="58"/>
      <c r="Z15" s="68"/>
      <c r="AA15" s="93"/>
    </row>
    <row r="16" spans="1:27">
      <c r="A16" s="62"/>
      <c r="B16" s="64"/>
      <c r="C16" s="64" t="s">
        <v>36</v>
      </c>
      <c r="D16" s="58"/>
      <c r="E16" s="58"/>
      <c r="F16" s="17"/>
      <c r="G16" s="93"/>
      <c r="H16" s="150">
        <f>H13-H15</f>
        <v>0.80898876404494358</v>
      </c>
      <c r="I16" s="58"/>
      <c r="J16" s="68"/>
      <c r="K16" s="103"/>
      <c r="L16" s="150">
        <f>L13-L15</f>
        <v>0.87356321839080442</v>
      </c>
      <c r="M16" s="58"/>
      <c r="N16" s="68"/>
      <c r="O16" s="103"/>
      <c r="P16" s="150">
        <f>P13-P15</f>
        <v>0.63157894736842124</v>
      </c>
      <c r="Q16" s="58"/>
      <c r="R16" s="68"/>
      <c r="S16" s="103"/>
      <c r="T16" s="150">
        <f>T13-T15</f>
        <v>1.8461538461538458</v>
      </c>
      <c r="U16" s="58"/>
      <c r="V16" s="68"/>
      <c r="W16" s="103"/>
      <c r="X16" s="150">
        <f>X13-X15</f>
        <v>-1.2559523809523809</v>
      </c>
      <c r="Y16" s="58"/>
      <c r="Z16" s="68"/>
      <c r="AA16" s="93"/>
    </row>
    <row r="17" spans="1:27">
      <c r="A17" s="62"/>
      <c r="B17" s="64"/>
      <c r="C17" s="64" t="s">
        <v>38</v>
      </c>
      <c r="D17" s="58"/>
      <c r="E17" s="58"/>
      <c r="F17" s="17"/>
      <c r="G17" s="93"/>
      <c r="H17" s="67"/>
      <c r="I17" s="58"/>
      <c r="J17" s="68"/>
      <c r="K17" s="103"/>
      <c r="L17" s="150">
        <f>L13-H13</f>
        <v>6.4574454345860843E-2</v>
      </c>
      <c r="M17" s="58"/>
      <c r="N17" s="68"/>
      <c r="O17" s="103"/>
      <c r="P17" s="150">
        <f>P13-L13</f>
        <v>-0.24198427102238318</v>
      </c>
      <c r="Q17" s="58"/>
      <c r="R17" s="68"/>
      <c r="S17" s="103"/>
      <c r="T17" s="150">
        <f>T13-P13</f>
        <v>1.2145748987854246</v>
      </c>
      <c r="U17" s="58"/>
      <c r="V17" s="68"/>
      <c r="W17" s="103"/>
      <c r="X17" s="67"/>
      <c r="Y17" s="58"/>
      <c r="Z17" s="68"/>
      <c r="AA17" s="93"/>
    </row>
    <row r="18" spans="1:27">
      <c r="A18" s="62"/>
      <c r="B18" s="144"/>
      <c r="C18" s="118"/>
      <c r="D18" s="107"/>
      <c r="E18" s="107"/>
      <c r="F18" s="91"/>
      <c r="G18" s="137"/>
      <c r="H18" s="115"/>
      <c r="I18" s="107"/>
      <c r="J18" s="110"/>
      <c r="K18" s="111"/>
      <c r="L18" s="115"/>
      <c r="M18" s="107"/>
      <c r="N18" s="110"/>
      <c r="O18" s="111"/>
      <c r="P18" s="115"/>
      <c r="Q18" s="107"/>
      <c r="R18" s="110"/>
      <c r="S18" s="112"/>
      <c r="T18" s="115"/>
      <c r="U18" s="107"/>
      <c r="V18" s="110"/>
      <c r="W18" s="112"/>
      <c r="X18" s="115"/>
      <c r="Y18" s="107"/>
      <c r="Z18" s="113"/>
      <c r="AA18" s="93"/>
    </row>
    <row r="19" spans="1:27">
      <c r="A19" s="62"/>
      <c r="B19" s="64"/>
      <c r="C19" s="203" t="s">
        <v>96</v>
      </c>
      <c r="D19" s="58" t="s">
        <v>7</v>
      </c>
      <c r="E19" s="58" t="s">
        <v>77</v>
      </c>
      <c r="F19" s="17"/>
      <c r="G19" s="93"/>
      <c r="H19" s="150">
        <f>J19/J20</f>
        <v>1.4285714285714286</v>
      </c>
      <c r="I19" s="58" t="s">
        <v>7</v>
      </c>
      <c r="J19" s="162">
        <f>Input!F25</f>
        <v>10</v>
      </c>
      <c r="K19" s="98"/>
      <c r="L19" s="150">
        <f>N19/N20</f>
        <v>1.3440860215053763</v>
      </c>
      <c r="M19" s="58" t="s">
        <v>7</v>
      </c>
      <c r="N19" s="162">
        <f>Input!G25</f>
        <v>10</v>
      </c>
      <c r="O19" s="98"/>
      <c r="P19" s="150">
        <f>R19/R20</f>
        <v>1.4792899408284024</v>
      </c>
      <c r="Q19" s="58" t="s">
        <v>7</v>
      </c>
      <c r="R19" s="162">
        <f>Input!H25</f>
        <v>10</v>
      </c>
      <c r="S19" s="99"/>
      <c r="T19" s="150">
        <f>V19/V20</f>
        <v>1.6129032258064515</v>
      </c>
      <c r="U19" s="58" t="s">
        <v>7</v>
      </c>
      <c r="V19" s="162">
        <f>Input!I25</f>
        <v>10</v>
      </c>
      <c r="W19" s="99"/>
      <c r="X19" s="150">
        <f>Z19/Z20</f>
        <v>0.36496350364963503</v>
      </c>
      <c r="Y19" s="58" t="s">
        <v>7</v>
      </c>
      <c r="Z19" s="162">
        <f>Input!J25</f>
        <v>10</v>
      </c>
      <c r="AA19" s="93"/>
    </row>
    <row r="20" spans="1:27">
      <c r="A20" s="62"/>
      <c r="B20" s="64"/>
      <c r="C20" s="203"/>
      <c r="D20" s="58"/>
      <c r="E20" s="71" t="s">
        <v>66</v>
      </c>
      <c r="F20" s="17"/>
      <c r="G20" s="93"/>
      <c r="H20" s="67"/>
      <c r="I20" s="58"/>
      <c r="J20" s="161">
        <f>Input!F27</f>
        <v>7</v>
      </c>
      <c r="K20" s="98"/>
      <c r="L20" s="67"/>
      <c r="M20" s="58"/>
      <c r="N20" s="161">
        <f>Input!G27</f>
        <v>7.44</v>
      </c>
      <c r="O20" s="98"/>
      <c r="P20" s="67"/>
      <c r="Q20" s="58"/>
      <c r="R20" s="161">
        <f>Input!H27</f>
        <v>6.76</v>
      </c>
      <c r="S20" s="99"/>
      <c r="T20" s="67"/>
      <c r="U20" s="58"/>
      <c r="V20" s="161">
        <f>Input!I27</f>
        <v>6.2</v>
      </c>
      <c r="W20" s="99"/>
      <c r="X20" s="67"/>
      <c r="Y20" s="58"/>
      <c r="Z20" s="161">
        <f>Input!J27</f>
        <v>27.4</v>
      </c>
      <c r="AA20" s="93"/>
    </row>
    <row r="21" spans="1:27">
      <c r="A21" s="62"/>
      <c r="B21" s="64"/>
      <c r="C21" s="88"/>
      <c r="D21" s="58"/>
      <c r="E21" s="58"/>
      <c r="F21" s="17"/>
      <c r="G21" s="93"/>
      <c r="H21" s="67"/>
      <c r="I21" s="58"/>
      <c r="J21" s="68"/>
      <c r="K21" s="98"/>
      <c r="L21" s="67"/>
      <c r="M21" s="58"/>
      <c r="N21" s="68"/>
      <c r="O21" s="98"/>
      <c r="P21" s="67"/>
      <c r="Q21" s="58"/>
      <c r="R21" s="68"/>
      <c r="S21" s="99"/>
      <c r="T21" s="67"/>
      <c r="U21" s="58"/>
      <c r="V21" s="68"/>
      <c r="W21" s="99"/>
      <c r="X21" s="67"/>
      <c r="Y21" s="58"/>
      <c r="Z21" s="68"/>
      <c r="AA21" s="93"/>
    </row>
    <row r="22" spans="1:27">
      <c r="A22" s="62"/>
      <c r="B22" s="64"/>
      <c r="C22" s="64" t="s">
        <v>37</v>
      </c>
      <c r="D22" s="58"/>
      <c r="E22" s="58"/>
      <c r="F22" s="17"/>
      <c r="G22" s="93"/>
      <c r="H22" s="73">
        <v>2</v>
      </c>
      <c r="I22" s="58"/>
      <c r="J22" s="68"/>
      <c r="K22" s="103"/>
      <c r="L22" s="73">
        <v>2</v>
      </c>
      <c r="M22" s="58"/>
      <c r="N22" s="68"/>
      <c r="O22" s="103"/>
      <c r="P22" s="73">
        <v>2</v>
      </c>
      <c r="Q22" s="58"/>
      <c r="R22" s="68"/>
      <c r="S22" s="103"/>
      <c r="T22" s="73">
        <v>2</v>
      </c>
      <c r="U22" s="58"/>
      <c r="V22" s="68"/>
      <c r="W22" s="103"/>
      <c r="X22" s="73">
        <v>2</v>
      </c>
      <c r="Y22" s="58"/>
      <c r="Z22" s="68"/>
      <c r="AA22" s="93"/>
    </row>
    <row r="23" spans="1:27">
      <c r="A23" s="62"/>
      <c r="B23" s="64"/>
      <c r="C23" s="64" t="s">
        <v>36</v>
      </c>
      <c r="D23" s="58"/>
      <c r="E23" s="58"/>
      <c r="F23" s="17"/>
      <c r="G23" s="93"/>
      <c r="H23" s="150">
        <f>H19-H22</f>
        <v>-0.5714285714285714</v>
      </c>
      <c r="I23" s="58"/>
      <c r="J23" s="68"/>
      <c r="K23" s="103"/>
      <c r="L23" s="150">
        <f>L19-L22</f>
        <v>-0.65591397849462374</v>
      </c>
      <c r="M23" s="58"/>
      <c r="N23" s="68"/>
      <c r="O23" s="103"/>
      <c r="P23" s="150">
        <f>P19-P22</f>
        <v>-0.52071005917159763</v>
      </c>
      <c r="Q23" s="58"/>
      <c r="R23" s="68"/>
      <c r="S23" s="103"/>
      <c r="T23" s="150">
        <f>T19-T22</f>
        <v>-0.38709677419354849</v>
      </c>
      <c r="U23" s="58"/>
      <c r="V23" s="68"/>
      <c r="W23" s="103"/>
      <c r="X23" s="150">
        <f>X19-X22</f>
        <v>-1.635036496350365</v>
      </c>
      <c r="Y23" s="58"/>
      <c r="Z23" s="68"/>
      <c r="AA23" s="93"/>
    </row>
    <row r="24" spans="1:27">
      <c r="A24" s="62"/>
      <c r="B24" s="64"/>
      <c r="C24" s="64" t="s">
        <v>38</v>
      </c>
      <c r="D24" s="58"/>
      <c r="E24" s="58"/>
      <c r="F24" s="17"/>
      <c r="G24" s="93"/>
      <c r="H24" s="67"/>
      <c r="I24" s="58"/>
      <c r="J24" s="68"/>
      <c r="K24" s="103"/>
      <c r="L24" s="150">
        <f>L19-H19</f>
        <v>-8.4485407066052343E-2</v>
      </c>
      <c r="M24" s="58"/>
      <c r="N24" s="68"/>
      <c r="O24" s="103"/>
      <c r="P24" s="150">
        <f>P19-L19</f>
        <v>0.13520391932302611</v>
      </c>
      <c r="Q24" s="58"/>
      <c r="R24" s="68"/>
      <c r="S24" s="103"/>
      <c r="T24" s="150">
        <f>T19-P19</f>
        <v>0.13361328497804914</v>
      </c>
      <c r="U24" s="58"/>
      <c r="V24" s="68"/>
      <c r="W24" s="103"/>
      <c r="X24" s="67"/>
      <c r="Y24" s="58"/>
      <c r="Z24" s="68"/>
      <c r="AA24" s="93"/>
    </row>
    <row r="25" spans="1:27">
      <c r="A25" s="62"/>
      <c r="B25" s="144"/>
      <c r="C25" s="118"/>
      <c r="D25" s="107"/>
      <c r="E25" s="107"/>
      <c r="F25" s="91"/>
      <c r="G25" s="137"/>
      <c r="H25" s="115"/>
      <c r="I25" s="107"/>
      <c r="J25" s="110"/>
      <c r="K25" s="111"/>
      <c r="L25" s="115"/>
      <c r="M25" s="107"/>
      <c r="N25" s="110"/>
      <c r="O25" s="111"/>
      <c r="P25" s="115"/>
      <c r="Q25" s="107"/>
      <c r="R25" s="110"/>
      <c r="S25" s="112"/>
      <c r="T25" s="115"/>
      <c r="U25" s="107"/>
      <c r="V25" s="110"/>
      <c r="W25" s="112"/>
      <c r="X25" s="115"/>
      <c r="Y25" s="107"/>
      <c r="Z25" s="113"/>
      <c r="AA25" s="93"/>
    </row>
    <row r="26" spans="1:27">
      <c r="A26" s="62"/>
      <c r="B26" s="64"/>
      <c r="C26" s="64" t="s">
        <v>19</v>
      </c>
      <c r="D26" s="58" t="s">
        <v>7</v>
      </c>
      <c r="E26" s="58" t="s">
        <v>24</v>
      </c>
      <c r="F26" s="17"/>
      <c r="G26" s="93"/>
      <c r="H26" s="150">
        <f>J26/J27</f>
        <v>5.6179775280898875E-2</v>
      </c>
      <c r="I26" s="58" t="s">
        <v>7</v>
      </c>
      <c r="J26" s="151">
        <f>Input!F28</f>
        <v>5000</v>
      </c>
      <c r="K26" s="98"/>
      <c r="L26" s="150">
        <f>N26/N27</f>
        <v>5.7471264367816091E-2</v>
      </c>
      <c r="M26" s="58" t="s">
        <v>7</v>
      </c>
      <c r="N26" s="154">
        <f>Input!G28</f>
        <v>5000</v>
      </c>
      <c r="O26" s="58"/>
      <c r="P26" s="150">
        <f>R26/R27</f>
        <v>5.2631578947368418E-2</v>
      </c>
      <c r="Q26" s="58" t="s">
        <v>7</v>
      </c>
      <c r="R26" s="151">
        <f>Input!H28</f>
        <v>5000</v>
      </c>
      <c r="S26" s="99"/>
      <c r="T26" s="150">
        <f>V26/V27</f>
        <v>7.6923076923076927E-2</v>
      </c>
      <c r="U26" s="58" t="s">
        <v>7</v>
      </c>
      <c r="V26" s="151">
        <f>Input!I28</f>
        <v>5000</v>
      </c>
      <c r="W26" s="99"/>
      <c r="X26" s="150">
        <f>Z26/Z27</f>
        <v>5.9523809523809521E-2</v>
      </c>
      <c r="Y26" s="58" t="s">
        <v>7</v>
      </c>
      <c r="Z26" s="151">
        <f>Input!J28</f>
        <v>20000</v>
      </c>
      <c r="AA26" s="93"/>
    </row>
    <row r="27" spans="1:27">
      <c r="A27" s="62"/>
      <c r="B27" s="64"/>
      <c r="C27" s="64"/>
      <c r="D27" s="58"/>
      <c r="E27" s="71" t="s">
        <v>12</v>
      </c>
      <c r="F27" s="17"/>
      <c r="G27" s="93"/>
      <c r="H27" s="67"/>
      <c r="I27" s="58"/>
      <c r="J27" s="152">
        <f>Input!F37</f>
        <v>89000</v>
      </c>
      <c r="K27" s="98"/>
      <c r="L27" s="67"/>
      <c r="M27" s="58"/>
      <c r="N27" s="151">
        <f>Input!G37</f>
        <v>87000</v>
      </c>
      <c r="O27" s="98"/>
      <c r="P27" s="67"/>
      <c r="Q27" s="58"/>
      <c r="R27" s="152">
        <f>Input!H37</f>
        <v>95000</v>
      </c>
      <c r="S27" s="17"/>
      <c r="T27" s="67"/>
      <c r="U27" s="58"/>
      <c r="V27" s="152">
        <f>Input!I37</f>
        <v>65000</v>
      </c>
      <c r="W27" s="99"/>
      <c r="X27" s="67"/>
      <c r="Y27" s="58"/>
      <c r="Z27" s="152">
        <f>Input!J37</f>
        <v>336000</v>
      </c>
      <c r="AA27" s="93"/>
    </row>
    <row r="28" spans="1:27">
      <c r="A28" s="62"/>
      <c r="B28" s="64"/>
      <c r="C28" s="64" t="s">
        <v>37</v>
      </c>
      <c r="D28" s="58"/>
      <c r="E28" s="58"/>
      <c r="F28" s="17"/>
      <c r="G28" s="93"/>
      <c r="H28" s="73">
        <v>2</v>
      </c>
      <c r="I28" s="58"/>
      <c r="J28" s="68"/>
      <c r="K28" s="103"/>
      <c r="L28" s="73">
        <v>2</v>
      </c>
      <c r="M28" s="58"/>
      <c r="N28" s="68"/>
      <c r="O28" s="103"/>
      <c r="P28" s="73">
        <v>2</v>
      </c>
      <c r="Q28" s="58"/>
      <c r="R28" s="68"/>
      <c r="S28" s="103"/>
      <c r="T28" s="73">
        <v>2</v>
      </c>
      <c r="U28" s="58"/>
      <c r="V28" s="68"/>
      <c r="W28" s="103"/>
      <c r="X28" s="73">
        <v>2</v>
      </c>
      <c r="Y28" s="58"/>
      <c r="Z28" s="68"/>
      <c r="AA28" s="93"/>
    </row>
    <row r="29" spans="1:27">
      <c r="A29" s="62"/>
      <c r="B29" s="64"/>
      <c r="C29" s="64" t="s">
        <v>36</v>
      </c>
      <c r="D29" s="58"/>
      <c r="E29" s="58"/>
      <c r="F29" s="17"/>
      <c r="G29" s="93"/>
      <c r="H29" s="150">
        <f>H26-H28</f>
        <v>-1.9438202247191012</v>
      </c>
      <c r="I29" s="58"/>
      <c r="J29" s="68"/>
      <c r="K29" s="103"/>
      <c r="L29" s="150">
        <f>L26-L28</f>
        <v>-1.9425287356321839</v>
      </c>
      <c r="M29" s="58"/>
      <c r="N29" s="68"/>
      <c r="O29" s="103"/>
      <c r="P29" s="150">
        <f>P26-P28</f>
        <v>-1.9473684210526316</v>
      </c>
      <c r="Q29" s="58"/>
      <c r="R29" s="68"/>
      <c r="S29" s="103"/>
      <c r="T29" s="150">
        <f>T26-T28</f>
        <v>-1.9230769230769231</v>
      </c>
      <c r="U29" s="58"/>
      <c r="V29" s="68"/>
      <c r="W29" s="103"/>
      <c r="X29" s="150">
        <f>X26-X28</f>
        <v>-1.9404761904761905</v>
      </c>
      <c r="Y29" s="58"/>
      <c r="Z29" s="68"/>
      <c r="AA29" s="93"/>
    </row>
    <row r="30" spans="1:27">
      <c r="A30" s="62"/>
      <c r="B30" s="64"/>
      <c r="C30" s="64" t="s">
        <v>38</v>
      </c>
      <c r="D30" s="58"/>
      <c r="E30" s="58"/>
      <c r="F30" s="17"/>
      <c r="G30" s="142"/>
      <c r="H30" s="67"/>
      <c r="I30" s="58"/>
      <c r="J30" s="68"/>
      <c r="K30" s="114"/>
      <c r="L30" s="150">
        <f>L26-H26</f>
        <v>1.2914890869172163E-3</v>
      </c>
      <c r="M30" s="58"/>
      <c r="N30" s="68"/>
      <c r="O30" s="114"/>
      <c r="P30" s="150">
        <f>P26-L26</f>
        <v>-4.839685420447673E-3</v>
      </c>
      <c r="Q30" s="58"/>
      <c r="R30" s="68"/>
      <c r="S30" s="114"/>
      <c r="T30" s="150">
        <f>T26-P26</f>
        <v>2.4291497975708509E-2</v>
      </c>
      <c r="U30" s="58"/>
      <c r="V30" s="68"/>
      <c r="W30" s="114"/>
      <c r="X30" s="67"/>
      <c r="Y30" s="58"/>
      <c r="Z30" s="17"/>
      <c r="AA30" s="93"/>
    </row>
    <row r="31" spans="1:27">
      <c r="A31" s="14"/>
      <c r="B31" s="91"/>
      <c r="C31" s="107"/>
      <c r="D31" s="107"/>
      <c r="E31" s="107"/>
      <c r="F31" s="91"/>
      <c r="G31" s="91"/>
      <c r="H31" s="115"/>
      <c r="I31" s="107"/>
      <c r="J31" s="110"/>
      <c r="K31" s="107"/>
      <c r="L31" s="107"/>
      <c r="M31" s="107"/>
      <c r="N31" s="107"/>
      <c r="O31" s="107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14"/>
    </row>
    <row r="32" spans="1:27">
      <c r="A32" s="14"/>
      <c r="B32" s="17"/>
      <c r="C32" s="58"/>
      <c r="D32" s="58"/>
      <c r="E32" s="58"/>
      <c r="F32" s="17"/>
      <c r="G32" s="17"/>
      <c r="H32" s="67"/>
      <c r="I32" s="58"/>
      <c r="J32" s="68"/>
      <c r="K32" s="58"/>
      <c r="L32" s="58"/>
      <c r="M32" s="58"/>
      <c r="N32" s="58"/>
      <c r="O32" s="5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4"/>
    </row>
    <row r="33" spans="1:27">
      <c r="A33" s="14"/>
      <c r="B33" s="14"/>
      <c r="C33" s="16"/>
      <c r="D33" s="16"/>
      <c r="E33" s="16"/>
      <c r="F33" s="14"/>
      <c r="G33" s="14"/>
      <c r="H33" s="59"/>
      <c r="I33" s="16"/>
      <c r="J33" s="60"/>
      <c r="K33" s="16"/>
      <c r="L33" s="16"/>
      <c r="M33" s="16"/>
      <c r="N33" s="16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</sheetData>
  <mergeCells count="6">
    <mergeCell ref="W3:Z3"/>
    <mergeCell ref="C19:C20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Sam</cp:lastModifiedBy>
  <cp:lastPrinted>2004-09-23T23:06:37Z</cp:lastPrinted>
  <dcterms:created xsi:type="dcterms:W3CDTF">2002-05-15T20:19:48Z</dcterms:created>
  <dcterms:modified xsi:type="dcterms:W3CDTF">2010-12-13T10:39:56Z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