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Hoja1!$A$14:$CC$15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7" i="1" l="1"/>
  <c r="C40" i="1" l="1"/>
  <c r="C41" i="1" l="1"/>
  <c r="AP40" i="1" l="1"/>
  <c r="AO28" i="1" l="1"/>
  <c r="AQ28" i="1" s="1"/>
  <c r="AG28" i="1"/>
  <c r="AO38" i="1"/>
  <c r="AQ38" i="1" s="1"/>
  <c r="O38" i="1"/>
  <c r="AL38" i="1" s="1"/>
  <c r="P38" i="1"/>
  <c r="AO26" i="1"/>
  <c r="AQ26" i="1" s="1"/>
  <c r="AJ26" i="1"/>
  <c r="O26" i="1"/>
  <c r="P26" i="1"/>
  <c r="AO23" i="1"/>
  <c r="AQ23" i="1" s="1"/>
  <c r="AG23" i="1"/>
  <c r="O23" i="1"/>
  <c r="AL23" i="1" s="1"/>
  <c r="P23" i="1"/>
  <c r="AO39" i="1"/>
  <c r="AQ39" i="1" s="1"/>
  <c r="AQ37" i="1"/>
  <c r="AO36" i="1"/>
  <c r="AQ36" i="1" s="1"/>
  <c r="AO35" i="1"/>
  <c r="AQ35" i="1" s="1"/>
  <c r="AO34" i="1"/>
  <c r="AQ34" i="1" s="1"/>
  <c r="AO33" i="1"/>
  <c r="AQ33" i="1" s="1"/>
  <c r="AO32" i="1"/>
  <c r="AQ32" i="1" s="1"/>
  <c r="AO31" i="1"/>
  <c r="AQ31" i="1" s="1"/>
  <c r="AO30" i="1"/>
  <c r="AQ30" i="1" s="1"/>
  <c r="AO29" i="1"/>
  <c r="AQ29" i="1" s="1"/>
  <c r="AO27" i="1"/>
  <c r="AQ27" i="1" s="1"/>
  <c r="AO25" i="1"/>
  <c r="AQ25" i="1" s="1"/>
  <c r="AO24" i="1"/>
  <c r="AQ24" i="1" s="1"/>
  <c r="AO22" i="1"/>
  <c r="AQ22" i="1" s="1"/>
  <c r="AO21" i="1"/>
  <c r="AQ21" i="1" s="1"/>
  <c r="AO20" i="1"/>
  <c r="AQ20" i="1" s="1"/>
  <c r="AO19" i="1"/>
  <c r="AQ19" i="1" s="1"/>
  <c r="AO18" i="1"/>
  <c r="AQ18" i="1" s="1"/>
  <c r="AO17" i="1"/>
  <c r="AQ17" i="1" s="1"/>
  <c r="AC16" i="1"/>
  <c r="AO16" i="1"/>
  <c r="AQ16" i="1" s="1"/>
  <c r="AG39" i="1"/>
  <c r="AH37" i="1"/>
  <c r="AC36" i="1"/>
  <c r="AE35" i="1"/>
  <c r="AE34" i="1"/>
  <c r="AI33" i="1"/>
  <c r="AH33" i="1"/>
  <c r="AJ32" i="1"/>
  <c r="AG31" i="1"/>
  <c r="AG30" i="1"/>
  <c r="AG29" i="1"/>
  <c r="AG25" i="1"/>
  <c r="P39" i="1"/>
  <c r="O39" i="1"/>
  <c r="AK37" i="1"/>
  <c r="AK40" i="1" s="1"/>
  <c r="AK41" i="1" s="1"/>
  <c r="P37" i="1"/>
  <c r="O37" i="1"/>
  <c r="P36" i="1"/>
  <c r="O36" i="1"/>
  <c r="P35" i="1"/>
  <c r="O35" i="1"/>
  <c r="P34" i="1"/>
  <c r="O34" i="1"/>
  <c r="P33" i="1"/>
  <c r="O33" i="1"/>
  <c r="P32" i="1"/>
  <c r="O32" i="1"/>
  <c r="P30" i="1"/>
  <c r="O30" i="1"/>
  <c r="P29" i="1"/>
  <c r="O29" i="1"/>
  <c r="AL29" i="1" s="1"/>
  <c r="P28" i="1"/>
  <c r="O28" i="1"/>
  <c r="AI27" i="1"/>
  <c r="AH27" i="1"/>
  <c r="P27" i="1"/>
  <c r="O27" i="1"/>
  <c r="AE24" i="1"/>
  <c r="P24" i="1"/>
  <c r="O24" i="1"/>
  <c r="AE22" i="1"/>
  <c r="P22" i="1"/>
  <c r="O22" i="1"/>
  <c r="AF21" i="1"/>
  <c r="AF40" i="1" s="1"/>
  <c r="AF41" i="1" s="1"/>
  <c r="P21" i="1"/>
  <c r="O21" i="1"/>
  <c r="AD20" i="1"/>
  <c r="AD40" i="1" s="1"/>
  <c r="AD41" i="1" s="1"/>
  <c r="P20" i="1"/>
  <c r="O20" i="1"/>
  <c r="AE19" i="1"/>
  <c r="P19" i="1"/>
  <c r="O19" i="1"/>
  <c r="AL19" i="1" s="1"/>
  <c r="AG18" i="1"/>
  <c r="P18" i="1"/>
  <c r="O18" i="1"/>
  <c r="AL18" i="1" s="1"/>
  <c r="P17" i="1"/>
  <c r="O17" i="1"/>
  <c r="AI40" i="1"/>
  <c r="AI41" i="1" s="1"/>
  <c r="P16" i="1"/>
  <c r="O16" i="1"/>
  <c r="AL16" i="1" s="1"/>
  <c r="AN40" i="1"/>
  <c r="AN41" i="1" s="1"/>
  <c r="AM40" i="1"/>
  <c r="AM41" i="1" s="1"/>
  <c r="AA40" i="1"/>
  <c r="AA41" i="1" s="1"/>
  <c r="Z40" i="1"/>
  <c r="Z41" i="1" s="1"/>
  <c r="Y40" i="1"/>
  <c r="Y41" i="1" s="1"/>
  <c r="U40" i="1"/>
  <c r="U41" i="1" s="1"/>
  <c r="X40" i="1"/>
  <c r="X41" i="1" s="1"/>
  <c r="W40" i="1"/>
  <c r="W41" i="1" s="1"/>
  <c r="T40" i="1"/>
  <c r="T41" i="1" s="1"/>
  <c r="V40" i="1"/>
  <c r="V41" i="1" s="1"/>
  <c r="S40" i="1"/>
  <c r="S41" i="1" s="1"/>
  <c r="R40" i="1"/>
  <c r="R41" i="1" s="1"/>
  <c r="Q40" i="1"/>
  <c r="Q41" i="1" s="1"/>
  <c r="AB40" i="1"/>
  <c r="AB41" i="1" s="1"/>
  <c r="N40" i="1"/>
  <c r="N41" i="1" s="1"/>
  <c r="M40" i="1"/>
  <c r="M41" i="1" s="1"/>
  <c r="L40" i="1"/>
  <c r="L41" i="1" s="1"/>
  <c r="K40" i="1"/>
  <c r="K41" i="1" s="1"/>
  <c r="J40" i="1"/>
  <c r="J41" i="1" s="1"/>
  <c r="I40" i="1"/>
  <c r="I41" i="1" s="1"/>
  <c r="H40" i="1"/>
  <c r="H41" i="1" s="1"/>
  <c r="G40" i="1"/>
  <c r="G41" i="1" s="1"/>
  <c r="F40" i="1"/>
  <c r="F41" i="1" s="1"/>
  <c r="E40" i="1"/>
  <c r="E41" i="1" s="1"/>
  <c r="D40" i="1"/>
  <c r="D41" i="1" s="1"/>
  <c r="AL39" i="1" l="1"/>
  <c r="AL24" i="1"/>
  <c r="AJ40" i="1"/>
  <c r="AJ41" i="1" s="1"/>
  <c r="AL27" i="1"/>
  <c r="AL17" i="1"/>
  <c r="AL20" i="1"/>
  <c r="AL33" i="1"/>
  <c r="AL37" i="1"/>
  <c r="AL21" i="1"/>
  <c r="AH40" i="1"/>
  <c r="AH41" i="1" s="1"/>
  <c r="AC40" i="1"/>
  <c r="AC41" i="1" s="1"/>
  <c r="AE40" i="1"/>
  <c r="AE41" i="1" s="1"/>
  <c r="AL26" i="1"/>
  <c r="AL22" i="1"/>
  <c r="AL30" i="1"/>
  <c r="AL32" i="1"/>
  <c r="AL36" i="1"/>
  <c r="AL28" i="1"/>
  <c r="AG40" i="1"/>
  <c r="AG41" i="1" s="1"/>
  <c r="AL34" i="1"/>
  <c r="O40" i="1"/>
  <c r="O41" i="1" s="1"/>
  <c r="P40" i="1"/>
  <c r="P41" i="1" s="1"/>
  <c r="AO40" i="1"/>
  <c r="AQ40" i="1" s="1"/>
  <c r="AL35" i="1"/>
  <c r="AL40" i="1" l="1"/>
  <c r="AL41" i="1" s="1"/>
</calcChain>
</file>

<file path=xl/sharedStrings.xml><?xml version="1.0" encoding="utf-8"?>
<sst xmlns="http://schemas.openxmlformats.org/spreadsheetml/2006/main" count="237" uniqueCount="39">
  <si>
    <t>-</t>
  </si>
  <si>
    <t>TOTAL</t>
  </si>
  <si>
    <t>COALICION</t>
  </si>
  <si>
    <t>LA PIEDAD</t>
  </si>
  <si>
    <t>PURUÁNDIRO</t>
  </si>
  <si>
    <t>MARAVATÍO</t>
  </si>
  <si>
    <t>JIQUILPAN</t>
  </si>
  <si>
    <t>JACONA</t>
  </si>
  <si>
    <t>ZAMORA</t>
  </si>
  <si>
    <t>ZACAPU</t>
  </si>
  <si>
    <t>ZINAPECUARO</t>
  </si>
  <si>
    <t>LOS REYES</t>
  </si>
  <si>
    <t>MORELIA NOROESTE</t>
  </si>
  <si>
    <t>MORELIA NORESTE</t>
  </si>
  <si>
    <t>HIDALGO</t>
  </si>
  <si>
    <t>ZITÁCUARO</t>
  </si>
  <si>
    <t>URUAPAN NORTE</t>
  </si>
  <si>
    <t>PATZCUARO</t>
  </si>
  <si>
    <t>MORELIA SUROESTE</t>
  </si>
  <si>
    <t>MORELIA SURESTE</t>
  </si>
  <si>
    <t>HUETAMO</t>
  </si>
  <si>
    <t>TACÁMBARO</t>
  </si>
  <si>
    <t>URUAPAN SUR</t>
  </si>
  <si>
    <t>COALCOMÁN DE VAZQUEZ PALLARES</t>
  </si>
  <si>
    <t>MÚGICA</t>
  </si>
  <si>
    <t>APATZINGÁN</t>
  </si>
  <si>
    <t>LÁZARO CÁRDENAS</t>
  </si>
  <si>
    <t>CABECERA DISTRITAL</t>
  </si>
  <si>
    <t>ID DISTRITO</t>
  </si>
  <si>
    <t>DISTRIBUCIÓN DE VOTOS COALICIÓN</t>
  </si>
  <si>
    <t>COMBINACIONES DE CANDIDATURA COMÚN</t>
  </si>
  <si>
    <t>VOTOS PARA PARTIDO POLÍTICO</t>
  </si>
  <si>
    <t>SUMATORIA</t>
  </si>
  <si>
    <t>VOTOS</t>
  </si>
  <si>
    <t>VOTACIÓN EMITIDA</t>
  </si>
  <si>
    <t>LISTADO NOMINAL</t>
  </si>
  <si>
    <t>PARTICIPACIÓN CIUDADANA</t>
  </si>
  <si>
    <t>CÓMPUTOS DISTRITALES DE LA ELECCION DE DIPUTADOS DE MAYORIA RELATIVA</t>
  </si>
  <si>
    <t>PORCENTAJE DE VOTACION POR PARTIDO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</si>
</sst>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000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22"/>
      </left>
      <right style="thin">
        <color indexed="22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 applyProtection="1">
      <alignment horizontal="right" vertical="center" wrapText="1"/>
      <protection locked="0"/>
    </xf>
    <xf numFmtId="3" fontId="3" fillId="0" borderId="1" xfId="0" quotePrefix="1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 applyProtection="1">
      <alignment horizontal="right" vertical="center" wrapText="1"/>
      <protection locked="0"/>
    </xf>
    <xf numFmtId="3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vertical="center" wrapText="1"/>
    </xf>
    <xf numFmtId="3" fontId="3" fillId="0" borderId="1" xfId="0" applyNumberFormat="1" applyFont="1" applyFill="1" applyBorder="1" applyAlignment="1" applyProtection="1">
      <alignment vertical="center" wrapText="1"/>
      <protection locked="0"/>
    </xf>
    <xf numFmtId="3" fontId="3" fillId="2" borderId="1" xfId="0" applyNumberFormat="1" applyFont="1" applyFill="1" applyBorder="1" applyAlignment="1" applyProtection="1">
      <alignment vertical="center" wrapText="1"/>
      <protection locked="0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0" fontId="3" fillId="0" borderId="1" xfId="0" applyNumberFormat="1" applyFont="1" applyFill="1" applyBorder="1" applyAlignment="1">
      <alignment vertical="center" wrapText="1"/>
    </xf>
    <xf numFmtId="10" fontId="3" fillId="2" borderId="1" xfId="0" applyNumberFormat="1" applyFont="1" applyFill="1" applyBorder="1" applyAlignment="1">
      <alignment vertical="center" wrapText="1"/>
    </xf>
    <xf numFmtId="10" fontId="3" fillId="0" borderId="1" xfId="0" applyNumberFormat="1" applyFont="1" applyFill="1" applyBorder="1" applyAlignment="1">
      <alignment horizontal="right" vertical="center" wrapText="1"/>
    </xf>
    <xf numFmtId="3" fontId="4" fillId="0" borderId="5" xfId="1" applyNumberFormat="1" applyFont="1" applyFill="1" applyBorder="1" applyAlignment="1">
      <alignment horizontal="left" vertical="center" wrapText="1"/>
    </xf>
    <xf numFmtId="3" fontId="4" fillId="2" borderId="6" xfId="1" applyNumberFormat="1" applyFont="1" applyFill="1" applyBorder="1" applyAlignment="1">
      <alignment horizontal="left" vertical="center" wrapText="1"/>
    </xf>
    <xf numFmtId="3" fontId="4" fillId="0" borderId="7" xfId="1" applyNumberFormat="1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0" borderId="0" xfId="0" applyFont="1"/>
    <xf numFmtId="10" fontId="3" fillId="0" borderId="0" xfId="0" applyNumberFormat="1" applyFont="1"/>
    <xf numFmtId="164" fontId="3" fillId="0" borderId="14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64" fontId="3" fillId="2" borderId="8" xfId="0" applyNumberFormat="1" applyFont="1" applyFill="1" applyBorder="1" applyAlignment="1">
      <alignment horizontal="center" vertic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4" fillId="2" borderId="12" xfId="1" applyNumberFormat="1" applyFont="1" applyFill="1" applyBorder="1" applyAlignment="1">
      <alignment horizontal="center" vertical="center" wrapText="1"/>
    </xf>
    <xf numFmtId="165" fontId="4" fillId="2" borderId="10" xfId="1" applyNumberFormat="1" applyFont="1" applyFill="1" applyBorder="1" applyAlignment="1">
      <alignment horizontal="center" vertical="center" wrapText="1"/>
    </xf>
    <xf numFmtId="165" fontId="4" fillId="2" borderId="11" xfId="1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13</xdr:row>
      <xdr:rowOff>19050</xdr:rowOff>
    </xdr:from>
    <xdr:to>
      <xdr:col>12</xdr:col>
      <xdr:colOff>514350</xdr:colOff>
      <xdr:row>14</xdr:row>
      <xdr:rowOff>180975</xdr:rowOff>
    </xdr:to>
    <xdr:pic>
      <xdr:nvPicPr>
        <xdr:cNvPr id="264" name="Imagen 263" descr="http://prepmich.com.mx/media_mic2015/logos/logo_ci1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867525" y="295275"/>
          <a:ext cx="352425" cy="3524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161925</xdr:colOff>
      <xdr:row>13</xdr:row>
      <xdr:rowOff>19050</xdr:rowOff>
    </xdr:from>
    <xdr:to>
      <xdr:col>38</xdr:col>
      <xdr:colOff>514350</xdr:colOff>
      <xdr:row>14</xdr:row>
      <xdr:rowOff>180975</xdr:rowOff>
    </xdr:to>
    <xdr:pic>
      <xdr:nvPicPr>
        <xdr:cNvPr id="288" name="Imagen 287" descr="http://prepmich.com.mx/media_mic2015/logos/logo_noreg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1497925" y="295275"/>
          <a:ext cx="352425" cy="3524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161925</xdr:colOff>
      <xdr:row>13</xdr:row>
      <xdr:rowOff>19050</xdr:rowOff>
    </xdr:from>
    <xdr:to>
      <xdr:col>39</xdr:col>
      <xdr:colOff>514350</xdr:colOff>
      <xdr:row>14</xdr:row>
      <xdr:rowOff>180975</xdr:rowOff>
    </xdr:to>
    <xdr:pic>
      <xdr:nvPicPr>
        <xdr:cNvPr id="289" name="Imagen 288" descr="http://prepmich.com.mx/media_mic2015/logos/logo_nulos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2107525" y="295275"/>
          <a:ext cx="352425" cy="3524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217714</xdr:colOff>
      <xdr:row>13</xdr:row>
      <xdr:rowOff>38072</xdr:rowOff>
    </xdr:from>
    <xdr:to>
      <xdr:col>2</xdr:col>
      <xdr:colOff>527612</xdr:colOff>
      <xdr:row>14</xdr:row>
      <xdr:rowOff>170878</xdr:rowOff>
    </xdr:to>
    <xdr:pic>
      <xdr:nvPicPr>
        <xdr:cNvPr id="40" name="Imagen 39" descr="PAN.jp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11928" y="382786"/>
          <a:ext cx="309898" cy="309699"/>
        </a:xfrm>
        <a:prstGeom prst="rect">
          <a:avLst/>
        </a:prstGeom>
      </xdr:spPr>
    </xdr:pic>
    <xdr:clientData/>
  </xdr:twoCellAnchor>
  <xdr:twoCellAnchor editAs="oneCell">
    <xdr:from>
      <xdr:col>3</xdr:col>
      <xdr:colOff>203070</xdr:colOff>
      <xdr:row>13</xdr:row>
      <xdr:rowOff>47843</xdr:rowOff>
    </xdr:from>
    <xdr:to>
      <xdr:col>3</xdr:col>
      <xdr:colOff>501996</xdr:colOff>
      <xdr:row>14</xdr:row>
      <xdr:rowOff>169171</xdr:rowOff>
    </xdr:to>
    <xdr:pic>
      <xdr:nvPicPr>
        <xdr:cNvPr id="41" name="Imagen 40" descr="PRI.jp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95784" y="392557"/>
          <a:ext cx="298926" cy="298221"/>
        </a:xfrm>
        <a:prstGeom prst="rect">
          <a:avLst/>
        </a:prstGeom>
      </xdr:spPr>
    </xdr:pic>
    <xdr:clientData/>
  </xdr:twoCellAnchor>
  <xdr:twoCellAnchor editAs="oneCell">
    <xdr:from>
      <xdr:col>6</xdr:col>
      <xdr:colOff>198338</xdr:colOff>
      <xdr:row>13</xdr:row>
      <xdr:rowOff>38948</xdr:rowOff>
    </xdr:from>
    <xdr:to>
      <xdr:col>6</xdr:col>
      <xdr:colOff>504156</xdr:colOff>
      <xdr:row>14</xdr:row>
      <xdr:rowOff>168080</xdr:rowOff>
    </xdr:to>
    <xdr:pic>
      <xdr:nvPicPr>
        <xdr:cNvPr id="44" name="Imagen 43" descr="PVEM.jpg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86552" y="383662"/>
          <a:ext cx="305818" cy="306025"/>
        </a:xfrm>
        <a:prstGeom prst="rect">
          <a:avLst/>
        </a:prstGeom>
      </xdr:spPr>
    </xdr:pic>
    <xdr:clientData/>
  </xdr:twoCellAnchor>
  <xdr:twoCellAnchor editAs="oneCell">
    <xdr:from>
      <xdr:col>7</xdr:col>
      <xdr:colOff>196116</xdr:colOff>
      <xdr:row>13</xdr:row>
      <xdr:rowOff>38078</xdr:rowOff>
    </xdr:from>
    <xdr:to>
      <xdr:col>7</xdr:col>
      <xdr:colOff>499348</xdr:colOff>
      <xdr:row>14</xdr:row>
      <xdr:rowOff>165145</xdr:rowOff>
    </xdr:to>
    <xdr:pic>
      <xdr:nvPicPr>
        <xdr:cNvPr id="45" name="Imagen 44" descr="Movimiento Ciudadano.jpg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82830" y="382792"/>
          <a:ext cx="303232" cy="303960"/>
        </a:xfrm>
        <a:prstGeom prst="rect">
          <a:avLst/>
        </a:prstGeom>
      </xdr:spPr>
    </xdr:pic>
    <xdr:clientData/>
  </xdr:twoCellAnchor>
  <xdr:twoCellAnchor editAs="oneCell">
    <xdr:from>
      <xdr:col>8</xdr:col>
      <xdr:colOff>174449</xdr:colOff>
      <xdr:row>13</xdr:row>
      <xdr:rowOff>26456</xdr:rowOff>
    </xdr:from>
    <xdr:to>
      <xdr:col>8</xdr:col>
      <xdr:colOff>489202</xdr:colOff>
      <xdr:row>14</xdr:row>
      <xdr:rowOff>165402</xdr:rowOff>
    </xdr:to>
    <xdr:pic>
      <xdr:nvPicPr>
        <xdr:cNvPr id="46" name="Imagen 45" descr="Nueva Alianza.jpg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059663" y="371170"/>
          <a:ext cx="314753" cy="315839"/>
        </a:xfrm>
        <a:prstGeom prst="rect">
          <a:avLst/>
        </a:prstGeom>
      </xdr:spPr>
    </xdr:pic>
    <xdr:clientData/>
  </xdr:twoCellAnchor>
  <xdr:twoCellAnchor editAs="oneCell">
    <xdr:from>
      <xdr:col>9</xdr:col>
      <xdr:colOff>176721</xdr:colOff>
      <xdr:row>13</xdr:row>
      <xdr:rowOff>174093</xdr:rowOff>
    </xdr:from>
    <xdr:to>
      <xdr:col>9</xdr:col>
      <xdr:colOff>497170</xdr:colOff>
      <xdr:row>14</xdr:row>
      <xdr:rowOff>47777</xdr:rowOff>
    </xdr:to>
    <xdr:pic>
      <xdr:nvPicPr>
        <xdr:cNvPr id="47" name="Imagen 46" descr="Morena.jpg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60435" y="518807"/>
          <a:ext cx="320449" cy="50577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108859</xdr:colOff>
      <xdr:row>13</xdr:row>
      <xdr:rowOff>36285</xdr:rowOff>
    </xdr:from>
    <xdr:to>
      <xdr:col>13</xdr:col>
      <xdr:colOff>407785</xdr:colOff>
      <xdr:row>14</xdr:row>
      <xdr:rowOff>157613</xdr:rowOff>
    </xdr:to>
    <xdr:pic>
      <xdr:nvPicPr>
        <xdr:cNvPr id="50" name="Imagen 49" descr="PRI.jp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86573" y="380999"/>
          <a:ext cx="298926" cy="298221"/>
        </a:xfrm>
        <a:prstGeom prst="rect">
          <a:avLst/>
        </a:prstGeom>
      </xdr:spPr>
    </xdr:pic>
    <xdr:clientData/>
  </xdr:twoCellAnchor>
  <xdr:twoCellAnchor editAs="oneCell">
    <xdr:from>
      <xdr:col>13</xdr:col>
      <xdr:colOff>444501</xdr:colOff>
      <xdr:row>13</xdr:row>
      <xdr:rowOff>36285</xdr:rowOff>
    </xdr:from>
    <xdr:to>
      <xdr:col>13</xdr:col>
      <xdr:colOff>731269</xdr:colOff>
      <xdr:row>14</xdr:row>
      <xdr:rowOff>165417</xdr:rowOff>
    </xdr:to>
    <xdr:pic>
      <xdr:nvPicPr>
        <xdr:cNvPr id="51" name="Imagen 50" descr="PVEM.jpg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22215" y="380999"/>
          <a:ext cx="305818" cy="306025"/>
        </a:xfrm>
        <a:prstGeom prst="rect">
          <a:avLst/>
        </a:prstGeom>
      </xdr:spPr>
    </xdr:pic>
    <xdr:clientData/>
  </xdr:twoCellAnchor>
  <xdr:twoCellAnchor editAs="oneCell">
    <xdr:from>
      <xdr:col>14</xdr:col>
      <xdr:colOff>213177</xdr:colOff>
      <xdr:row>13</xdr:row>
      <xdr:rowOff>36286</xdr:rowOff>
    </xdr:from>
    <xdr:to>
      <xdr:col>14</xdr:col>
      <xdr:colOff>512103</xdr:colOff>
      <xdr:row>14</xdr:row>
      <xdr:rowOff>157614</xdr:rowOff>
    </xdr:to>
    <xdr:pic>
      <xdr:nvPicPr>
        <xdr:cNvPr id="52" name="Imagen 51" descr="PRI.jp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29998" y="381000"/>
          <a:ext cx="298926" cy="298221"/>
        </a:xfrm>
        <a:prstGeom prst="rect">
          <a:avLst/>
        </a:prstGeom>
      </xdr:spPr>
    </xdr:pic>
    <xdr:clientData/>
  </xdr:twoCellAnchor>
  <xdr:twoCellAnchor editAs="oneCell">
    <xdr:from>
      <xdr:col>15</xdr:col>
      <xdr:colOff>263070</xdr:colOff>
      <xdr:row>13</xdr:row>
      <xdr:rowOff>36286</xdr:rowOff>
    </xdr:from>
    <xdr:to>
      <xdr:col>15</xdr:col>
      <xdr:colOff>568888</xdr:colOff>
      <xdr:row>14</xdr:row>
      <xdr:rowOff>165418</xdr:rowOff>
    </xdr:to>
    <xdr:pic>
      <xdr:nvPicPr>
        <xdr:cNvPr id="53" name="Imagen 52" descr="PVEM.jpg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78391" y="381000"/>
          <a:ext cx="305818" cy="306025"/>
        </a:xfrm>
        <a:prstGeom prst="rect">
          <a:avLst/>
        </a:prstGeom>
      </xdr:spPr>
    </xdr:pic>
    <xdr:clientData/>
  </xdr:twoCellAnchor>
  <xdr:twoCellAnchor editAs="oneCell">
    <xdr:from>
      <xdr:col>27</xdr:col>
      <xdr:colOff>34925</xdr:colOff>
      <xdr:row>13</xdr:row>
      <xdr:rowOff>33564</xdr:rowOff>
    </xdr:from>
    <xdr:to>
      <xdr:col>27</xdr:col>
      <xdr:colOff>344823</xdr:colOff>
      <xdr:row>14</xdr:row>
      <xdr:rowOff>164556</xdr:rowOff>
    </xdr:to>
    <xdr:pic>
      <xdr:nvPicPr>
        <xdr:cNvPr id="54" name="Imagen 53" descr="PAN.jpg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85725" y="376464"/>
          <a:ext cx="309898" cy="308792"/>
        </a:xfrm>
        <a:prstGeom prst="rect">
          <a:avLst/>
        </a:prstGeom>
      </xdr:spPr>
    </xdr:pic>
    <xdr:clientData/>
  </xdr:twoCellAnchor>
  <xdr:twoCellAnchor editAs="oneCell">
    <xdr:from>
      <xdr:col>27</xdr:col>
      <xdr:colOff>355600</xdr:colOff>
      <xdr:row>13</xdr:row>
      <xdr:rowOff>36286</xdr:rowOff>
    </xdr:from>
    <xdr:to>
      <xdr:col>27</xdr:col>
      <xdr:colOff>605296</xdr:colOff>
      <xdr:row>14</xdr:row>
      <xdr:rowOff>165520</xdr:rowOff>
    </xdr:to>
    <xdr:pic>
      <xdr:nvPicPr>
        <xdr:cNvPr id="55" name="Imagen 54" descr="PT.jpg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106400" y="379186"/>
          <a:ext cx="306846" cy="307034"/>
        </a:xfrm>
        <a:prstGeom prst="rect">
          <a:avLst/>
        </a:prstGeom>
      </xdr:spPr>
    </xdr:pic>
    <xdr:clientData/>
  </xdr:twoCellAnchor>
  <xdr:twoCellAnchor editAs="oneCell">
    <xdr:from>
      <xdr:col>16</xdr:col>
      <xdr:colOff>165100</xdr:colOff>
      <xdr:row>13</xdr:row>
      <xdr:rowOff>16957</xdr:rowOff>
    </xdr:from>
    <xdr:to>
      <xdr:col>16</xdr:col>
      <xdr:colOff>327841</xdr:colOff>
      <xdr:row>14</xdr:row>
      <xdr:rowOff>6237</xdr:rowOff>
    </xdr:to>
    <xdr:pic>
      <xdr:nvPicPr>
        <xdr:cNvPr id="57" name="Imagen 56" descr="PRD.jpg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614400" y="359857"/>
          <a:ext cx="162741" cy="167080"/>
        </a:xfrm>
        <a:prstGeom prst="rect">
          <a:avLst/>
        </a:prstGeom>
      </xdr:spPr>
    </xdr:pic>
    <xdr:clientData/>
  </xdr:twoCellAnchor>
  <xdr:twoCellAnchor editAs="oneCell">
    <xdr:from>
      <xdr:col>16</xdr:col>
      <xdr:colOff>351814</xdr:colOff>
      <xdr:row>13</xdr:row>
      <xdr:rowOff>15945</xdr:rowOff>
    </xdr:from>
    <xdr:to>
      <xdr:col>16</xdr:col>
      <xdr:colOff>519978</xdr:colOff>
      <xdr:row>14</xdr:row>
      <xdr:rowOff>6412</xdr:rowOff>
    </xdr:to>
    <xdr:pic>
      <xdr:nvPicPr>
        <xdr:cNvPr id="58" name="Imagen 57" descr="PT.jpg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801114" y="358845"/>
          <a:ext cx="168164" cy="168267"/>
        </a:xfrm>
        <a:prstGeom prst="rect">
          <a:avLst/>
        </a:prstGeom>
      </xdr:spPr>
    </xdr:pic>
    <xdr:clientData/>
  </xdr:twoCellAnchor>
  <xdr:twoCellAnchor editAs="oneCell">
    <xdr:from>
      <xdr:col>16</xdr:col>
      <xdr:colOff>164385</xdr:colOff>
      <xdr:row>14</xdr:row>
      <xdr:rowOff>15596</xdr:rowOff>
    </xdr:from>
    <xdr:to>
      <xdr:col>16</xdr:col>
      <xdr:colOff>330946</xdr:colOff>
      <xdr:row>14</xdr:row>
      <xdr:rowOff>182676</xdr:rowOff>
    </xdr:to>
    <xdr:pic>
      <xdr:nvPicPr>
        <xdr:cNvPr id="59" name="Imagen 58" descr="Humanista.jpg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613685" y="536296"/>
          <a:ext cx="166561" cy="167080"/>
        </a:xfrm>
        <a:prstGeom prst="rect">
          <a:avLst/>
        </a:prstGeom>
      </xdr:spPr>
    </xdr:pic>
    <xdr:clientData/>
  </xdr:twoCellAnchor>
  <xdr:twoCellAnchor editAs="oneCell">
    <xdr:from>
      <xdr:col>16</xdr:col>
      <xdr:colOff>356659</xdr:colOff>
      <xdr:row>14</xdr:row>
      <xdr:rowOff>34569</xdr:rowOff>
    </xdr:from>
    <xdr:to>
      <xdr:col>16</xdr:col>
      <xdr:colOff>523647</xdr:colOff>
      <xdr:row>14</xdr:row>
      <xdr:rowOff>171450</xdr:rowOff>
    </xdr:to>
    <xdr:pic>
      <xdr:nvPicPr>
        <xdr:cNvPr id="60" name="Imagen 59" descr="Encuentro Social.jpg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805959" y="555269"/>
          <a:ext cx="166988" cy="136881"/>
        </a:xfrm>
        <a:prstGeom prst="rect">
          <a:avLst/>
        </a:prstGeom>
      </xdr:spPr>
    </xdr:pic>
    <xdr:clientData/>
  </xdr:twoCellAnchor>
  <xdr:twoCellAnchor editAs="oneCell">
    <xdr:from>
      <xdr:col>17</xdr:col>
      <xdr:colOff>83265</xdr:colOff>
      <xdr:row>13</xdr:row>
      <xdr:rowOff>102612</xdr:rowOff>
    </xdr:from>
    <xdr:to>
      <xdr:col>17</xdr:col>
      <xdr:colOff>246006</xdr:colOff>
      <xdr:row>14</xdr:row>
      <xdr:rowOff>91892</xdr:rowOff>
    </xdr:to>
    <xdr:pic>
      <xdr:nvPicPr>
        <xdr:cNvPr id="61" name="Imagen 60" descr="PRD.jpg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231065" y="445512"/>
          <a:ext cx="162741" cy="167080"/>
        </a:xfrm>
        <a:prstGeom prst="rect">
          <a:avLst/>
        </a:prstGeom>
      </xdr:spPr>
    </xdr:pic>
    <xdr:clientData/>
  </xdr:twoCellAnchor>
  <xdr:twoCellAnchor editAs="oneCell">
    <xdr:from>
      <xdr:col>17</xdr:col>
      <xdr:colOff>269979</xdr:colOff>
      <xdr:row>13</xdr:row>
      <xdr:rowOff>101600</xdr:rowOff>
    </xdr:from>
    <xdr:to>
      <xdr:col>17</xdr:col>
      <xdr:colOff>438143</xdr:colOff>
      <xdr:row>14</xdr:row>
      <xdr:rowOff>92067</xdr:rowOff>
    </xdr:to>
    <xdr:pic>
      <xdr:nvPicPr>
        <xdr:cNvPr id="62" name="Imagen 61" descr="PT.jpg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417779" y="444500"/>
          <a:ext cx="168164" cy="168267"/>
        </a:xfrm>
        <a:prstGeom prst="rect">
          <a:avLst/>
        </a:prstGeom>
      </xdr:spPr>
    </xdr:pic>
    <xdr:clientData/>
  </xdr:twoCellAnchor>
  <xdr:twoCellAnchor editAs="oneCell">
    <xdr:from>
      <xdr:col>17</xdr:col>
      <xdr:colOff>463550</xdr:colOff>
      <xdr:row>13</xdr:row>
      <xdr:rowOff>101251</xdr:rowOff>
    </xdr:from>
    <xdr:to>
      <xdr:col>18</xdr:col>
      <xdr:colOff>3841</xdr:colOff>
      <xdr:row>14</xdr:row>
      <xdr:rowOff>90531</xdr:rowOff>
    </xdr:to>
    <xdr:pic>
      <xdr:nvPicPr>
        <xdr:cNvPr id="63" name="Imagen 62" descr="Humanista.jpg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611350" y="444151"/>
          <a:ext cx="166561" cy="167080"/>
        </a:xfrm>
        <a:prstGeom prst="rect">
          <a:avLst/>
        </a:prstGeom>
      </xdr:spPr>
    </xdr:pic>
    <xdr:clientData/>
  </xdr:twoCellAnchor>
  <xdr:twoCellAnchor editAs="oneCell">
    <xdr:from>
      <xdr:col>18</xdr:col>
      <xdr:colOff>92075</xdr:colOff>
      <xdr:row>13</xdr:row>
      <xdr:rowOff>99437</xdr:rowOff>
    </xdr:from>
    <xdr:to>
      <xdr:col>18</xdr:col>
      <xdr:colOff>254816</xdr:colOff>
      <xdr:row>14</xdr:row>
      <xdr:rowOff>88717</xdr:rowOff>
    </xdr:to>
    <xdr:pic>
      <xdr:nvPicPr>
        <xdr:cNvPr id="64" name="Imagen 63" descr="PRD.jpg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938375" y="442337"/>
          <a:ext cx="162741" cy="167080"/>
        </a:xfrm>
        <a:prstGeom prst="rect">
          <a:avLst/>
        </a:prstGeom>
      </xdr:spPr>
    </xdr:pic>
    <xdr:clientData/>
  </xdr:twoCellAnchor>
  <xdr:twoCellAnchor editAs="oneCell">
    <xdr:from>
      <xdr:col>18</xdr:col>
      <xdr:colOff>278789</xdr:colOff>
      <xdr:row>13</xdr:row>
      <xdr:rowOff>98425</xdr:rowOff>
    </xdr:from>
    <xdr:to>
      <xdr:col>18</xdr:col>
      <xdr:colOff>446953</xdr:colOff>
      <xdr:row>14</xdr:row>
      <xdr:rowOff>88892</xdr:rowOff>
    </xdr:to>
    <xdr:pic>
      <xdr:nvPicPr>
        <xdr:cNvPr id="65" name="Imagen 64" descr="PT.jpg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125089" y="441325"/>
          <a:ext cx="168164" cy="168267"/>
        </a:xfrm>
        <a:prstGeom prst="rect">
          <a:avLst/>
        </a:prstGeom>
      </xdr:spPr>
    </xdr:pic>
    <xdr:clientData/>
  </xdr:twoCellAnchor>
  <xdr:twoCellAnchor editAs="oneCell">
    <xdr:from>
      <xdr:col>18</xdr:col>
      <xdr:colOff>474134</xdr:colOff>
      <xdr:row>13</xdr:row>
      <xdr:rowOff>113874</xdr:rowOff>
    </xdr:from>
    <xdr:to>
      <xdr:col>19</xdr:col>
      <xdr:colOff>227</xdr:colOff>
      <xdr:row>14</xdr:row>
      <xdr:rowOff>72955</xdr:rowOff>
    </xdr:to>
    <xdr:pic>
      <xdr:nvPicPr>
        <xdr:cNvPr id="66" name="Imagen 65" descr="Encuentro Social.jpg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20434" y="456774"/>
          <a:ext cx="166988" cy="136881"/>
        </a:xfrm>
        <a:prstGeom prst="rect">
          <a:avLst/>
        </a:prstGeom>
      </xdr:spPr>
    </xdr:pic>
    <xdr:clientData/>
  </xdr:twoCellAnchor>
  <xdr:twoCellAnchor editAs="oneCell">
    <xdr:from>
      <xdr:col>21</xdr:col>
      <xdr:colOff>171450</xdr:colOff>
      <xdr:row>13</xdr:row>
      <xdr:rowOff>99437</xdr:rowOff>
    </xdr:from>
    <xdr:to>
      <xdr:col>21</xdr:col>
      <xdr:colOff>334191</xdr:colOff>
      <xdr:row>14</xdr:row>
      <xdr:rowOff>88717</xdr:rowOff>
    </xdr:to>
    <xdr:pic>
      <xdr:nvPicPr>
        <xdr:cNvPr id="67" name="Imagen 66" descr="PRD.jpg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0" y="442337"/>
          <a:ext cx="162741" cy="167080"/>
        </a:xfrm>
        <a:prstGeom prst="rect">
          <a:avLst/>
        </a:prstGeom>
      </xdr:spPr>
    </xdr:pic>
    <xdr:clientData/>
  </xdr:twoCellAnchor>
  <xdr:twoCellAnchor editAs="oneCell">
    <xdr:from>
      <xdr:col>21</xdr:col>
      <xdr:colOff>358164</xdr:colOff>
      <xdr:row>13</xdr:row>
      <xdr:rowOff>98425</xdr:rowOff>
    </xdr:from>
    <xdr:to>
      <xdr:col>21</xdr:col>
      <xdr:colOff>526328</xdr:colOff>
      <xdr:row>14</xdr:row>
      <xdr:rowOff>88892</xdr:rowOff>
    </xdr:to>
    <xdr:pic>
      <xdr:nvPicPr>
        <xdr:cNvPr id="68" name="Imagen 67" descr="PT.jpg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02964" y="441325"/>
          <a:ext cx="168164" cy="168267"/>
        </a:xfrm>
        <a:prstGeom prst="rect">
          <a:avLst/>
        </a:prstGeom>
      </xdr:spPr>
    </xdr:pic>
    <xdr:clientData/>
  </xdr:twoCellAnchor>
  <xdr:twoCellAnchor editAs="oneCell">
    <xdr:from>
      <xdr:col>19</xdr:col>
      <xdr:colOff>80090</xdr:colOff>
      <xdr:row>13</xdr:row>
      <xdr:rowOff>98425</xdr:rowOff>
    </xdr:from>
    <xdr:to>
      <xdr:col>19</xdr:col>
      <xdr:colOff>242831</xdr:colOff>
      <xdr:row>14</xdr:row>
      <xdr:rowOff>87705</xdr:rowOff>
    </xdr:to>
    <xdr:pic>
      <xdr:nvPicPr>
        <xdr:cNvPr id="69" name="Imagen 68" descr="PRD.jpg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23390" y="441325"/>
          <a:ext cx="162741" cy="167080"/>
        </a:xfrm>
        <a:prstGeom prst="rect">
          <a:avLst/>
        </a:prstGeom>
      </xdr:spPr>
    </xdr:pic>
    <xdr:clientData/>
  </xdr:twoCellAnchor>
  <xdr:twoCellAnchor editAs="oneCell">
    <xdr:from>
      <xdr:col>19</xdr:col>
      <xdr:colOff>266700</xdr:colOff>
      <xdr:row>13</xdr:row>
      <xdr:rowOff>97064</xdr:rowOff>
    </xdr:from>
    <xdr:to>
      <xdr:col>19</xdr:col>
      <xdr:colOff>433261</xdr:colOff>
      <xdr:row>14</xdr:row>
      <xdr:rowOff>86344</xdr:rowOff>
    </xdr:to>
    <xdr:pic>
      <xdr:nvPicPr>
        <xdr:cNvPr id="70" name="Imagen 69" descr="Humanista.jpg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510000" y="439964"/>
          <a:ext cx="166561" cy="167080"/>
        </a:xfrm>
        <a:prstGeom prst="rect">
          <a:avLst/>
        </a:prstGeom>
      </xdr:spPr>
    </xdr:pic>
    <xdr:clientData/>
  </xdr:twoCellAnchor>
  <xdr:twoCellAnchor editAs="oneCell">
    <xdr:from>
      <xdr:col>19</xdr:col>
      <xdr:colOff>458974</xdr:colOff>
      <xdr:row>13</xdr:row>
      <xdr:rowOff>116037</xdr:rowOff>
    </xdr:from>
    <xdr:to>
      <xdr:col>19</xdr:col>
      <xdr:colOff>606912</xdr:colOff>
      <xdr:row>14</xdr:row>
      <xdr:rowOff>75118</xdr:rowOff>
    </xdr:to>
    <xdr:pic>
      <xdr:nvPicPr>
        <xdr:cNvPr id="71" name="Imagen 70" descr="Encuentro Social.jpg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702274" y="458937"/>
          <a:ext cx="166988" cy="136881"/>
        </a:xfrm>
        <a:prstGeom prst="rect">
          <a:avLst/>
        </a:prstGeom>
      </xdr:spPr>
    </xdr:pic>
    <xdr:clientData/>
  </xdr:twoCellAnchor>
  <xdr:twoCellAnchor editAs="oneCell">
    <xdr:from>
      <xdr:col>22</xdr:col>
      <xdr:colOff>191215</xdr:colOff>
      <xdr:row>13</xdr:row>
      <xdr:rowOff>107950</xdr:rowOff>
    </xdr:from>
    <xdr:to>
      <xdr:col>22</xdr:col>
      <xdr:colOff>353956</xdr:colOff>
      <xdr:row>14</xdr:row>
      <xdr:rowOff>97230</xdr:rowOff>
    </xdr:to>
    <xdr:pic>
      <xdr:nvPicPr>
        <xdr:cNvPr id="72" name="Imagen 71" descr="PRD.jpg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133015" y="450850"/>
          <a:ext cx="162741" cy="16708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13</xdr:row>
      <xdr:rowOff>106589</xdr:rowOff>
    </xdr:from>
    <xdr:to>
      <xdr:col>22</xdr:col>
      <xdr:colOff>538036</xdr:colOff>
      <xdr:row>14</xdr:row>
      <xdr:rowOff>95869</xdr:rowOff>
    </xdr:to>
    <xdr:pic>
      <xdr:nvPicPr>
        <xdr:cNvPr id="73" name="Imagen 72" descr="Humanista.jpg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313275" y="449489"/>
          <a:ext cx="166561" cy="167080"/>
        </a:xfrm>
        <a:prstGeom prst="rect">
          <a:avLst/>
        </a:prstGeom>
      </xdr:spPr>
    </xdr:pic>
    <xdr:clientData/>
  </xdr:twoCellAnchor>
  <xdr:twoCellAnchor editAs="oneCell">
    <xdr:from>
      <xdr:col>23</xdr:col>
      <xdr:colOff>168275</xdr:colOff>
      <xdr:row>13</xdr:row>
      <xdr:rowOff>111125</xdr:rowOff>
    </xdr:from>
    <xdr:to>
      <xdr:col>23</xdr:col>
      <xdr:colOff>331016</xdr:colOff>
      <xdr:row>14</xdr:row>
      <xdr:rowOff>100405</xdr:rowOff>
    </xdr:to>
    <xdr:pic>
      <xdr:nvPicPr>
        <xdr:cNvPr id="74" name="Imagen 73" descr="PRD.jpg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08575" y="454025"/>
          <a:ext cx="162741" cy="167080"/>
        </a:xfrm>
        <a:prstGeom prst="rect">
          <a:avLst/>
        </a:prstGeom>
      </xdr:spPr>
    </xdr:pic>
    <xdr:clientData/>
  </xdr:twoCellAnchor>
  <xdr:twoCellAnchor editAs="oneCell">
    <xdr:from>
      <xdr:col>23</xdr:col>
      <xdr:colOff>350309</xdr:colOff>
      <xdr:row>13</xdr:row>
      <xdr:rowOff>122387</xdr:rowOff>
    </xdr:from>
    <xdr:to>
      <xdr:col>23</xdr:col>
      <xdr:colOff>517297</xdr:colOff>
      <xdr:row>14</xdr:row>
      <xdr:rowOff>81468</xdr:rowOff>
    </xdr:to>
    <xdr:pic>
      <xdr:nvPicPr>
        <xdr:cNvPr id="75" name="Imagen 74" descr="Encuentro Social.jpg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990609" y="465287"/>
          <a:ext cx="166988" cy="136881"/>
        </a:xfrm>
        <a:prstGeom prst="rect">
          <a:avLst/>
        </a:prstGeom>
      </xdr:spPr>
    </xdr:pic>
    <xdr:clientData/>
  </xdr:twoCellAnchor>
  <xdr:twoCellAnchor editAs="oneCell">
    <xdr:from>
      <xdr:col>4</xdr:col>
      <xdr:colOff>185329</xdr:colOff>
      <xdr:row>13</xdr:row>
      <xdr:rowOff>28302</xdr:rowOff>
    </xdr:from>
    <xdr:to>
      <xdr:col>4</xdr:col>
      <xdr:colOff>501813</xdr:colOff>
      <xdr:row>14</xdr:row>
      <xdr:rowOff>172716</xdr:rowOff>
    </xdr:to>
    <xdr:pic>
      <xdr:nvPicPr>
        <xdr:cNvPr id="88" name="Imagen 87" descr="PRD.jpg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76683" y="372179"/>
          <a:ext cx="316484" cy="324168"/>
        </a:xfrm>
        <a:prstGeom prst="rect">
          <a:avLst/>
        </a:prstGeom>
      </xdr:spPr>
    </xdr:pic>
    <xdr:clientData/>
  </xdr:twoCellAnchor>
  <xdr:twoCellAnchor editAs="oneCell">
    <xdr:from>
      <xdr:col>5</xdr:col>
      <xdr:colOff>184882</xdr:colOff>
      <xdr:row>13</xdr:row>
      <xdr:rowOff>29187</xdr:rowOff>
    </xdr:from>
    <xdr:to>
      <xdr:col>5</xdr:col>
      <xdr:colOff>511914</xdr:colOff>
      <xdr:row>14</xdr:row>
      <xdr:rowOff>175911</xdr:rowOff>
    </xdr:to>
    <xdr:pic>
      <xdr:nvPicPr>
        <xdr:cNvPr id="89" name="Imagen 88" descr="PT.jpg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75713" y="373064"/>
          <a:ext cx="327032" cy="326478"/>
        </a:xfrm>
        <a:prstGeom prst="rect">
          <a:avLst/>
        </a:prstGeom>
      </xdr:spPr>
    </xdr:pic>
    <xdr:clientData/>
  </xdr:twoCellAnchor>
  <xdr:twoCellAnchor editAs="oneCell">
    <xdr:from>
      <xdr:col>10</xdr:col>
      <xdr:colOff>200219</xdr:colOff>
      <xdr:row>13</xdr:row>
      <xdr:rowOff>28301</xdr:rowOff>
    </xdr:from>
    <xdr:to>
      <xdr:col>10</xdr:col>
      <xdr:colOff>523639</xdr:colOff>
      <xdr:row>14</xdr:row>
      <xdr:rowOff>171237</xdr:rowOff>
    </xdr:to>
    <xdr:pic>
      <xdr:nvPicPr>
        <xdr:cNvPr id="94" name="Imagen 93" descr="Humanista.jpg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88434" y="372178"/>
          <a:ext cx="323420" cy="322690"/>
        </a:xfrm>
        <a:prstGeom prst="rect">
          <a:avLst/>
        </a:prstGeom>
      </xdr:spPr>
    </xdr:pic>
    <xdr:clientData/>
  </xdr:twoCellAnchor>
  <xdr:twoCellAnchor editAs="oneCell">
    <xdr:from>
      <xdr:col>11</xdr:col>
      <xdr:colOff>183663</xdr:colOff>
      <xdr:row>13</xdr:row>
      <xdr:rowOff>52869</xdr:rowOff>
    </xdr:from>
    <xdr:to>
      <xdr:col>11</xdr:col>
      <xdr:colOff>533377</xdr:colOff>
      <xdr:row>14</xdr:row>
      <xdr:rowOff>158096</xdr:rowOff>
    </xdr:to>
    <xdr:pic>
      <xdr:nvPicPr>
        <xdr:cNvPr id="95" name="Imagen 94" descr="Encuentro Social.jpg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71355" y="396746"/>
          <a:ext cx="349714" cy="284981"/>
        </a:xfrm>
        <a:prstGeom prst="rect">
          <a:avLst/>
        </a:prstGeom>
      </xdr:spPr>
    </xdr:pic>
    <xdr:clientData/>
  </xdr:twoCellAnchor>
  <xdr:twoCellAnchor editAs="oneCell">
    <xdr:from>
      <xdr:col>20</xdr:col>
      <xdr:colOff>74107</xdr:colOff>
      <xdr:row>13</xdr:row>
      <xdr:rowOff>107706</xdr:rowOff>
    </xdr:from>
    <xdr:to>
      <xdr:col>20</xdr:col>
      <xdr:colOff>242271</xdr:colOff>
      <xdr:row>14</xdr:row>
      <xdr:rowOff>98173</xdr:rowOff>
    </xdr:to>
    <xdr:pic>
      <xdr:nvPicPr>
        <xdr:cNvPr id="96" name="Imagen 95" descr="PT.jpg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2907" y="450606"/>
          <a:ext cx="168164" cy="168267"/>
        </a:xfrm>
        <a:prstGeom prst="rect">
          <a:avLst/>
        </a:prstGeom>
      </xdr:spPr>
    </xdr:pic>
    <xdr:clientData/>
  </xdr:twoCellAnchor>
  <xdr:twoCellAnchor editAs="oneCell">
    <xdr:from>
      <xdr:col>20</xdr:col>
      <xdr:colOff>269632</xdr:colOff>
      <xdr:row>13</xdr:row>
      <xdr:rowOff>112730</xdr:rowOff>
    </xdr:from>
    <xdr:to>
      <xdr:col>20</xdr:col>
      <xdr:colOff>436193</xdr:colOff>
      <xdr:row>14</xdr:row>
      <xdr:rowOff>100056</xdr:rowOff>
    </xdr:to>
    <xdr:pic>
      <xdr:nvPicPr>
        <xdr:cNvPr id="97" name="Imagen 96" descr="Humanista.jpg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608432" y="455630"/>
          <a:ext cx="166561" cy="165126"/>
        </a:xfrm>
        <a:prstGeom prst="rect">
          <a:avLst/>
        </a:prstGeom>
      </xdr:spPr>
    </xdr:pic>
    <xdr:clientData/>
  </xdr:twoCellAnchor>
  <xdr:twoCellAnchor editAs="oneCell">
    <xdr:from>
      <xdr:col>20</xdr:col>
      <xdr:colOff>461906</xdr:colOff>
      <xdr:row>13</xdr:row>
      <xdr:rowOff>129749</xdr:rowOff>
    </xdr:from>
    <xdr:to>
      <xdr:col>21</xdr:col>
      <xdr:colOff>2627</xdr:colOff>
      <xdr:row>14</xdr:row>
      <xdr:rowOff>88830</xdr:rowOff>
    </xdr:to>
    <xdr:pic>
      <xdr:nvPicPr>
        <xdr:cNvPr id="98" name="Imagen 97" descr="Encuentro Social.jpg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800706" y="472649"/>
          <a:ext cx="166988" cy="136881"/>
        </a:xfrm>
        <a:prstGeom prst="rect">
          <a:avLst/>
        </a:prstGeom>
      </xdr:spPr>
    </xdr:pic>
    <xdr:clientData/>
  </xdr:twoCellAnchor>
  <xdr:twoCellAnchor editAs="oneCell">
    <xdr:from>
      <xdr:col>24</xdr:col>
      <xdr:colOff>177800</xdr:colOff>
      <xdr:row>13</xdr:row>
      <xdr:rowOff>104775</xdr:rowOff>
    </xdr:from>
    <xdr:to>
      <xdr:col>24</xdr:col>
      <xdr:colOff>345964</xdr:colOff>
      <xdr:row>14</xdr:row>
      <xdr:rowOff>95242</xdr:rowOff>
    </xdr:to>
    <xdr:pic>
      <xdr:nvPicPr>
        <xdr:cNvPr id="99" name="Imagen 98" descr="PT.jpg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215100" y="447675"/>
          <a:ext cx="168164" cy="168267"/>
        </a:xfrm>
        <a:prstGeom prst="rect">
          <a:avLst/>
        </a:prstGeom>
      </xdr:spPr>
    </xdr:pic>
    <xdr:clientData/>
  </xdr:twoCellAnchor>
  <xdr:twoCellAnchor editAs="oneCell">
    <xdr:from>
      <xdr:col>24</xdr:col>
      <xdr:colOff>373325</xdr:colOff>
      <xdr:row>13</xdr:row>
      <xdr:rowOff>109799</xdr:rowOff>
    </xdr:from>
    <xdr:to>
      <xdr:col>24</xdr:col>
      <xdr:colOff>539886</xdr:colOff>
      <xdr:row>14</xdr:row>
      <xdr:rowOff>97125</xdr:rowOff>
    </xdr:to>
    <xdr:pic>
      <xdr:nvPicPr>
        <xdr:cNvPr id="100" name="Imagen 99" descr="Humanista.jpg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410625" y="452699"/>
          <a:ext cx="166561" cy="165126"/>
        </a:xfrm>
        <a:prstGeom prst="rect">
          <a:avLst/>
        </a:prstGeom>
      </xdr:spPr>
    </xdr:pic>
    <xdr:clientData/>
  </xdr:twoCellAnchor>
  <xdr:twoCellAnchor editAs="oneCell">
    <xdr:from>
      <xdr:col>25</xdr:col>
      <xdr:colOff>190500</xdr:colOff>
      <xdr:row>13</xdr:row>
      <xdr:rowOff>111125</xdr:rowOff>
    </xdr:from>
    <xdr:to>
      <xdr:col>25</xdr:col>
      <xdr:colOff>358664</xdr:colOff>
      <xdr:row>14</xdr:row>
      <xdr:rowOff>101592</xdr:rowOff>
    </xdr:to>
    <xdr:pic>
      <xdr:nvPicPr>
        <xdr:cNvPr id="101" name="Imagen 100" descr="PT.jpg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926300" y="454025"/>
          <a:ext cx="168164" cy="168267"/>
        </a:xfrm>
        <a:prstGeom prst="rect">
          <a:avLst/>
        </a:prstGeom>
      </xdr:spPr>
    </xdr:pic>
    <xdr:clientData/>
  </xdr:twoCellAnchor>
  <xdr:twoCellAnchor editAs="oneCell">
    <xdr:from>
      <xdr:col>25</xdr:col>
      <xdr:colOff>378274</xdr:colOff>
      <xdr:row>13</xdr:row>
      <xdr:rowOff>133168</xdr:rowOff>
    </xdr:from>
    <xdr:to>
      <xdr:col>25</xdr:col>
      <xdr:colOff>545262</xdr:colOff>
      <xdr:row>14</xdr:row>
      <xdr:rowOff>92249</xdr:rowOff>
    </xdr:to>
    <xdr:pic>
      <xdr:nvPicPr>
        <xdr:cNvPr id="102" name="Imagen 101" descr="Encuentro Social.jpg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114074" y="476068"/>
          <a:ext cx="166988" cy="136881"/>
        </a:xfrm>
        <a:prstGeom prst="rect">
          <a:avLst/>
        </a:prstGeom>
      </xdr:spPr>
    </xdr:pic>
    <xdr:clientData/>
  </xdr:twoCellAnchor>
  <xdr:twoCellAnchor editAs="oneCell">
    <xdr:from>
      <xdr:col>26</xdr:col>
      <xdr:colOff>174625</xdr:colOff>
      <xdr:row>13</xdr:row>
      <xdr:rowOff>114300</xdr:rowOff>
    </xdr:from>
    <xdr:to>
      <xdr:col>26</xdr:col>
      <xdr:colOff>341186</xdr:colOff>
      <xdr:row>14</xdr:row>
      <xdr:rowOff>101626</xdr:rowOff>
    </xdr:to>
    <xdr:pic>
      <xdr:nvPicPr>
        <xdr:cNvPr id="103" name="Imagen 102" descr="Humanista.jpg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608925" y="457200"/>
          <a:ext cx="166561" cy="165126"/>
        </a:xfrm>
        <a:prstGeom prst="rect">
          <a:avLst/>
        </a:prstGeom>
      </xdr:spPr>
    </xdr:pic>
    <xdr:clientData/>
  </xdr:twoCellAnchor>
  <xdr:twoCellAnchor editAs="oneCell">
    <xdr:from>
      <xdr:col>26</xdr:col>
      <xdr:colOff>366899</xdr:colOff>
      <xdr:row>13</xdr:row>
      <xdr:rowOff>131319</xdr:rowOff>
    </xdr:from>
    <xdr:to>
      <xdr:col>26</xdr:col>
      <xdr:colOff>533887</xdr:colOff>
      <xdr:row>14</xdr:row>
      <xdr:rowOff>90400</xdr:rowOff>
    </xdr:to>
    <xdr:pic>
      <xdr:nvPicPr>
        <xdr:cNvPr id="104" name="Imagen 103" descr="Encuentro Social.jpg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801199" y="474219"/>
          <a:ext cx="166988" cy="136881"/>
        </a:xfrm>
        <a:prstGeom prst="rect">
          <a:avLst/>
        </a:prstGeom>
      </xdr:spPr>
    </xdr:pic>
    <xdr:clientData/>
  </xdr:twoCellAnchor>
  <xdr:twoCellAnchor editAs="oneCell">
    <xdr:from>
      <xdr:col>36</xdr:col>
      <xdr:colOff>34925</xdr:colOff>
      <xdr:row>13</xdr:row>
      <xdr:rowOff>34925</xdr:rowOff>
    </xdr:from>
    <xdr:to>
      <xdr:col>36</xdr:col>
      <xdr:colOff>344823</xdr:colOff>
      <xdr:row>14</xdr:row>
      <xdr:rowOff>165917</xdr:rowOff>
    </xdr:to>
    <xdr:pic>
      <xdr:nvPicPr>
        <xdr:cNvPr id="105" name="Imagen 104" descr="PAN.jpg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167725" y="377825"/>
          <a:ext cx="309898" cy="308792"/>
        </a:xfrm>
        <a:prstGeom prst="rect">
          <a:avLst/>
        </a:prstGeom>
      </xdr:spPr>
    </xdr:pic>
    <xdr:clientData/>
  </xdr:twoCellAnchor>
  <xdr:twoCellAnchor editAs="oneCell">
    <xdr:from>
      <xdr:col>36</xdr:col>
      <xdr:colOff>355600</xdr:colOff>
      <xdr:row>13</xdr:row>
      <xdr:rowOff>37647</xdr:rowOff>
    </xdr:from>
    <xdr:to>
      <xdr:col>36</xdr:col>
      <xdr:colOff>605296</xdr:colOff>
      <xdr:row>14</xdr:row>
      <xdr:rowOff>166881</xdr:rowOff>
    </xdr:to>
    <xdr:pic>
      <xdr:nvPicPr>
        <xdr:cNvPr id="106" name="Imagen 105" descr="PT.jpg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488400" y="380547"/>
          <a:ext cx="306846" cy="307034"/>
        </a:xfrm>
        <a:prstGeom prst="rect">
          <a:avLst/>
        </a:prstGeom>
      </xdr:spPr>
    </xdr:pic>
    <xdr:clientData/>
  </xdr:twoCellAnchor>
  <xdr:twoCellAnchor editAs="oneCell">
    <xdr:from>
      <xdr:col>37</xdr:col>
      <xdr:colOff>25400</xdr:colOff>
      <xdr:row>13</xdr:row>
      <xdr:rowOff>41275</xdr:rowOff>
    </xdr:from>
    <xdr:to>
      <xdr:col>37</xdr:col>
      <xdr:colOff>324326</xdr:colOff>
      <xdr:row>14</xdr:row>
      <xdr:rowOff>162603</xdr:rowOff>
    </xdr:to>
    <xdr:pic>
      <xdr:nvPicPr>
        <xdr:cNvPr id="107" name="Imagen 106" descr="PRI.jp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856700" y="384175"/>
          <a:ext cx="298926" cy="299128"/>
        </a:xfrm>
        <a:prstGeom prst="rect">
          <a:avLst/>
        </a:prstGeom>
      </xdr:spPr>
    </xdr:pic>
    <xdr:clientData/>
  </xdr:twoCellAnchor>
  <xdr:twoCellAnchor editAs="oneCell">
    <xdr:from>
      <xdr:col>37</xdr:col>
      <xdr:colOff>361042</xdr:colOff>
      <xdr:row>13</xdr:row>
      <xdr:rowOff>41275</xdr:rowOff>
    </xdr:from>
    <xdr:to>
      <xdr:col>38</xdr:col>
      <xdr:colOff>2491</xdr:colOff>
      <xdr:row>14</xdr:row>
      <xdr:rowOff>170407</xdr:rowOff>
    </xdr:to>
    <xdr:pic>
      <xdr:nvPicPr>
        <xdr:cNvPr id="108" name="Imagen 107" descr="PVEM.jpg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192342" y="384175"/>
          <a:ext cx="305818" cy="306932"/>
        </a:xfrm>
        <a:prstGeom prst="rect">
          <a:avLst/>
        </a:prstGeom>
      </xdr:spPr>
    </xdr:pic>
    <xdr:clientData/>
  </xdr:twoCellAnchor>
  <xdr:twoCellAnchor editAs="oneCell">
    <xdr:from>
      <xdr:col>28</xdr:col>
      <xdr:colOff>175340</xdr:colOff>
      <xdr:row>13</xdr:row>
      <xdr:rowOff>20062</xdr:rowOff>
    </xdr:from>
    <xdr:to>
      <xdr:col>28</xdr:col>
      <xdr:colOff>338081</xdr:colOff>
      <xdr:row>14</xdr:row>
      <xdr:rowOff>9342</xdr:rowOff>
    </xdr:to>
    <xdr:pic>
      <xdr:nvPicPr>
        <xdr:cNvPr id="109" name="Imagen 108" descr="PRD.jpg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705140" y="362962"/>
          <a:ext cx="162741" cy="167080"/>
        </a:xfrm>
        <a:prstGeom prst="rect">
          <a:avLst/>
        </a:prstGeom>
      </xdr:spPr>
    </xdr:pic>
    <xdr:clientData/>
  </xdr:twoCellAnchor>
  <xdr:twoCellAnchor editAs="oneCell">
    <xdr:from>
      <xdr:col>28</xdr:col>
      <xdr:colOff>362054</xdr:colOff>
      <xdr:row>13</xdr:row>
      <xdr:rowOff>19050</xdr:rowOff>
    </xdr:from>
    <xdr:to>
      <xdr:col>28</xdr:col>
      <xdr:colOff>530218</xdr:colOff>
      <xdr:row>14</xdr:row>
      <xdr:rowOff>9517</xdr:rowOff>
    </xdr:to>
    <xdr:pic>
      <xdr:nvPicPr>
        <xdr:cNvPr id="110" name="Imagen 109" descr="PT.jpg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891854" y="361950"/>
          <a:ext cx="168164" cy="168267"/>
        </a:xfrm>
        <a:prstGeom prst="rect">
          <a:avLst/>
        </a:prstGeom>
      </xdr:spPr>
    </xdr:pic>
    <xdr:clientData/>
  </xdr:twoCellAnchor>
  <xdr:twoCellAnchor editAs="oneCell">
    <xdr:from>
      <xdr:col>28</xdr:col>
      <xdr:colOff>174625</xdr:colOff>
      <xdr:row>14</xdr:row>
      <xdr:rowOff>18701</xdr:rowOff>
    </xdr:from>
    <xdr:to>
      <xdr:col>28</xdr:col>
      <xdr:colOff>341186</xdr:colOff>
      <xdr:row>14</xdr:row>
      <xdr:rowOff>185781</xdr:rowOff>
    </xdr:to>
    <xdr:pic>
      <xdr:nvPicPr>
        <xdr:cNvPr id="111" name="Imagen 110" descr="Humanista.jpg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704425" y="539401"/>
          <a:ext cx="166561" cy="167080"/>
        </a:xfrm>
        <a:prstGeom prst="rect">
          <a:avLst/>
        </a:prstGeom>
      </xdr:spPr>
    </xdr:pic>
    <xdr:clientData/>
  </xdr:twoCellAnchor>
  <xdr:twoCellAnchor editAs="oneCell">
    <xdr:from>
      <xdr:col>28</xdr:col>
      <xdr:colOff>366899</xdr:colOff>
      <xdr:row>14</xdr:row>
      <xdr:rowOff>37674</xdr:rowOff>
    </xdr:from>
    <xdr:to>
      <xdr:col>28</xdr:col>
      <xdr:colOff>533887</xdr:colOff>
      <xdr:row>14</xdr:row>
      <xdr:rowOff>174555</xdr:rowOff>
    </xdr:to>
    <xdr:pic>
      <xdr:nvPicPr>
        <xdr:cNvPr id="112" name="Imagen 111" descr="Encuentro Social.jpg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896699" y="558374"/>
          <a:ext cx="166988" cy="136881"/>
        </a:xfrm>
        <a:prstGeom prst="rect">
          <a:avLst/>
        </a:prstGeom>
      </xdr:spPr>
    </xdr:pic>
    <xdr:clientData/>
  </xdr:twoCellAnchor>
  <xdr:twoCellAnchor editAs="oneCell">
    <xdr:from>
      <xdr:col>29</xdr:col>
      <xdr:colOff>69850</xdr:colOff>
      <xdr:row>13</xdr:row>
      <xdr:rowOff>112486</xdr:rowOff>
    </xdr:from>
    <xdr:to>
      <xdr:col>29</xdr:col>
      <xdr:colOff>232591</xdr:colOff>
      <xdr:row>14</xdr:row>
      <xdr:rowOff>101766</xdr:rowOff>
    </xdr:to>
    <xdr:pic>
      <xdr:nvPicPr>
        <xdr:cNvPr id="113" name="Imagen 112" descr="PRD.jpg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298150" y="455386"/>
          <a:ext cx="162741" cy="167080"/>
        </a:xfrm>
        <a:prstGeom prst="rect">
          <a:avLst/>
        </a:prstGeom>
      </xdr:spPr>
    </xdr:pic>
    <xdr:clientData/>
  </xdr:twoCellAnchor>
  <xdr:twoCellAnchor editAs="oneCell">
    <xdr:from>
      <xdr:col>29</xdr:col>
      <xdr:colOff>256564</xdr:colOff>
      <xdr:row>13</xdr:row>
      <xdr:rowOff>111474</xdr:rowOff>
    </xdr:from>
    <xdr:to>
      <xdr:col>29</xdr:col>
      <xdr:colOff>424728</xdr:colOff>
      <xdr:row>14</xdr:row>
      <xdr:rowOff>101941</xdr:rowOff>
    </xdr:to>
    <xdr:pic>
      <xdr:nvPicPr>
        <xdr:cNvPr id="114" name="Imagen 113" descr="PT.jpg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484864" y="454374"/>
          <a:ext cx="168164" cy="168267"/>
        </a:xfrm>
        <a:prstGeom prst="rect">
          <a:avLst/>
        </a:prstGeom>
      </xdr:spPr>
    </xdr:pic>
    <xdr:clientData/>
  </xdr:twoCellAnchor>
  <xdr:twoCellAnchor editAs="oneCell">
    <xdr:from>
      <xdr:col>29</xdr:col>
      <xdr:colOff>450135</xdr:colOff>
      <xdr:row>13</xdr:row>
      <xdr:rowOff>111125</xdr:rowOff>
    </xdr:from>
    <xdr:to>
      <xdr:col>29</xdr:col>
      <xdr:colOff>607171</xdr:colOff>
      <xdr:row>14</xdr:row>
      <xdr:rowOff>100405</xdr:rowOff>
    </xdr:to>
    <xdr:pic>
      <xdr:nvPicPr>
        <xdr:cNvPr id="115" name="Imagen 114" descr="Humanista.jpg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678435" y="454025"/>
          <a:ext cx="166561" cy="167080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13</xdr:row>
      <xdr:rowOff>108962</xdr:rowOff>
    </xdr:from>
    <xdr:to>
      <xdr:col>30</xdr:col>
      <xdr:colOff>305616</xdr:colOff>
      <xdr:row>14</xdr:row>
      <xdr:rowOff>98242</xdr:rowOff>
    </xdr:to>
    <xdr:pic>
      <xdr:nvPicPr>
        <xdr:cNvPr id="119" name="Imagen 118" descr="PRD.jpg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069675" y="451862"/>
          <a:ext cx="162741" cy="167080"/>
        </a:xfrm>
        <a:prstGeom prst="rect">
          <a:avLst/>
        </a:prstGeom>
      </xdr:spPr>
    </xdr:pic>
    <xdr:clientData/>
  </xdr:twoCellAnchor>
  <xdr:twoCellAnchor editAs="oneCell">
    <xdr:from>
      <xdr:col>30</xdr:col>
      <xdr:colOff>329589</xdr:colOff>
      <xdr:row>13</xdr:row>
      <xdr:rowOff>107950</xdr:rowOff>
    </xdr:from>
    <xdr:to>
      <xdr:col>30</xdr:col>
      <xdr:colOff>497753</xdr:colOff>
      <xdr:row>14</xdr:row>
      <xdr:rowOff>98417</xdr:rowOff>
    </xdr:to>
    <xdr:pic>
      <xdr:nvPicPr>
        <xdr:cNvPr id="120" name="Imagen 119" descr="PT.jpg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256389" y="450850"/>
          <a:ext cx="168164" cy="168267"/>
        </a:xfrm>
        <a:prstGeom prst="rect">
          <a:avLst/>
        </a:prstGeom>
      </xdr:spPr>
    </xdr:pic>
    <xdr:clientData/>
  </xdr:twoCellAnchor>
  <xdr:twoCellAnchor editAs="oneCell">
    <xdr:from>
      <xdr:col>30</xdr:col>
      <xdr:colOff>524934</xdr:colOff>
      <xdr:row>13</xdr:row>
      <xdr:rowOff>123399</xdr:rowOff>
    </xdr:from>
    <xdr:to>
      <xdr:col>30</xdr:col>
      <xdr:colOff>691922</xdr:colOff>
      <xdr:row>14</xdr:row>
      <xdr:rowOff>82480</xdr:rowOff>
    </xdr:to>
    <xdr:pic>
      <xdr:nvPicPr>
        <xdr:cNvPr id="121" name="Imagen 120" descr="Encuentro Social.jpg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451734" y="466299"/>
          <a:ext cx="166988" cy="136881"/>
        </a:xfrm>
        <a:prstGeom prst="rect">
          <a:avLst/>
        </a:prstGeom>
      </xdr:spPr>
    </xdr:pic>
    <xdr:clientData/>
  </xdr:twoCellAnchor>
  <xdr:twoCellAnchor editAs="oneCell">
    <xdr:from>
      <xdr:col>32</xdr:col>
      <xdr:colOff>176893</xdr:colOff>
      <xdr:row>13</xdr:row>
      <xdr:rowOff>105333</xdr:rowOff>
    </xdr:from>
    <xdr:to>
      <xdr:col>32</xdr:col>
      <xdr:colOff>339634</xdr:colOff>
      <xdr:row>14</xdr:row>
      <xdr:rowOff>94613</xdr:rowOff>
    </xdr:to>
    <xdr:pic>
      <xdr:nvPicPr>
        <xdr:cNvPr id="122" name="Imagen 121" descr="PRD.jpg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946429" y="450047"/>
          <a:ext cx="162741" cy="166173"/>
        </a:xfrm>
        <a:prstGeom prst="rect">
          <a:avLst/>
        </a:prstGeom>
      </xdr:spPr>
    </xdr:pic>
    <xdr:clientData/>
  </xdr:twoCellAnchor>
  <xdr:twoCellAnchor editAs="oneCell">
    <xdr:from>
      <xdr:col>32</xdr:col>
      <xdr:colOff>363607</xdr:colOff>
      <xdr:row>13</xdr:row>
      <xdr:rowOff>104321</xdr:rowOff>
    </xdr:from>
    <xdr:to>
      <xdr:col>32</xdr:col>
      <xdr:colOff>531771</xdr:colOff>
      <xdr:row>14</xdr:row>
      <xdr:rowOff>94788</xdr:rowOff>
    </xdr:to>
    <xdr:pic>
      <xdr:nvPicPr>
        <xdr:cNvPr id="123" name="Imagen 122" descr="PT.jpg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133143" y="449035"/>
          <a:ext cx="168164" cy="167360"/>
        </a:xfrm>
        <a:prstGeom prst="rect">
          <a:avLst/>
        </a:prstGeom>
      </xdr:spPr>
    </xdr:pic>
    <xdr:clientData/>
  </xdr:twoCellAnchor>
  <xdr:twoCellAnchor editAs="oneCell">
    <xdr:from>
      <xdr:col>33</xdr:col>
      <xdr:colOff>187325</xdr:colOff>
      <xdr:row>13</xdr:row>
      <xdr:rowOff>117021</xdr:rowOff>
    </xdr:from>
    <xdr:to>
      <xdr:col>33</xdr:col>
      <xdr:colOff>350066</xdr:colOff>
      <xdr:row>14</xdr:row>
      <xdr:rowOff>106301</xdr:rowOff>
    </xdr:to>
    <xdr:pic>
      <xdr:nvPicPr>
        <xdr:cNvPr id="124" name="Imagen 123" descr="PRD.jpg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056725" y="2745921"/>
          <a:ext cx="162741" cy="179780"/>
        </a:xfrm>
        <a:prstGeom prst="rect">
          <a:avLst/>
        </a:prstGeom>
      </xdr:spPr>
    </xdr:pic>
    <xdr:clientData/>
  </xdr:twoCellAnchor>
  <xdr:twoCellAnchor editAs="oneCell">
    <xdr:from>
      <xdr:col>33</xdr:col>
      <xdr:colOff>369359</xdr:colOff>
      <xdr:row>13</xdr:row>
      <xdr:rowOff>128283</xdr:rowOff>
    </xdr:from>
    <xdr:to>
      <xdr:col>33</xdr:col>
      <xdr:colOff>536347</xdr:colOff>
      <xdr:row>14</xdr:row>
      <xdr:rowOff>87364</xdr:rowOff>
    </xdr:to>
    <xdr:pic>
      <xdr:nvPicPr>
        <xdr:cNvPr id="125" name="Imagen 124" descr="Encuentro Social.jpg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238759" y="2757183"/>
          <a:ext cx="166988" cy="149581"/>
        </a:xfrm>
        <a:prstGeom prst="rect">
          <a:avLst/>
        </a:prstGeom>
      </xdr:spPr>
    </xdr:pic>
    <xdr:clientData/>
  </xdr:twoCellAnchor>
  <xdr:twoCellAnchor editAs="oneCell">
    <xdr:from>
      <xdr:col>31</xdr:col>
      <xdr:colOff>75013</xdr:colOff>
      <xdr:row>13</xdr:row>
      <xdr:rowOff>113602</xdr:rowOff>
    </xdr:from>
    <xdr:to>
      <xdr:col>31</xdr:col>
      <xdr:colOff>243177</xdr:colOff>
      <xdr:row>14</xdr:row>
      <xdr:rowOff>104069</xdr:rowOff>
    </xdr:to>
    <xdr:pic>
      <xdr:nvPicPr>
        <xdr:cNvPr id="126" name="Imagen 125" descr="PT.jpg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6241549" y="458316"/>
          <a:ext cx="168164" cy="167360"/>
        </a:xfrm>
        <a:prstGeom prst="rect">
          <a:avLst/>
        </a:prstGeom>
      </xdr:spPr>
    </xdr:pic>
    <xdr:clientData/>
  </xdr:twoCellAnchor>
  <xdr:twoCellAnchor editAs="oneCell">
    <xdr:from>
      <xdr:col>31</xdr:col>
      <xdr:colOff>270538</xdr:colOff>
      <xdr:row>13</xdr:row>
      <xdr:rowOff>118626</xdr:rowOff>
    </xdr:from>
    <xdr:to>
      <xdr:col>31</xdr:col>
      <xdr:colOff>437099</xdr:colOff>
      <xdr:row>14</xdr:row>
      <xdr:rowOff>105952</xdr:rowOff>
    </xdr:to>
    <xdr:pic>
      <xdr:nvPicPr>
        <xdr:cNvPr id="127" name="Imagen 126" descr="Humanista.jpg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6437074" y="463340"/>
          <a:ext cx="166561" cy="164219"/>
        </a:xfrm>
        <a:prstGeom prst="rect">
          <a:avLst/>
        </a:prstGeom>
      </xdr:spPr>
    </xdr:pic>
    <xdr:clientData/>
  </xdr:twoCellAnchor>
  <xdr:twoCellAnchor editAs="oneCell">
    <xdr:from>
      <xdr:col>31</xdr:col>
      <xdr:colOff>462812</xdr:colOff>
      <xdr:row>13</xdr:row>
      <xdr:rowOff>135645</xdr:rowOff>
    </xdr:from>
    <xdr:to>
      <xdr:col>32</xdr:col>
      <xdr:colOff>3531</xdr:colOff>
      <xdr:row>14</xdr:row>
      <xdr:rowOff>94726</xdr:rowOff>
    </xdr:to>
    <xdr:pic>
      <xdr:nvPicPr>
        <xdr:cNvPr id="128" name="Imagen 127" descr="Encuentro Social.jpg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6629348" y="480359"/>
          <a:ext cx="166988" cy="135974"/>
        </a:xfrm>
        <a:prstGeom prst="rect">
          <a:avLst/>
        </a:prstGeom>
      </xdr:spPr>
    </xdr:pic>
    <xdr:clientData/>
  </xdr:twoCellAnchor>
  <xdr:twoCellAnchor editAs="oneCell">
    <xdr:from>
      <xdr:col>34</xdr:col>
      <xdr:colOff>178706</xdr:colOff>
      <xdr:row>13</xdr:row>
      <xdr:rowOff>110671</xdr:rowOff>
    </xdr:from>
    <xdr:to>
      <xdr:col>34</xdr:col>
      <xdr:colOff>346870</xdr:colOff>
      <xdr:row>14</xdr:row>
      <xdr:rowOff>101138</xdr:rowOff>
    </xdr:to>
    <xdr:pic>
      <xdr:nvPicPr>
        <xdr:cNvPr id="129" name="Imagen 128" descr="PT.jpg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043742" y="455385"/>
          <a:ext cx="168164" cy="167360"/>
        </a:xfrm>
        <a:prstGeom prst="rect">
          <a:avLst/>
        </a:prstGeom>
      </xdr:spPr>
    </xdr:pic>
    <xdr:clientData/>
  </xdr:twoCellAnchor>
  <xdr:twoCellAnchor editAs="oneCell">
    <xdr:from>
      <xdr:col>34</xdr:col>
      <xdr:colOff>374231</xdr:colOff>
      <xdr:row>13</xdr:row>
      <xdr:rowOff>115695</xdr:rowOff>
    </xdr:from>
    <xdr:to>
      <xdr:col>34</xdr:col>
      <xdr:colOff>540792</xdr:colOff>
      <xdr:row>14</xdr:row>
      <xdr:rowOff>103021</xdr:rowOff>
    </xdr:to>
    <xdr:pic>
      <xdr:nvPicPr>
        <xdr:cNvPr id="130" name="Imagen 129" descr="Humanista.jpg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239267" y="460409"/>
          <a:ext cx="166561" cy="164219"/>
        </a:xfrm>
        <a:prstGeom prst="rect">
          <a:avLst/>
        </a:prstGeom>
      </xdr:spPr>
    </xdr:pic>
    <xdr:clientData/>
  </xdr:twoCellAnchor>
  <xdr:twoCellAnchor editAs="oneCell">
    <xdr:from>
      <xdr:col>35</xdr:col>
      <xdr:colOff>191406</xdr:colOff>
      <xdr:row>13</xdr:row>
      <xdr:rowOff>117021</xdr:rowOff>
    </xdr:from>
    <xdr:to>
      <xdr:col>35</xdr:col>
      <xdr:colOff>359570</xdr:colOff>
      <xdr:row>14</xdr:row>
      <xdr:rowOff>107488</xdr:rowOff>
    </xdr:to>
    <xdr:pic>
      <xdr:nvPicPr>
        <xdr:cNvPr id="131" name="Imagen 130" descr="PT.jpg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754942" y="461735"/>
          <a:ext cx="168164" cy="167360"/>
        </a:xfrm>
        <a:prstGeom prst="rect">
          <a:avLst/>
        </a:prstGeom>
      </xdr:spPr>
    </xdr:pic>
    <xdr:clientData/>
  </xdr:twoCellAnchor>
  <xdr:twoCellAnchor editAs="oneCell">
    <xdr:from>
      <xdr:col>35</xdr:col>
      <xdr:colOff>379180</xdr:colOff>
      <xdr:row>13</xdr:row>
      <xdr:rowOff>139064</xdr:rowOff>
    </xdr:from>
    <xdr:to>
      <xdr:col>35</xdr:col>
      <xdr:colOff>546168</xdr:colOff>
      <xdr:row>14</xdr:row>
      <xdr:rowOff>98145</xdr:rowOff>
    </xdr:to>
    <xdr:pic>
      <xdr:nvPicPr>
        <xdr:cNvPr id="132" name="Imagen 131" descr="Encuentro Social.jpg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942716" y="483778"/>
          <a:ext cx="166988" cy="135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19050</xdr:rowOff>
    </xdr:from>
    <xdr:to>
      <xdr:col>1</xdr:col>
      <xdr:colOff>603387</xdr:colOff>
      <xdr:row>4</xdr:row>
      <xdr:rowOff>28575</xdr:rowOff>
    </xdr:to>
    <xdr:pic>
      <xdr:nvPicPr>
        <xdr:cNvPr id="76" name="Imagen 75" descr="C:\Users\PEPE\Documents\2014\IEM_20_años\LOGOTIPO color 20 años.png"/>
        <xdr:cNvPicPr/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1323974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40</xdr:col>
      <xdr:colOff>395080</xdr:colOff>
      <xdr:row>0</xdr:row>
      <xdr:rowOff>0</xdr:rowOff>
    </xdr:from>
    <xdr:to>
      <xdr:col>42</xdr:col>
      <xdr:colOff>662214</xdr:colOff>
      <xdr:row>4</xdr:row>
      <xdr:rowOff>19050</xdr:rowOff>
    </xdr:to>
    <xdr:pic>
      <xdr:nvPicPr>
        <xdr:cNvPr id="77" name="Imagen 76" descr="C:\Users\PEPE\Documents\2014\IEM_20_años\Logotipo IEM.jpg"/>
        <xdr:cNvPicPr/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0754" y="0"/>
          <a:ext cx="1492960" cy="781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C41"/>
  <sheetViews>
    <sheetView tabSelected="1" zoomScaleNormal="100" zoomScalePageLayoutView="280" workbookViewId="0">
      <pane xSplit="2" ySplit="15" topLeftCell="S22" activePane="bottomRight" state="frozen"/>
      <selection pane="topRight" activeCell="C1" sqref="C1"/>
      <selection pane="bottomLeft" activeCell="A4" sqref="A4"/>
      <selection pane="bottomRight" activeCell="A33" sqref="A33:XFD33"/>
    </sheetView>
  </sheetViews>
  <sheetFormatPr baseColWidth="10" defaultColWidth="9.140625" defaultRowHeight="15" x14ac:dyDescent="0.25"/>
  <cols>
    <col min="1" max="1" width="10.85546875" style="2" customWidth="1"/>
    <col min="2" max="2" width="24.42578125" style="2" customWidth="1"/>
    <col min="3" max="3" width="12.85546875" style="1" bestFit="1" customWidth="1"/>
    <col min="4" max="13" width="9.140625" style="1"/>
    <col min="14" max="14" width="11" style="1" customWidth="1"/>
    <col min="15" max="15" width="9.140625" style="1"/>
    <col min="16" max="16" width="11" style="1" bestFit="1" customWidth="1"/>
    <col min="17" max="30" width="9.140625" style="1"/>
    <col min="31" max="31" width="11" style="1" bestFit="1" customWidth="1"/>
    <col min="32" max="36" width="9.140625" style="1"/>
    <col min="37" max="37" width="9.140625" style="3"/>
    <col min="38" max="40" width="9.140625" style="1"/>
    <col min="41" max="41" width="9.140625" style="1" customWidth="1"/>
    <col min="42" max="42" width="9.140625" style="1"/>
    <col min="43" max="43" width="10.28515625" style="1" customWidth="1"/>
    <col min="44" max="81" width="9.140625" style="1" hidden="1" customWidth="1"/>
    <col min="82" max="16384" width="9.140625" style="1"/>
  </cols>
  <sheetData>
    <row r="6" spans="1:43" x14ac:dyDescent="0.25">
      <c r="A6" s="29" t="s">
        <v>37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</row>
    <row r="7" spans="1:43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</row>
    <row r="13" spans="1:43" ht="27" customHeight="1" x14ac:dyDescent="0.25">
      <c r="A13" s="32" t="s">
        <v>28</v>
      </c>
      <c r="B13" s="41" t="s">
        <v>27</v>
      </c>
      <c r="C13" s="35" t="s">
        <v>31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24" t="s">
        <v>2</v>
      </c>
      <c r="O13" s="38" t="s">
        <v>29</v>
      </c>
      <c r="P13" s="39"/>
      <c r="Q13" s="25"/>
      <c r="R13" s="37" t="s">
        <v>30</v>
      </c>
      <c r="S13" s="37"/>
      <c r="T13" s="37"/>
      <c r="U13" s="37"/>
      <c r="V13" s="37"/>
      <c r="W13" s="37"/>
      <c r="X13" s="37"/>
      <c r="Y13" s="37"/>
      <c r="Z13" s="37"/>
      <c r="AA13" s="37"/>
      <c r="AB13" s="45"/>
      <c r="AC13" s="36" t="s">
        <v>32</v>
      </c>
      <c r="AD13" s="37"/>
      <c r="AE13" s="37"/>
      <c r="AF13" s="37"/>
      <c r="AG13" s="37"/>
      <c r="AH13" s="37"/>
      <c r="AI13" s="37"/>
      <c r="AJ13" s="37"/>
      <c r="AK13" s="37"/>
      <c r="AL13" s="37"/>
      <c r="AM13" s="44" t="s">
        <v>33</v>
      </c>
      <c r="AN13" s="44"/>
      <c r="AO13" s="44"/>
      <c r="AP13" s="44"/>
      <c r="AQ13" s="44"/>
    </row>
    <row r="14" spans="1:43" x14ac:dyDescent="0.25">
      <c r="A14" s="33"/>
      <c r="B14" s="42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31"/>
      <c r="AN14" s="31"/>
      <c r="AO14" s="30" t="s">
        <v>34</v>
      </c>
      <c r="AP14" s="30" t="s">
        <v>35</v>
      </c>
      <c r="AQ14" s="30" t="s">
        <v>36</v>
      </c>
    </row>
    <row r="15" spans="1:43" ht="15.75" customHeight="1" thickBot="1" x14ac:dyDescent="0.3">
      <c r="A15" s="34"/>
      <c r="B15" s="43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31"/>
      <c r="AP15" s="31"/>
      <c r="AQ15" s="31"/>
    </row>
    <row r="16" spans="1:43" ht="24.95" customHeight="1" x14ac:dyDescent="0.25">
      <c r="A16" s="4">
        <v>1</v>
      </c>
      <c r="B16" s="21" t="s">
        <v>3</v>
      </c>
      <c r="C16" s="5">
        <v>19077</v>
      </c>
      <c r="D16" s="5">
        <v>30582</v>
      </c>
      <c r="E16" s="5">
        <v>16008</v>
      </c>
      <c r="F16" s="5">
        <v>949</v>
      </c>
      <c r="G16" s="5">
        <v>1321</v>
      </c>
      <c r="H16" s="5">
        <v>377</v>
      </c>
      <c r="I16" s="5">
        <v>1228</v>
      </c>
      <c r="J16" s="5">
        <v>5373</v>
      </c>
      <c r="K16" s="5">
        <v>447</v>
      </c>
      <c r="L16" s="5">
        <v>397</v>
      </c>
      <c r="M16" s="14"/>
      <c r="N16" s="14">
        <v>394</v>
      </c>
      <c r="O16" s="9">
        <f>IF(D16&gt;G16,(ROUNDUP((N16/2),0.00000000000001)+D16),(ROUNDDOWN((N16/2),0.00000000000001)+D16))</f>
        <v>30779</v>
      </c>
      <c r="P16" s="9">
        <f>IF(D16&lt;G16,(ROUNDUP((N16/2),0.00000000000001)+G16),(ROUNDDOWN((N16/2),0.00000000000001)+G16))</f>
        <v>1518</v>
      </c>
      <c r="Q16" s="5">
        <v>52</v>
      </c>
      <c r="R16" s="5">
        <v>49</v>
      </c>
      <c r="S16" s="5">
        <v>42</v>
      </c>
      <c r="T16" s="5">
        <v>39</v>
      </c>
      <c r="U16" s="5">
        <v>3</v>
      </c>
      <c r="V16" s="5">
        <v>336</v>
      </c>
      <c r="W16" s="5">
        <v>44</v>
      </c>
      <c r="X16" s="5">
        <v>43</v>
      </c>
      <c r="Y16" s="5">
        <v>2</v>
      </c>
      <c r="Z16" s="5">
        <v>2</v>
      </c>
      <c r="AA16" s="5">
        <v>3</v>
      </c>
      <c r="AB16" s="5"/>
      <c r="AC16" s="7">
        <f>SUM(Q16:AA16)+E16+F16+K16+L16</f>
        <v>18416</v>
      </c>
      <c r="AD16" s="8" t="s">
        <v>0</v>
      </c>
      <c r="AE16" s="8" t="s">
        <v>0</v>
      </c>
      <c r="AF16" s="8" t="s">
        <v>0</v>
      </c>
      <c r="AG16" s="8" t="s">
        <v>0</v>
      </c>
      <c r="AH16" s="8" t="s">
        <v>0</v>
      </c>
      <c r="AI16" s="8" t="s">
        <v>0</v>
      </c>
      <c r="AJ16" s="8" t="s">
        <v>0</v>
      </c>
      <c r="AK16" s="6" t="s">
        <v>0</v>
      </c>
      <c r="AL16" s="7">
        <f t="shared" ref="AL16:AL24" si="0">O16+P16</f>
        <v>32297</v>
      </c>
      <c r="AM16" s="5">
        <v>31</v>
      </c>
      <c r="AN16" s="5">
        <v>2794</v>
      </c>
      <c r="AO16" s="9">
        <f t="shared" ref="AO16:AO39" si="1">SUM(C16:N16)+SUM(Q16:AA16)+AM16+AN16</f>
        <v>79593</v>
      </c>
      <c r="AP16" s="9">
        <v>151585</v>
      </c>
      <c r="AQ16" s="18">
        <f>((AO16*100)/AP16)/100</f>
        <v>0.52507174192697159</v>
      </c>
    </row>
    <row r="17" spans="1:43" ht="24.95" customHeight="1" x14ac:dyDescent="0.25">
      <c r="A17" s="10">
        <v>2</v>
      </c>
      <c r="B17" s="22" t="s">
        <v>4</v>
      </c>
      <c r="C17" s="11">
        <v>7829</v>
      </c>
      <c r="D17" s="11">
        <v>20064</v>
      </c>
      <c r="E17" s="11">
        <v>25756</v>
      </c>
      <c r="F17" s="11">
        <v>6843</v>
      </c>
      <c r="G17" s="11">
        <v>1763</v>
      </c>
      <c r="H17" s="15">
        <v>0</v>
      </c>
      <c r="I17" s="11">
        <v>3595</v>
      </c>
      <c r="J17" s="11">
        <v>1972</v>
      </c>
      <c r="K17" s="15">
        <v>0</v>
      </c>
      <c r="L17" s="11">
        <v>1262</v>
      </c>
      <c r="M17" s="15"/>
      <c r="N17" s="15">
        <v>484</v>
      </c>
      <c r="O17" s="13">
        <f t="shared" ref="O17:O39" si="2">IF(D17&gt;G17,(ROUNDUP((N17/2),0.00000000000001)+D17),(ROUNDDOWN((N17/2),0.00000000000001)+D17))</f>
        <v>20306</v>
      </c>
      <c r="P17" s="13">
        <f t="shared" ref="P17:P39" si="3">IF(D17&lt;G17,(ROUNDUP((N17/2),0.00000000000001)+G17),(ROUNDDOWN((N17/2),0.00000000000001)+G17))</f>
        <v>2005</v>
      </c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1"/>
      <c r="AC17" s="16" t="s">
        <v>0</v>
      </c>
      <c r="AD17" s="16" t="s">
        <v>0</v>
      </c>
      <c r="AE17" s="16" t="s">
        <v>0</v>
      </c>
      <c r="AF17" s="16" t="s">
        <v>0</v>
      </c>
      <c r="AG17" s="16" t="s">
        <v>0</v>
      </c>
      <c r="AH17" s="16" t="s">
        <v>0</v>
      </c>
      <c r="AI17" s="16" t="s">
        <v>0</v>
      </c>
      <c r="AJ17" s="16" t="s">
        <v>0</v>
      </c>
      <c r="AK17" s="16" t="s">
        <v>0</v>
      </c>
      <c r="AL17" s="12">
        <f t="shared" si="0"/>
        <v>22311</v>
      </c>
      <c r="AM17" s="11">
        <v>70</v>
      </c>
      <c r="AN17" s="11">
        <v>3600</v>
      </c>
      <c r="AO17" s="13">
        <f t="shared" si="1"/>
        <v>73238</v>
      </c>
      <c r="AP17" s="13">
        <v>131361</v>
      </c>
      <c r="AQ17" s="19">
        <f t="shared" ref="AQ17:AQ40" si="4">((AO17*100)/AP17)/100</f>
        <v>0.55753229649591585</v>
      </c>
    </row>
    <row r="18" spans="1:43" ht="24.95" customHeight="1" x14ac:dyDescent="0.25">
      <c r="A18" s="4">
        <v>3</v>
      </c>
      <c r="B18" s="23" t="s">
        <v>5</v>
      </c>
      <c r="C18" s="5">
        <v>12337</v>
      </c>
      <c r="D18" s="5">
        <v>18245</v>
      </c>
      <c r="E18" s="5">
        <v>22586</v>
      </c>
      <c r="F18" s="5">
        <v>1711</v>
      </c>
      <c r="G18" s="5">
        <v>1773</v>
      </c>
      <c r="H18" s="5">
        <v>7353</v>
      </c>
      <c r="I18" s="5">
        <v>3909</v>
      </c>
      <c r="J18" s="5">
        <v>1842</v>
      </c>
      <c r="K18" s="5">
        <v>876</v>
      </c>
      <c r="L18" s="5">
        <v>1014</v>
      </c>
      <c r="M18" s="14"/>
      <c r="N18" s="14">
        <v>308</v>
      </c>
      <c r="O18" s="9">
        <f t="shared" si="2"/>
        <v>18399</v>
      </c>
      <c r="P18" s="9">
        <f t="shared" si="3"/>
        <v>1927</v>
      </c>
      <c r="Q18" s="5"/>
      <c r="R18" s="5"/>
      <c r="S18" s="5"/>
      <c r="T18" s="5"/>
      <c r="U18" s="5"/>
      <c r="V18" s="5">
        <v>541</v>
      </c>
      <c r="W18" s="5"/>
      <c r="X18" s="5"/>
      <c r="Y18" s="5"/>
      <c r="Z18" s="5"/>
      <c r="AA18" s="5"/>
      <c r="AB18" s="5"/>
      <c r="AC18" s="8" t="s">
        <v>0</v>
      </c>
      <c r="AD18" s="8" t="s">
        <v>0</v>
      </c>
      <c r="AE18" s="8" t="s">
        <v>0</v>
      </c>
      <c r="AF18" s="8" t="s">
        <v>0</v>
      </c>
      <c r="AG18" s="9">
        <f>V18+E18+F18</f>
        <v>24838</v>
      </c>
      <c r="AH18" s="8" t="s">
        <v>0</v>
      </c>
      <c r="AI18" s="8" t="s">
        <v>0</v>
      </c>
      <c r="AJ18" s="8" t="s">
        <v>0</v>
      </c>
      <c r="AK18" s="8" t="s">
        <v>0</v>
      </c>
      <c r="AL18" s="7">
        <f t="shared" si="0"/>
        <v>20326</v>
      </c>
      <c r="AM18" s="5">
        <v>44</v>
      </c>
      <c r="AN18" s="5">
        <v>3516</v>
      </c>
      <c r="AO18" s="9">
        <f t="shared" si="1"/>
        <v>76055</v>
      </c>
      <c r="AP18" s="9">
        <v>128194</v>
      </c>
      <c r="AQ18" s="18">
        <f t="shared" si="4"/>
        <v>0.59328049674711769</v>
      </c>
    </row>
    <row r="19" spans="1:43" ht="24.95" customHeight="1" x14ac:dyDescent="0.25">
      <c r="A19" s="10">
        <v>4</v>
      </c>
      <c r="B19" s="22" t="s">
        <v>6</v>
      </c>
      <c r="C19" s="11">
        <v>22552</v>
      </c>
      <c r="D19" s="11">
        <v>27516</v>
      </c>
      <c r="E19" s="11">
        <v>19758</v>
      </c>
      <c r="F19" s="11">
        <v>2127</v>
      </c>
      <c r="G19" s="11">
        <v>7112</v>
      </c>
      <c r="H19" s="15">
        <v>3637</v>
      </c>
      <c r="I19" s="11">
        <v>1689</v>
      </c>
      <c r="J19" s="11">
        <v>3293</v>
      </c>
      <c r="K19" s="15">
        <v>0</v>
      </c>
      <c r="L19" s="11">
        <v>456</v>
      </c>
      <c r="M19" s="15"/>
      <c r="N19" s="15">
        <v>682</v>
      </c>
      <c r="O19" s="13">
        <f t="shared" si="2"/>
        <v>27857</v>
      </c>
      <c r="P19" s="13">
        <f t="shared" si="3"/>
        <v>7453</v>
      </c>
      <c r="Q19" s="15"/>
      <c r="R19" s="15"/>
      <c r="S19" s="15">
        <v>195</v>
      </c>
      <c r="T19" s="15"/>
      <c r="U19" s="15"/>
      <c r="V19" s="15">
        <v>242</v>
      </c>
      <c r="W19" s="15"/>
      <c r="X19" s="15">
        <v>96</v>
      </c>
      <c r="Y19" s="15"/>
      <c r="Z19" s="15">
        <v>14</v>
      </c>
      <c r="AA19" s="15"/>
      <c r="AB19" s="11"/>
      <c r="AC19" s="16" t="s">
        <v>0</v>
      </c>
      <c r="AD19" s="16" t="s">
        <v>0</v>
      </c>
      <c r="AE19" s="13">
        <f>S19+E19+F19+L19+V19+X19+Z19</f>
        <v>22888</v>
      </c>
      <c r="AF19" s="16" t="s">
        <v>0</v>
      </c>
      <c r="AG19" s="16" t="s">
        <v>0</v>
      </c>
      <c r="AH19" s="16" t="s">
        <v>0</v>
      </c>
      <c r="AI19" s="16" t="s">
        <v>0</v>
      </c>
      <c r="AJ19" s="16" t="s">
        <v>0</v>
      </c>
      <c r="AK19" s="16" t="s">
        <v>0</v>
      </c>
      <c r="AL19" s="12">
        <f t="shared" si="0"/>
        <v>35310</v>
      </c>
      <c r="AM19" s="11">
        <v>30</v>
      </c>
      <c r="AN19" s="11">
        <v>2866</v>
      </c>
      <c r="AO19" s="13">
        <f t="shared" si="1"/>
        <v>92265</v>
      </c>
      <c r="AP19" s="13">
        <v>152023</v>
      </c>
      <c r="AQ19" s="19">
        <f t="shared" si="4"/>
        <v>0.60691474316386329</v>
      </c>
    </row>
    <row r="20" spans="1:43" ht="24.95" customHeight="1" x14ac:dyDescent="0.25">
      <c r="A20" s="4">
        <v>5</v>
      </c>
      <c r="B20" s="23" t="s">
        <v>7</v>
      </c>
      <c r="C20" s="5">
        <v>13502</v>
      </c>
      <c r="D20" s="5">
        <v>23013</v>
      </c>
      <c r="E20" s="5">
        <v>15631</v>
      </c>
      <c r="F20" s="5">
        <v>2419</v>
      </c>
      <c r="G20" s="5">
        <v>4670</v>
      </c>
      <c r="H20" s="5">
        <v>6189</v>
      </c>
      <c r="I20" s="5">
        <v>2000</v>
      </c>
      <c r="J20" s="5">
        <v>3158</v>
      </c>
      <c r="K20" s="5">
        <v>770</v>
      </c>
      <c r="L20" s="5">
        <v>5109</v>
      </c>
      <c r="M20" s="14"/>
      <c r="N20" s="14">
        <v>919</v>
      </c>
      <c r="O20" s="9">
        <f t="shared" si="2"/>
        <v>23473</v>
      </c>
      <c r="P20" s="9">
        <f t="shared" si="3"/>
        <v>5129</v>
      </c>
      <c r="Q20" s="5"/>
      <c r="R20" s="5">
        <v>229</v>
      </c>
      <c r="S20" s="5"/>
      <c r="T20" s="5"/>
      <c r="U20" s="5"/>
      <c r="V20" s="5">
        <v>185</v>
      </c>
      <c r="W20" s="5">
        <v>60</v>
      </c>
      <c r="X20" s="5"/>
      <c r="Y20" s="5">
        <v>3</v>
      </c>
      <c r="Z20" s="5"/>
      <c r="AA20" s="5"/>
      <c r="AB20" s="5"/>
      <c r="AC20" s="8" t="s">
        <v>0</v>
      </c>
      <c r="AD20" s="9">
        <f>R20+V20+W20+Y20+E20+F20+K20</f>
        <v>19297</v>
      </c>
      <c r="AE20" s="8" t="s">
        <v>0</v>
      </c>
      <c r="AF20" s="8" t="s">
        <v>0</v>
      </c>
      <c r="AG20" s="8" t="s">
        <v>0</v>
      </c>
      <c r="AH20" s="8" t="s">
        <v>0</v>
      </c>
      <c r="AI20" s="8" t="s">
        <v>0</v>
      </c>
      <c r="AJ20" s="8" t="s">
        <v>0</v>
      </c>
      <c r="AK20" s="8" t="s">
        <v>0</v>
      </c>
      <c r="AL20" s="7">
        <f t="shared" si="0"/>
        <v>28602</v>
      </c>
      <c r="AM20" s="5">
        <v>43</v>
      </c>
      <c r="AN20" s="5">
        <v>3404</v>
      </c>
      <c r="AO20" s="9">
        <f t="shared" si="1"/>
        <v>81304</v>
      </c>
      <c r="AP20" s="9">
        <v>152751</v>
      </c>
      <c r="AQ20" s="18">
        <f t="shared" si="4"/>
        <v>0.53226492788917912</v>
      </c>
    </row>
    <row r="21" spans="1:43" ht="24.95" customHeight="1" x14ac:dyDescent="0.25">
      <c r="A21" s="10">
        <v>6</v>
      </c>
      <c r="B21" s="22" t="s">
        <v>8</v>
      </c>
      <c r="C21" s="11">
        <v>14154</v>
      </c>
      <c r="D21" s="11">
        <v>13064</v>
      </c>
      <c r="E21" s="11">
        <v>7073</v>
      </c>
      <c r="F21" s="11">
        <v>5582</v>
      </c>
      <c r="G21" s="11">
        <v>2640</v>
      </c>
      <c r="H21" s="15">
        <v>3453</v>
      </c>
      <c r="I21" s="11">
        <v>1473</v>
      </c>
      <c r="J21" s="11">
        <v>4261</v>
      </c>
      <c r="K21" s="15">
        <v>1186</v>
      </c>
      <c r="L21" s="11">
        <v>1470</v>
      </c>
      <c r="M21" s="15"/>
      <c r="N21" s="15">
        <v>468</v>
      </c>
      <c r="O21" s="13">
        <f t="shared" si="2"/>
        <v>13298</v>
      </c>
      <c r="P21" s="13">
        <f t="shared" si="3"/>
        <v>2874</v>
      </c>
      <c r="Q21" s="15"/>
      <c r="R21" s="15"/>
      <c r="S21" s="15"/>
      <c r="T21" s="15"/>
      <c r="U21" s="15">
        <v>44</v>
      </c>
      <c r="V21" s="15"/>
      <c r="W21" s="15"/>
      <c r="X21" s="15"/>
      <c r="Y21" s="15">
        <v>3</v>
      </c>
      <c r="Z21" s="15">
        <v>8</v>
      </c>
      <c r="AA21" s="15">
        <v>4</v>
      </c>
      <c r="AB21" s="11"/>
      <c r="AC21" s="16" t="s">
        <v>0</v>
      </c>
      <c r="AD21" s="16" t="s">
        <v>0</v>
      </c>
      <c r="AE21" s="16" t="s">
        <v>0</v>
      </c>
      <c r="AF21" s="13">
        <f>U21+Y21+Z21+AA21+F21+K21+L21</f>
        <v>8297</v>
      </c>
      <c r="AG21" s="16" t="s">
        <v>0</v>
      </c>
      <c r="AH21" s="16" t="s">
        <v>0</v>
      </c>
      <c r="AI21" s="16" t="s">
        <v>0</v>
      </c>
      <c r="AJ21" s="16" t="s">
        <v>0</v>
      </c>
      <c r="AK21" s="16" t="s">
        <v>0</v>
      </c>
      <c r="AL21" s="12">
        <f t="shared" si="0"/>
        <v>16172</v>
      </c>
      <c r="AM21" s="11">
        <v>107</v>
      </c>
      <c r="AN21" s="11">
        <v>2894</v>
      </c>
      <c r="AO21" s="13">
        <f t="shared" si="1"/>
        <v>57884</v>
      </c>
      <c r="AP21" s="13">
        <v>136998</v>
      </c>
      <c r="AQ21" s="19">
        <f t="shared" si="4"/>
        <v>0.42251711703820499</v>
      </c>
    </row>
    <row r="22" spans="1:43" ht="24.95" customHeight="1" x14ac:dyDescent="0.25">
      <c r="A22" s="4">
        <v>7</v>
      </c>
      <c r="B22" s="23" t="s">
        <v>9</v>
      </c>
      <c r="C22" s="5">
        <v>12459</v>
      </c>
      <c r="D22" s="5">
        <v>16857</v>
      </c>
      <c r="E22" s="5">
        <v>22136</v>
      </c>
      <c r="F22" s="5">
        <v>3397</v>
      </c>
      <c r="G22" s="5">
        <v>3496</v>
      </c>
      <c r="H22" s="5">
        <v>7021</v>
      </c>
      <c r="I22" s="5">
        <v>2787</v>
      </c>
      <c r="J22" s="5">
        <v>5217</v>
      </c>
      <c r="K22" s="5">
        <v>0</v>
      </c>
      <c r="L22" s="5">
        <v>638</v>
      </c>
      <c r="M22" s="14"/>
      <c r="N22" s="14">
        <v>116</v>
      </c>
      <c r="O22" s="9">
        <f t="shared" si="2"/>
        <v>16915</v>
      </c>
      <c r="P22" s="9">
        <f t="shared" si="3"/>
        <v>3554</v>
      </c>
      <c r="Q22" s="5"/>
      <c r="R22" s="5"/>
      <c r="S22" s="5">
        <v>16</v>
      </c>
      <c r="T22" s="5"/>
      <c r="U22" s="5"/>
      <c r="V22" s="5">
        <v>227</v>
      </c>
      <c r="W22" s="5"/>
      <c r="X22" s="5">
        <v>1</v>
      </c>
      <c r="Y22" s="5"/>
      <c r="Z22" s="5">
        <v>7</v>
      </c>
      <c r="AA22" s="5"/>
      <c r="AB22" s="5"/>
      <c r="AC22" s="8" t="s">
        <v>0</v>
      </c>
      <c r="AD22" s="8" t="s">
        <v>0</v>
      </c>
      <c r="AE22" s="9">
        <f>S22+E22+F22+L22+V22+X22+Z22</f>
        <v>26422</v>
      </c>
      <c r="AF22" s="8" t="s">
        <v>0</v>
      </c>
      <c r="AG22" s="8" t="s">
        <v>0</v>
      </c>
      <c r="AH22" s="8" t="s">
        <v>0</v>
      </c>
      <c r="AI22" s="8" t="s">
        <v>0</v>
      </c>
      <c r="AJ22" s="8" t="s">
        <v>0</v>
      </c>
      <c r="AK22" s="8" t="s">
        <v>0</v>
      </c>
      <c r="AL22" s="7">
        <f t="shared" si="0"/>
        <v>20469</v>
      </c>
      <c r="AM22" s="5">
        <v>96</v>
      </c>
      <c r="AN22" s="5">
        <v>4494</v>
      </c>
      <c r="AO22" s="9">
        <f t="shared" si="1"/>
        <v>78965</v>
      </c>
      <c r="AP22" s="9">
        <v>134399</v>
      </c>
      <c r="AQ22" s="18">
        <f t="shared" si="4"/>
        <v>0.58754157397004436</v>
      </c>
    </row>
    <row r="23" spans="1:43" ht="24.95" customHeight="1" x14ac:dyDescent="0.25">
      <c r="A23" s="10">
        <v>8</v>
      </c>
      <c r="B23" s="22" t="s">
        <v>10</v>
      </c>
      <c r="C23" s="11">
        <v>14211</v>
      </c>
      <c r="D23" s="11">
        <v>24931</v>
      </c>
      <c r="E23" s="11">
        <v>21193</v>
      </c>
      <c r="F23" s="11">
        <v>11477</v>
      </c>
      <c r="G23" s="11">
        <v>4538</v>
      </c>
      <c r="H23" s="15">
        <v>6076</v>
      </c>
      <c r="I23" s="11">
        <v>1896</v>
      </c>
      <c r="J23" s="11">
        <v>4733</v>
      </c>
      <c r="K23" s="15">
        <v>0</v>
      </c>
      <c r="L23" s="11">
        <v>1944</v>
      </c>
      <c r="M23" s="15"/>
      <c r="N23" s="15">
        <v>638</v>
      </c>
      <c r="O23" s="13">
        <f t="shared" si="2"/>
        <v>25250</v>
      </c>
      <c r="P23" s="13">
        <f t="shared" si="3"/>
        <v>4857</v>
      </c>
      <c r="Q23" s="15"/>
      <c r="R23" s="15"/>
      <c r="S23" s="15"/>
      <c r="T23" s="15"/>
      <c r="U23" s="15"/>
      <c r="V23" s="15">
        <v>768</v>
      </c>
      <c r="W23" s="15"/>
      <c r="X23" s="15"/>
      <c r="Y23" s="15"/>
      <c r="Z23" s="15"/>
      <c r="AA23" s="15"/>
      <c r="AB23" s="11"/>
      <c r="AC23" s="16" t="s">
        <v>0</v>
      </c>
      <c r="AD23" s="16" t="s">
        <v>0</v>
      </c>
      <c r="AE23" s="16" t="s">
        <v>0</v>
      </c>
      <c r="AF23" s="16" t="s">
        <v>0</v>
      </c>
      <c r="AG23" s="13">
        <f>V23+E23+F23</f>
        <v>33438</v>
      </c>
      <c r="AH23" s="16" t="s">
        <v>0</v>
      </c>
      <c r="AI23" s="16" t="s">
        <v>0</v>
      </c>
      <c r="AJ23" s="16" t="s">
        <v>0</v>
      </c>
      <c r="AK23" s="16" t="s">
        <v>0</v>
      </c>
      <c r="AL23" s="12">
        <f t="shared" si="0"/>
        <v>30107</v>
      </c>
      <c r="AM23" s="11">
        <v>89</v>
      </c>
      <c r="AN23" s="11">
        <v>4850</v>
      </c>
      <c r="AO23" s="13">
        <f t="shared" si="1"/>
        <v>97344</v>
      </c>
      <c r="AP23" s="13">
        <v>172940</v>
      </c>
      <c r="AQ23" s="19">
        <f t="shared" si="4"/>
        <v>0.56287729848502377</v>
      </c>
    </row>
    <row r="24" spans="1:43" ht="24.95" customHeight="1" x14ac:dyDescent="0.25">
      <c r="A24" s="4">
        <v>9</v>
      </c>
      <c r="B24" s="23" t="s">
        <v>11</v>
      </c>
      <c r="C24" s="5">
        <v>16605</v>
      </c>
      <c r="D24" s="5">
        <v>17310</v>
      </c>
      <c r="E24" s="5">
        <v>17179</v>
      </c>
      <c r="F24" s="5">
        <v>4358</v>
      </c>
      <c r="G24" s="5">
        <v>6564</v>
      </c>
      <c r="H24" s="5">
        <v>3231</v>
      </c>
      <c r="I24" s="5">
        <v>775</v>
      </c>
      <c r="J24" s="5">
        <v>1687</v>
      </c>
      <c r="K24" s="5">
        <v>0</v>
      </c>
      <c r="L24" s="5">
        <v>541</v>
      </c>
      <c r="M24" s="14"/>
      <c r="N24" s="14">
        <v>587</v>
      </c>
      <c r="O24" s="9">
        <f t="shared" si="2"/>
        <v>17604</v>
      </c>
      <c r="P24" s="9">
        <f t="shared" si="3"/>
        <v>6857</v>
      </c>
      <c r="Q24" s="5"/>
      <c r="R24" s="5"/>
      <c r="S24" s="5">
        <v>168</v>
      </c>
      <c r="T24" s="5"/>
      <c r="U24" s="5"/>
      <c r="V24" s="5">
        <v>526</v>
      </c>
      <c r="W24" s="5"/>
      <c r="X24" s="5">
        <v>118</v>
      </c>
      <c r="Y24" s="5"/>
      <c r="Z24" s="5">
        <v>41</v>
      </c>
      <c r="AA24" s="5"/>
      <c r="AB24" s="5"/>
      <c r="AC24" s="8" t="s">
        <v>0</v>
      </c>
      <c r="AD24" s="8" t="s">
        <v>0</v>
      </c>
      <c r="AE24" s="9">
        <f>S24+E24+F24+L24+V24+X24+Z24</f>
        <v>22931</v>
      </c>
      <c r="AF24" s="8" t="s">
        <v>0</v>
      </c>
      <c r="AG24" s="8" t="s">
        <v>0</v>
      </c>
      <c r="AH24" s="8" t="s">
        <v>0</v>
      </c>
      <c r="AI24" s="8" t="s">
        <v>0</v>
      </c>
      <c r="AJ24" s="8" t="s">
        <v>0</v>
      </c>
      <c r="AK24" s="8" t="s">
        <v>0</v>
      </c>
      <c r="AL24" s="7">
        <f t="shared" si="0"/>
        <v>24461</v>
      </c>
      <c r="AM24" s="5">
        <v>53</v>
      </c>
      <c r="AN24" s="5">
        <v>3027</v>
      </c>
      <c r="AO24" s="9">
        <f t="shared" si="1"/>
        <v>72770</v>
      </c>
      <c r="AP24" s="9">
        <v>129561</v>
      </c>
      <c r="AQ24" s="18">
        <f t="shared" si="4"/>
        <v>0.56166593342132276</v>
      </c>
    </row>
    <row r="25" spans="1:43" ht="24.95" customHeight="1" x14ac:dyDescent="0.25">
      <c r="A25" s="10">
        <v>10</v>
      </c>
      <c r="B25" s="22" t="s">
        <v>12</v>
      </c>
      <c r="C25" s="11">
        <v>11716</v>
      </c>
      <c r="D25" s="11">
        <v>16595</v>
      </c>
      <c r="E25" s="11">
        <v>11398</v>
      </c>
      <c r="F25" s="11">
        <v>2187</v>
      </c>
      <c r="G25" s="11">
        <v>5084</v>
      </c>
      <c r="H25" s="15">
        <v>2243</v>
      </c>
      <c r="I25" s="11">
        <v>1459</v>
      </c>
      <c r="J25" s="11">
        <v>4112</v>
      </c>
      <c r="K25" s="15">
        <v>2054</v>
      </c>
      <c r="L25" s="11">
        <v>2709</v>
      </c>
      <c r="M25" s="15"/>
      <c r="N25" s="17" t="s">
        <v>0</v>
      </c>
      <c r="O25" s="16" t="s">
        <v>0</v>
      </c>
      <c r="P25" s="16" t="s">
        <v>0</v>
      </c>
      <c r="Q25" s="15"/>
      <c r="R25" s="15"/>
      <c r="S25" s="15"/>
      <c r="T25" s="15"/>
      <c r="U25" s="15"/>
      <c r="V25" s="15">
        <v>379</v>
      </c>
      <c r="W25" s="15"/>
      <c r="X25" s="15"/>
      <c r="Y25" s="15"/>
      <c r="Z25" s="15"/>
      <c r="AA25" s="15"/>
      <c r="AB25" s="11"/>
      <c r="AC25" s="16" t="s">
        <v>0</v>
      </c>
      <c r="AD25" s="16" t="s">
        <v>0</v>
      </c>
      <c r="AE25" s="16" t="s">
        <v>0</v>
      </c>
      <c r="AF25" s="16" t="s">
        <v>0</v>
      </c>
      <c r="AG25" s="13">
        <f>V25+E25+F25</f>
        <v>13964</v>
      </c>
      <c r="AH25" s="16" t="s">
        <v>0</v>
      </c>
      <c r="AI25" s="16" t="s">
        <v>0</v>
      </c>
      <c r="AJ25" s="16" t="s">
        <v>0</v>
      </c>
      <c r="AK25" s="16" t="s">
        <v>0</v>
      </c>
      <c r="AL25" s="16" t="s">
        <v>0</v>
      </c>
      <c r="AM25" s="11">
        <v>182</v>
      </c>
      <c r="AN25" s="11">
        <v>5563</v>
      </c>
      <c r="AO25" s="13">
        <f t="shared" si="1"/>
        <v>65681</v>
      </c>
      <c r="AP25" s="13">
        <v>146552</v>
      </c>
      <c r="AQ25" s="19">
        <f t="shared" si="4"/>
        <v>0.44817539166985099</v>
      </c>
    </row>
    <row r="26" spans="1:43" ht="24.95" customHeight="1" x14ac:dyDescent="0.25">
      <c r="A26" s="4">
        <v>11</v>
      </c>
      <c r="B26" s="23" t="s">
        <v>13</v>
      </c>
      <c r="C26" s="5">
        <v>14107</v>
      </c>
      <c r="D26" s="5">
        <v>12942</v>
      </c>
      <c r="E26" s="5">
        <v>8821</v>
      </c>
      <c r="F26" s="5">
        <v>3102</v>
      </c>
      <c r="G26" s="5">
        <v>3579</v>
      </c>
      <c r="H26" s="5">
        <v>2067</v>
      </c>
      <c r="I26" s="5">
        <v>1149</v>
      </c>
      <c r="J26" s="5">
        <v>3767</v>
      </c>
      <c r="K26" s="5">
        <v>1806</v>
      </c>
      <c r="L26" s="5">
        <v>2173</v>
      </c>
      <c r="M26" s="14"/>
      <c r="N26" s="14">
        <v>677</v>
      </c>
      <c r="O26" s="9">
        <f t="shared" ref="O26" si="5">IF(D26&gt;G26,(ROUNDUP((N26/2),0.00000000000001)+D26),(ROUNDDOWN((N26/2),0.00000000000001)+D26))</f>
        <v>13281</v>
      </c>
      <c r="P26" s="9">
        <f t="shared" ref="P26" si="6">IF(D26&lt;G26,(ROUNDUP((N26/2),0.00000000000001)+G26),(ROUNDDOWN((N26/2),0.00000000000001)+G26))</f>
        <v>3917</v>
      </c>
      <c r="Q26" s="5"/>
      <c r="R26" s="5"/>
      <c r="S26" s="5"/>
      <c r="T26" s="5"/>
      <c r="U26" s="5"/>
      <c r="V26" s="5"/>
      <c r="W26" s="5"/>
      <c r="X26" s="5"/>
      <c r="Y26" s="5"/>
      <c r="Z26" s="5">
        <v>111</v>
      </c>
      <c r="AA26" s="5"/>
      <c r="AB26" s="5"/>
      <c r="AC26" s="8" t="s">
        <v>0</v>
      </c>
      <c r="AD26" s="8" t="s">
        <v>0</v>
      </c>
      <c r="AE26" s="8" t="s">
        <v>0</v>
      </c>
      <c r="AF26" s="8" t="s">
        <v>0</v>
      </c>
      <c r="AG26" s="8" t="s">
        <v>0</v>
      </c>
      <c r="AH26" s="8" t="s">
        <v>0</v>
      </c>
      <c r="AI26" s="8" t="s">
        <v>0</v>
      </c>
      <c r="AJ26" s="9">
        <f>Z26+F26+L26</f>
        <v>5386</v>
      </c>
      <c r="AK26" s="8" t="s">
        <v>0</v>
      </c>
      <c r="AL26" s="7">
        <f>O26+P26</f>
        <v>17198</v>
      </c>
      <c r="AM26" s="5">
        <v>145</v>
      </c>
      <c r="AN26" s="5">
        <v>4643</v>
      </c>
      <c r="AO26" s="9">
        <f t="shared" si="1"/>
        <v>59089</v>
      </c>
      <c r="AP26" s="9">
        <v>122027</v>
      </c>
      <c r="AQ26" s="18">
        <f t="shared" si="4"/>
        <v>0.48422890016143966</v>
      </c>
    </row>
    <row r="27" spans="1:43" ht="24.95" customHeight="1" x14ac:dyDescent="0.25">
      <c r="A27" s="10">
        <v>12</v>
      </c>
      <c r="B27" s="22" t="s">
        <v>14</v>
      </c>
      <c r="C27" s="11">
        <v>17247</v>
      </c>
      <c r="D27" s="11">
        <v>17517</v>
      </c>
      <c r="E27" s="11">
        <v>19652</v>
      </c>
      <c r="F27" s="11">
        <v>7562</v>
      </c>
      <c r="G27" s="11">
        <v>1590</v>
      </c>
      <c r="H27" s="15">
        <v>3259</v>
      </c>
      <c r="I27" s="11">
        <v>1152</v>
      </c>
      <c r="J27" s="11">
        <v>2538</v>
      </c>
      <c r="K27" s="15">
        <v>591</v>
      </c>
      <c r="L27" s="11">
        <v>642</v>
      </c>
      <c r="M27" s="15"/>
      <c r="N27" s="15">
        <v>590</v>
      </c>
      <c r="O27" s="13">
        <f t="shared" si="2"/>
        <v>17812</v>
      </c>
      <c r="P27" s="13">
        <f t="shared" si="3"/>
        <v>1885</v>
      </c>
      <c r="Q27" s="15"/>
      <c r="R27" s="15"/>
      <c r="S27" s="15"/>
      <c r="T27" s="15"/>
      <c r="U27" s="15"/>
      <c r="V27" s="15"/>
      <c r="W27" s="15"/>
      <c r="X27" s="15">
        <v>19</v>
      </c>
      <c r="Y27" s="15">
        <v>10</v>
      </c>
      <c r="Z27" s="15"/>
      <c r="AA27" s="15"/>
      <c r="AB27" s="11"/>
      <c r="AC27" s="16" t="s">
        <v>0</v>
      </c>
      <c r="AD27" s="16" t="s">
        <v>0</v>
      </c>
      <c r="AE27" s="16" t="s">
        <v>0</v>
      </c>
      <c r="AF27" s="16" t="s">
        <v>0</v>
      </c>
      <c r="AG27" s="16" t="s">
        <v>0</v>
      </c>
      <c r="AH27" s="13">
        <f>X27+E27+L27</f>
        <v>20313</v>
      </c>
      <c r="AI27" s="13">
        <f>Y27+F27+K27</f>
        <v>8163</v>
      </c>
      <c r="AJ27" s="16" t="s">
        <v>0</v>
      </c>
      <c r="AK27" s="16" t="s">
        <v>0</v>
      </c>
      <c r="AL27" s="12">
        <f>O27+P27</f>
        <v>19697</v>
      </c>
      <c r="AM27" s="11">
        <v>34</v>
      </c>
      <c r="AN27" s="11">
        <v>4058</v>
      </c>
      <c r="AO27" s="13">
        <f t="shared" si="1"/>
        <v>76461</v>
      </c>
      <c r="AP27" s="13">
        <v>138010</v>
      </c>
      <c r="AQ27" s="19">
        <f t="shared" si="4"/>
        <v>0.55402507064705453</v>
      </c>
    </row>
    <row r="28" spans="1:43" ht="24.95" customHeight="1" x14ac:dyDescent="0.25">
      <c r="A28" s="4">
        <v>13</v>
      </c>
      <c r="B28" s="23" t="s">
        <v>15</v>
      </c>
      <c r="C28" s="5">
        <v>13130</v>
      </c>
      <c r="D28" s="5">
        <v>16989</v>
      </c>
      <c r="E28" s="5">
        <v>15997</v>
      </c>
      <c r="F28" s="5">
        <v>6642</v>
      </c>
      <c r="G28" s="5">
        <v>4701</v>
      </c>
      <c r="H28" s="5">
        <v>2301</v>
      </c>
      <c r="I28" s="5">
        <v>2901</v>
      </c>
      <c r="J28" s="5">
        <v>3409</v>
      </c>
      <c r="K28" s="5">
        <v>1942</v>
      </c>
      <c r="L28" s="5">
        <v>1313</v>
      </c>
      <c r="M28" s="14"/>
      <c r="N28" s="14">
        <v>899</v>
      </c>
      <c r="O28" s="9">
        <f t="shared" si="2"/>
        <v>17439</v>
      </c>
      <c r="P28" s="9">
        <f t="shared" si="3"/>
        <v>5150</v>
      </c>
      <c r="Q28" s="5"/>
      <c r="R28" s="5"/>
      <c r="S28" s="5"/>
      <c r="T28" s="5"/>
      <c r="U28" s="5"/>
      <c r="V28" s="5">
        <v>1253</v>
      </c>
      <c r="W28" s="5"/>
      <c r="X28" s="5"/>
      <c r="Y28" s="5"/>
      <c r="Z28" s="5"/>
      <c r="AA28" s="5"/>
      <c r="AB28" s="5"/>
      <c r="AC28" s="8" t="s">
        <v>0</v>
      </c>
      <c r="AD28" s="8" t="s">
        <v>0</v>
      </c>
      <c r="AE28" s="8" t="s">
        <v>0</v>
      </c>
      <c r="AF28" s="8" t="s">
        <v>0</v>
      </c>
      <c r="AG28" s="9">
        <f>V28+E28+F28</f>
        <v>23892</v>
      </c>
      <c r="AH28" s="8" t="s">
        <v>0</v>
      </c>
      <c r="AI28" s="8" t="s">
        <v>0</v>
      </c>
      <c r="AJ28" s="8" t="s">
        <v>0</v>
      </c>
      <c r="AK28" s="8" t="s">
        <v>0</v>
      </c>
      <c r="AL28" s="7">
        <f>O28+P28</f>
        <v>22589</v>
      </c>
      <c r="AM28" s="5">
        <v>63</v>
      </c>
      <c r="AN28" s="5">
        <v>4106</v>
      </c>
      <c r="AO28" s="9">
        <f t="shared" si="1"/>
        <v>75646</v>
      </c>
      <c r="AP28" s="9">
        <v>129044</v>
      </c>
      <c r="AQ28" s="18">
        <f t="shared" si="4"/>
        <v>0.5862031555128483</v>
      </c>
    </row>
    <row r="29" spans="1:43" ht="24.95" customHeight="1" x14ac:dyDescent="0.25">
      <c r="A29" s="10">
        <v>14</v>
      </c>
      <c r="B29" s="22" t="s">
        <v>16</v>
      </c>
      <c r="C29" s="11">
        <v>11105</v>
      </c>
      <c r="D29" s="11">
        <v>13425</v>
      </c>
      <c r="E29" s="11">
        <v>20611</v>
      </c>
      <c r="F29" s="11">
        <v>1065</v>
      </c>
      <c r="G29" s="11">
        <v>2146</v>
      </c>
      <c r="H29" s="15">
        <v>1347</v>
      </c>
      <c r="I29" s="11">
        <v>1978</v>
      </c>
      <c r="J29" s="11">
        <v>3083</v>
      </c>
      <c r="K29" s="15">
        <v>2458</v>
      </c>
      <c r="L29" s="11">
        <v>650</v>
      </c>
      <c r="M29" s="15"/>
      <c r="N29" s="15">
        <v>156</v>
      </c>
      <c r="O29" s="13">
        <f t="shared" si="2"/>
        <v>13503</v>
      </c>
      <c r="P29" s="13">
        <f t="shared" si="3"/>
        <v>2224</v>
      </c>
      <c r="Q29" s="15"/>
      <c r="R29" s="15"/>
      <c r="S29" s="15"/>
      <c r="T29" s="15"/>
      <c r="U29" s="15"/>
      <c r="V29" s="15">
        <v>339</v>
      </c>
      <c r="W29" s="15"/>
      <c r="X29" s="15"/>
      <c r="Y29" s="15"/>
      <c r="Z29" s="15"/>
      <c r="AA29" s="15"/>
      <c r="AB29" s="11"/>
      <c r="AC29" s="16" t="s">
        <v>0</v>
      </c>
      <c r="AD29" s="16" t="s">
        <v>0</v>
      </c>
      <c r="AE29" s="16" t="s">
        <v>0</v>
      </c>
      <c r="AF29" s="16" t="s">
        <v>0</v>
      </c>
      <c r="AG29" s="13">
        <f>V29+E29+F29</f>
        <v>22015</v>
      </c>
      <c r="AH29" s="16" t="s">
        <v>0</v>
      </c>
      <c r="AI29" s="16" t="s">
        <v>0</v>
      </c>
      <c r="AJ29" s="16" t="s">
        <v>0</v>
      </c>
      <c r="AK29" s="16" t="s">
        <v>0</v>
      </c>
      <c r="AL29" s="12">
        <f>O29+P29</f>
        <v>15727</v>
      </c>
      <c r="AM29" s="11">
        <v>57</v>
      </c>
      <c r="AN29" s="11">
        <v>3227</v>
      </c>
      <c r="AO29" s="13">
        <f t="shared" si="1"/>
        <v>61647</v>
      </c>
      <c r="AP29" s="13">
        <v>123219</v>
      </c>
      <c r="AQ29" s="19">
        <f t="shared" si="4"/>
        <v>0.50030433618191994</v>
      </c>
    </row>
    <row r="30" spans="1:43" ht="24.95" customHeight="1" x14ac:dyDescent="0.25">
      <c r="A30" s="4">
        <v>15</v>
      </c>
      <c r="B30" s="23" t="s">
        <v>17</v>
      </c>
      <c r="C30" s="5">
        <v>16164</v>
      </c>
      <c r="D30" s="5">
        <v>22874</v>
      </c>
      <c r="E30" s="5">
        <v>28711</v>
      </c>
      <c r="F30" s="5">
        <v>2016</v>
      </c>
      <c r="G30" s="5">
        <v>5874</v>
      </c>
      <c r="H30" s="5">
        <v>3678</v>
      </c>
      <c r="I30" s="5">
        <v>1476</v>
      </c>
      <c r="J30" s="5">
        <v>4410</v>
      </c>
      <c r="K30" s="5">
        <v>0</v>
      </c>
      <c r="L30" s="5">
        <v>1752</v>
      </c>
      <c r="M30" s="14"/>
      <c r="N30" s="14">
        <v>411</v>
      </c>
      <c r="O30" s="9">
        <f t="shared" si="2"/>
        <v>23080</v>
      </c>
      <c r="P30" s="9">
        <f t="shared" si="3"/>
        <v>6079</v>
      </c>
      <c r="Q30" s="5"/>
      <c r="R30" s="5"/>
      <c r="S30" s="5"/>
      <c r="T30" s="5"/>
      <c r="U30" s="5"/>
      <c r="V30" s="5">
        <v>594</v>
      </c>
      <c r="W30" s="5"/>
      <c r="X30" s="5"/>
      <c r="Y30" s="5"/>
      <c r="Z30" s="5"/>
      <c r="AA30" s="5"/>
      <c r="AB30" s="5"/>
      <c r="AC30" s="8" t="s">
        <v>0</v>
      </c>
      <c r="AD30" s="8" t="s">
        <v>0</v>
      </c>
      <c r="AE30" s="8" t="s">
        <v>0</v>
      </c>
      <c r="AF30" s="8" t="s">
        <v>0</v>
      </c>
      <c r="AG30" s="9">
        <f>V30+E30+F30</f>
        <v>31321</v>
      </c>
      <c r="AH30" s="8" t="s">
        <v>0</v>
      </c>
      <c r="AI30" s="8" t="s">
        <v>0</v>
      </c>
      <c r="AJ30" s="8" t="s">
        <v>0</v>
      </c>
      <c r="AK30" s="8" t="s">
        <v>0</v>
      </c>
      <c r="AL30" s="7">
        <f>O30+P30</f>
        <v>29159</v>
      </c>
      <c r="AM30" s="5">
        <v>151</v>
      </c>
      <c r="AN30" s="5">
        <v>6064</v>
      </c>
      <c r="AO30" s="9">
        <f t="shared" si="1"/>
        <v>94175</v>
      </c>
      <c r="AP30" s="9">
        <v>157008</v>
      </c>
      <c r="AQ30" s="18">
        <f t="shared" si="4"/>
        <v>0.59981020075410174</v>
      </c>
    </row>
    <row r="31" spans="1:43" ht="24.95" customHeight="1" x14ac:dyDescent="0.25">
      <c r="A31" s="10">
        <v>16</v>
      </c>
      <c r="B31" s="22" t="s">
        <v>18</v>
      </c>
      <c r="C31" s="11">
        <v>19673</v>
      </c>
      <c r="D31" s="11">
        <v>17499</v>
      </c>
      <c r="E31" s="11">
        <v>11124</v>
      </c>
      <c r="F31" s="11">
        <v>2034</v>
      </c>
      <c r="G31" s="11">
        <v>3607</v>
      </c>
      <c r="H31" s="15">
        <v>4319</v>
      </c>
      <c r="I31" s="11">
        <v>1544</v>
      </c>
      <c r="J31" s="11">
        <v>5357</v>
      </c>
      <c r="K31" s="15">
        <v>2643</v>
      </c>
      <c r="L31" s="11">
        <v>2948</v>
      </c>
      <c r="M31" s="15"/>
      <c r="N31" s="17" t="s">
        <v>0</v>
      </c>
      <c r="O31" s="16" t="s">
        <v>0</v>
      </c>
      <c r="P31" s="16" t="s">
        <v>0</v>
      </c>
      <c r="Q31" s="15"/>
      <c r="R31" s="15"/>
      <c r="S31" s="15"/>
      <c r="T31" s="15"/>
      <c r="U31" s="15"/>
      <c r="V31" s="15">
        <v>393</v>
      </c>
      <c r="W31" s="15"/>
      <c r="X31" s="15"/>
      <c r="Y31" s="15"/>
      <c r="Z31" s="15"/>
      <c r="AA31" s="15"/>
      <c r="AB31" s="11"/>
      <c r="AC31" s="16" t="s">
        <v>0</v>
      </c>
      <c r="AD31" s="16" t="s">
        <v>0</v>
      </c>
      <c r="AE31" s="16" t="s">
        <v>0</v>
      </c>
      <c r="AF31" s="16" t="s">
        <v>0</v>
      </c>
      <c r="AG31" s="13">
        <f>V31+E31+F31</f>
        <v>13551</v>
      </c>
      <c r="AH31" s="16" t="s">
        <v>0</v>
      </c>
      <c r="AI31" s="16" t="s">
        <v>0</v>
      </c>
      <c r="AJ31" s="16" t="s">
        <v>0</v>
      </c>
      <c r="AK31" s="16" t="s">
        <v>0</v>
      </c>
      <c r="AL31" s="16" t="s">
        <v>0</v>
      </c>
      <c r="AM31" s="11">
        <v>260</v>
      </c>
      <c r="AN31" s="11">
        <v>6706</v>
      </c>
      <c r="AO31" s="13">
        <f t="shared" si="1"/>
        <v>78107</v>
      </c>
      <c r="AP31" s="13">
        <v>163797</v>
      </c>
      <c r="AQ31" s="19">
        <f t="shared" si="4"/>
        <v>0.47685244540498301</v>
      </c>
    </row>
    <row r="32" spans="1:43" ht="24.95" customHeight="1" x14ac:dyDescent="0.25">
      <c r="A32" s="4">
        <v>17</v>
      </c>
      <c r="B32" s="23" t="s">
        <v>19</v>
      </c>
      <c r="C32" s="5">
        <v>22279</v>
      </c>
      <c r="D32" s="5">
        <v>14829</v>
      </c>
      <c r="E32" s="5">
        <v>8343</v>
      </c>
      <c r="F32" s="5">
        <v>2412</v>
      </c>
      <c r="G32" s="5">
        <v>2813</v>
      </c>
      <c r="H32" s="5">
        <v>2742</v>
      </c>
      <c r="I32" s="5">
        <v>1285</v>
      </c>
      <c r="J32" s="5">
        <v>4077</v>
      </c>
      <c r="K32" s="5">
        <v>2252</v>
      </c>
      <c r="L32" s="5">
        <v>2050</v>
      </c>
      <c r="M32" s="14"/>
      <c r="N32" s="14">
        <v>737</v>
      </c>
      <c r="O32" s="9">
        <f t="shared" si="2"/>
        <v>15198</v>
      </c>
      <c r="P32" s="9">
        <f t="shared" si="3"/>
        <v>3181</v>
      </c>
      <c r="Q32" s="5"/>
      <c r="R32" s="5"/>
      <c r="S32" s="5"/>
      <c r="T32" s="5"/>
      <c r="U32" s="5"/>
      <c r="V32" s="5"/>
      <c r="W32" s="5"/>
      <c r="X32" s="5"/>
      <c r="Y32" s="5"/>
      <c r="Z32" s="5">
        <v>131</v>
      </c>
      <c r="AA32" s="5"/>
      <c r="AB32" s="5"/>
      <c r="AC32" s="8" t="s">
        <v>0</v>
      </c>
      <c r="AD32" s="8" t="s">
        <v>0</v>
      </c>
      <c r="AE32" s="8" t="s">
        <v>0</v>
      </c>
      <c r="AF32" s="8" t="s">
        <v>0</v>
      </c>
      <c r="AG32" s="8" t="s">
        <v>0</v>
      </c>
      <c r="AH32" s="8" t="s">
        <v>0</v>
      </c>
      <c r="AI32" s="8" t="s">
        <v>0</v>
      </c>
      <c r="AJ32" s="9">
        <f>Z32+F32+L32</f>
        <v>4593</v>
      </c>
      <c r="AK32" s="8" t="s">
        <v>0</v>
      </c>
      <c r="AL32" s="7">
        <f t="shared" ref="AL32:AL39" si="7">O32+P32</f>
        <v>18379</v>
      </c>
      <c r="AM32" s="5">
        <v>208</v>
      </c>
      <c r="AN32" s="5">
        <v>6244</v>
      </c>
      <c r="AO32" s="9">
        <f t="shared" si="1"/>
        <v>70402</v>
      </c>
      <c r="AP32" s="9">
        <v>126334</v>
      </c>
      <c r="AQ32" s="18">
        <f t="shared" si="4"/>
        <v>0.55726882707742964</v>
      </c>
    </row>
    <row r="33" spans="1:81" ht="24.95" customHeight="1" x14ac:dyDescent="0.25">
      <c r="A33" s="10">
        <v>18</v>
      </c>
      <c r="B33" s="22" t="s">
        <v>20</v>
      </c>
      <c r="C33" s="11">
        <v>2854</v>
      </c>
      <c r="D33" s="11">
        <v>23461</v>
      </c>
      <c r="E33" s="11">
        <v>28410</v>
      </c>
      <c r="F33" s="11">
        <v>4315</v>
      </c>
      <c r="G33" s="11">
        <v>2272</v>
      </c>
      <c r="H33" s="15">
        <v>3699</v>
      </c>
      <c r="I33" s="11">
        <v>866</v>
      </c>
      <c r="J33" s="11">
        <v>1317</v>
      </c>
      <c r="K33" s="15">
        <v>219</v>
      </c>
      <c r="L33" s="11">
        <v>291</v>
      </c>
      <c r="M33" s="15"/>
      <c r="N33" s="15">
        <v>232</v>
      </c>
      <c r="O33" s="13">
        <f t="shared" si="2"/>
        <v>23577</v>
      </c>
      <c r="P33" s="13">
        <f t="shared" si="3"/>
        <v>2388</v>
      </c>
      <c r="Q33" s="15"/>
      <c r="R33" s="15"/>
      <c r="S33" s="15"/>
      <c r="T33" s="15"/>
      <c r="U33" s="15"/>
      <c r="V33" s="15"/>
      <c r="W33" s="15"/>
      <c r="X33" s="15">
        <v>8</v>
      </c>
      <c r="Y33" s="15">
        <v>0</v>
      </c>
      <c r="Z33" s="15"/>
      <c r="AA33" s="15"/>
      <c r="AB33" s="11"/>
      <c r="AC33" s="16" t="s">
        <v>0</v>
      </c>
      <c r="AD33" s="16" t="s">
        <v>0</v>
      </c>
      <c r="AE33" s="16" t="s">
        <v>0</v>
      </c>
      <c r="AF33" s="16" t="s">
        <v>0</v>
      </c>
      <c r="AG33" s="16" t="s">
        <v>0</v>
      </c>
      <c r="AH33" s="13">
        <f>X33+E33+L33</f>
        <v>28709</v>
      </c>
      <c r="AI33" s="13">
        <f>Y33+F33+K33</f>
        <v>4534</v>
      </c>
      <c r="AJ33" s="16" t="s">
        <v>0</v>
      </c>
      <c r="AK33" s="16" t="s">
        <v>0</v>
      </c>
      <c r="AL33" s="12">
        <f t="shared" si="7"/>
        <v>25965</v>
      </c>
      <c r="AM33" s="11">
        <v>13</v>
      </c>
      <c r="AN33" s="11">
        <v>2598</v>
      </c>
      <c r="AO33" s="13">
        <f t="shared" si="1"/>
        <v>70555</v>
      </c>
      <c r="AP33" s="13">
        <v>107905</v>
      </c>
      <c r="AQ33" s="19">
        <f t="shared" si="4"/>
        <v>0.65386219359621889</v>
      </c>
    </row>
    <row r="34" spans="1:81" ht="24.95" customHeight="1" x14ac:dyDescent="0.25">
      <c r="A34" s="4">
        <v>19</v>
      </c>
      <c r="B34" s="23" t="s">
        <v>21</v>
      </c>
      <c r="C34" s="5">
        <v>16056</v>
      </c>
      <c r="D34" s="5">
        <v>23352</v>
      </c>
      <c r="E34" s="5">
        <v>19397</v>
      </c>
      <c r="F34" s="5">
        <v>981</v>
      </c>
      <c r="G34" s="5">
        <v>3421</v>
      </c>
      <c r="H34" s="5">
        <v>0</v>
      </c>
      <c r="I34" s="5">
        <v>1853</v>
      </c>
      <c r="J34" s="5">
        <v>1856</v>
      </c>
      <c r="K34" s="5">
        <v>0</v>
      </c>
      <c r="L34" s="5">
        <v>623</v>
      </c>
      <c r="M34" s="14"/>
      <c r="N34" s="14">
        <v>531</v>
      </c>
      <c r="O34" s="9">
        <f t="shared" si="2"/>
        <v>23618</v>
      </c>
      <c r="P34" s="9">
        <f t="shared" si="3"/>
        <v>3686</v>
      </c>
      <c r="Q34" s="5"/>
      <c r="R34" s="5"/>
      <c r="S34" s="5">
        <v>130</v>
      </c>
      <c r="T34" s="5"/>
      <c r="U34" s="5"/>
      <c r="V34" s="5">
        <v>590</v>
      </c>
      <c r="W34" s="5"/>
      <c r="X34" s="5">
        <v>108</v>
      </c>
      <c r="Y34" s="5"/>
      <c r="Z34" s="5">
        <v>11</v>
      </c>
      <c r="AA34" s="5"/>
      <c r="AB34" s="5"/>
      <c r="AC34" s="8" t="s">
        <v>0</v>
      </c>
      <c r="AD34" s="8" t="s">
        <v>0</v>
      </c>
      <c r="AE34" s="9">
        <f>S34+E34+F34+L34+V34+X34+Z34</f>
        <v>21840</v>
      </c>
      <c r="AF34" s="8" t="s">
        <v>0</v>
      </c>
      <c r="AG34" s="8" t="s">
        <v>0</v>
      </c>
      <c r="AH34" s="8" t="s">
        <v>0</v>
      </c>
      <c r="AI34" s="8" t="s">
        <v>0</v>
      </c>
      <c r="AJ34" s="8" t="s">
        <v>0</v>
      </c>
      <c r="AK34" s="8" t="s">
        <v>0</v>
      </c>
      <c r="AL34" s="7">
        <f t="shared" si="7"/>
        <v>27304</v>
      </c>
      <c r="AM34" s="5">
        <v>29</v>
      </c>
      <c r="AN34" s="5">
        <v>3512</v>
      </c>
      <c r="AO34" s="9">
        <f t="shared" si="1"/>
        <v>72450</v>
      </c>
      <c r="AP34" s="9">
        <v>119683</v>
      </c>
      <c r="AQ34" s="18">
        <f t="shared" si="4"/>
        <v>0.60534913062005469</v>
      </c>
    </row>
    <row r="35" spans="1:81" ht="24.95" customHeight="1" x14ac:dyDescent="0.25">
      <c r="A35" s="10">
        <v>20</v>
      </c>
      <c r="B35" s="22" t="s">
        <v>22</v>
      </c>
      <c r="C35" s="11">
        <v>19776</v>
      </c>
      <c r="D35" s="11">
        <v>19942</v>
      </c>
      <c r="E35" s="11">
        <v>18788</v>
      </c>
      <c r="F35" s="11">
        <v>1727</v>
      </c>
      <c r="G35" s="11">
        <v>2931</v>
      </c>
      <c r="H35" s="15">
        <v>1426</v>
      </c>
      <c r="I35" s="11">
        <v>1841</v>
      </c>
      <c r="J35" s="11">
        <v>3131</v>
      </c>
      <c r="K35" s="15">
        <v>2360</v>
      </c>
      <c r="L35" s="11">
        <v>798</v>
      </c>
      <c r="M35" s="15"/>
      <c r="N35" s="15">
        <v>387</v>
      </c>
      <c r="O35" s="13">
        <f t="shared" si="2"/>
        <v>20136</v>
      </c>
      <c r="P35" s="13">
        <f t="shared" si="3"/>
        <v>3124</v>
      </c>
      <c r="Q35" s="15"/>
      <c r="R35" s="15"/>
      <c r="S35" s="15">
        <v>176</v>
      </c>
      <c r="T35" s="15"/>
      <c r="U35" s="15"/>
      <c r="V35" s="15">
        <v>568</v>
      </c>
      <c r="W35" s="15"/>
      <c r="X35" s="15">
        <v>76</v>
      </c>
      <c r="Y35" s="15"/>
      <c r="Z35" s="15">
        <v>22</v>
      </c>
      <c r="AA35" s="15"/>
      <c r="AB35" s="11"/>
      <c r="AC35" s="16" t="s">
        <v>0</v>
      </c>
      <c r="AD35" s="16" t="s">
        <v>0</v>
      </c>
      <c r="AE35" s="13">
        <f>S35+E35+F35+L35+V35+X35+Z35</f>
        <v>22155</v>
      </c>
      <c r="AF35" s="16" t="s">
        <v>0</v>
      </c>
      <c r="AG35" s="16" t="s">
        <v>0</v>
      </c>
      <c r="AH35" s="16" t="s">
        <v>0</v>
      </c>
      <c r="AI35" s="16" t="s">
        <v>0</v>
      </c>
      <c r="AJ35" s="16" t="s">
        <v>0</v>
      </c>
      <c r="AK35" s="16" t="s">
        <v>0</v>
      </c>
      <c r="AL35" s="12">
        <f t="shared" si="7"/>
        <v>23260</v>
      </c>
      <c r="AM35" s="11">
        <v>89</v>
      </c>
      <c r="AN35" s="11">
        <v>3434</v>
      </c>
      <c r="AO35" s="13">
        <f t="shared" si="1"/>
        <v>77472</v>
      </c>
      <c r="AP35" s="13">
        <v>157879</v>
      </c>
      <c r="AQ35" s="19">
        <f t="shared" si="4"/>
        <v>0.49070490692238988</v>
      </c>
    </row>
    <row r="36" spans="1:81" ht="24.95" customHeight="1" x14ac:dyDescent="0.25">
      <c r="A36" s="4">
        <v>21</v>
      </c>
      <c r="B36" s="23" t="s">
        <v>23</v>
      </c>
      <c r="C36" s="5">
        <v>8148</v>
      </c>
      <c r="D36" s="5">
        <v>14348</v>
      </c>
      <c r="E36" s="5">
        <v>20975</v>
      </c>
      <c r="F36" s="5">
        <v>1583</v>
      </c>
      <c r="G36" s="5">
        <v>4346</v>
      </c>
      <c r="H36" s="5">
        <v>0</v>
      </c>
      <c r="I36" s="5">
        <v>1814</v>
      </c>
      <c r="J36" s="5">
        <v>2096</v>
      </c>
      <c r="K36" s="5">
        <v>1855</v>
      </c>
      <c r="L36" s="5">
        <v>135</v>
      </c>
      <c r="M36" s="14"/>
      <c r="N36" s="14">
        <v>351</v>
      </c>
      <c r="O36" s="9">
        <f t="shared" si="2"/>
        <v>14524</v>
      </c>
      <c r="P36" s="9">
        <f t="shared" si="3"/>
        <v>4521</v>
      </c>
      <c r="Q36" s="5">
        <v>13</v>
      </c>
      <c r="R36" s="5"/>
      <c r="S36" s="5"/>
      <c r="T36" s="5"/>
      <c r="U36" s="5"/>
      <c r="V36" s="5">
        <v>458</v>
      </c>
      <c r="W36" s="5">
        <v>52</v>
      </c>
      <c r="X36" s="5">
        <v>6</v>
      </c>
      <c r="Y36" s="5"/>
      <c r="Z36" s="5"/>
      <c r="AA36" s="5"/>
      <c r="AB36" s="5"/>
      <c r="AC36" s="7">
        <f>SUM(Q36:AA36)+E36+F36+K36+L36</f>
        <v>25077</v>
      </c>
      <c r="AD36" s="8" t="s">
        <v>0</v>
      </c>
      <c r="AE36" s="8" t="s">
        <v>0</v>
      </c>
      <c r="AF36" s="8" t="s">
        <v>0</v>
      </c>
      <c r="AG36" s="8" t="s">
        <v>0</v>
      </c>
      <c r="AH36" s="8" t="s">
        <v>0</v>
      </c>
      <c r="AI36" s="8" t="s">
        <v>0</v>
      </c>
      <c r="AJ36" s="8" t="s">
        <v>0</v>
      </c>
      <c r="AK36" s="8" t="s">
        <v>0</v>
      </c>
      <c r="AL36" s="7">
        <f t="shared" si="7"/>
        <v>19045</v>
      </c>
      <c r="AM36" s="5">
        <v>26</v>
      </c>
      <c r="AN36" s="5">
        <v>1857</v>
      </c>
      <c r="AO36" s="9">
        <f t="shared" si="1"/>
        <v>58063</v>
      </c>
      <c r="AP36" s="9">
        <v>103152</v>
      </c>
      <c r="AQ36" s="18">
        <f t="shared" si="4"/>
        <v>0.56288777726074146</v>
      </c>
    </row>
    <row r="37" spans="1:81" ht="24.95" customHeight="1" x14ac:dyDescent="0.25">
      <c r="A37" s="10">
        <v>22</v>
      </c>
      <c r="B37" s="22" t="s">
        <v>24</v>
      </c>
      <c r="C37" s="11">
        <v>2797</v>
      </c>
      <c r="D37" s="11">
        <v>30197</v>
      </c>
      <c r="E37" s="11">
        <v>28902</v>
      </c>
      <c r="F37" s="11">
        <v>710</v>
      </c>
      <c r="G37" s="11">
        <v>596</v>
      </c>
      <c r="H37" s="15">
        <v>1503</v>
      </c>
      <c r="I37" s="11">
        <v>843</v>
      </c>
      <c r="J37" s="11">
        <v>1871</v>
      </c>
      <c r="K37" s="15">
        <v>0</v>
      </c>
      <c r="L37" s="11">
        <v>146</v>
      </c>
      <c r="M37" s="15"/>
      <c r="N37" s="15">
        <v>382</v>
      </c>
      <c r="O37" s="13">
        <f t="shared" si="2"/>
        <v>30388</v>
      </c>
      <c r="P37" s="13">
        <f t="shared" si="3"/>
        <v>787</v>
      </c>
      <c r="Q37" s="15"/>
      <c r="R37" s="15"/>
      <c r="S37" s="15"/>
      <c r="T37" s="15"/>
      <c r="U37" s="15"/>
      <c r="V37" s="15"/>
      <c r="W37" s="15"/>
      <c r="X37" s="15">
        <v>0</v>
      </c>
      <c r="Y37" s="15"/>
      <c r="Z37" s="15"/>
      <c r="AA37" s="15"/>
      <c r="AB37" s="11">
        <v>67</v>
      </c>
      <c r="AC37" s="16" t="s">
        <v>0</v>
      </c>
      <c r="AD37" s="16" t="s">
        <v>0</v>
      </c>
      <c r="AE37" s="16" t="s">
        <v>0</v>
      </c>
      <c r="AF37" s="16" t="s">
        <v>0</v>
      </c>
      <c r="AG37" s="16" t="s">
        <v>0</v>
      </c>
      <c r="AH37" s="13">
        <f>X37+E37+L37</f>
        <v>29048</v>
      </c>
      <c r="AI37" s="16" t="s">
        <v>0</v>
      </c>
      <c r="AJ37" s="16" t="s">
        <v>0</v>
      </c>
      <c r="AK37" s="16">
        <f>AB37+C37+F37</f>
        <v>3574</v>
      </c>
      <c r="AL37" s="12">
        <f t="shared" si="7"/>
        <v>31175</v>
      </c>
      <c r="AM37" s="11">
        <v>25</v>
      </c>
      <c r="AN37" s="11">
        <v>2101</v>
      </c>
      <c r="AO37" s="13">
        <f>SUM(C37:N37)+SUM(Q37:AB37)+AM37+AN37</f>
        <v>70140</v>
      </c>
      <c r="AP37" s="13">
        <v>109325</v>
      </c>
      <c r="AQ37" s="19">
        <f t="shared" si="4"/>
        <v>0.64157329064715296</v>
      </c>
    </row>
    <row r="38" spans="1:81" ht="24.95" customHeight="1" x14ac:dyDescent="0.25">
      <c r="A38" s="4">
        <v>23</v>
      </c>
      <c r="B38" s="23" t="s">
        <v>25</v>
      </c>
      <c r="C38" s="5">
        <v>10284</v>
      </c>
      <c r="D38" s="5">
        <v>13760</v>
      </c>
      <c r="E38" s="5">
        <v>11552</v>
      </c>
      <c r="F38" s="5">
        <v>3658</v>
      </c>
      <c r="G38" s="5">
        <v>1354</v>
      </c>
      <c r="H38" s="5">
        <v>1850</v>
      </c>
      <c r="I38" s="5">
        <v>754</v>
      </c>
      <c r="J38" s="5">
        <v>5849</v>
      </c>
      <c r="K38" s="5">
        <v>0</v>
      </c>
      <c r="L38" s="5">
        <v>2937</v>
      </c>
      <c r="M38" s="14"/>
      <c r="N38" s="14">
        <v>257</v>
      </c>
      <c r="O38" s="9">
        <f t="shared" si="2"/>
        <v>13889</v>
      </c>
      <c r="P38" s="9">
        <f t="shared" si="3"/>
        <v>1482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8" t="s">
        <v>0</v>
      </c>
      <c r="AD38" s="8" t="s">
        <v>0</v>
      </c>
      <c r="AE38" s="8" t="s">
        <v>0</v>
      </c>
      <c r="AF38" s="8" t="s">
        <v>0</v>
      </c>
      <c r="AG38" s="8" t="s">
        <v>0</v>
      </c>
      <c r="AH38" s="8" t="s">
        <v>0</v>
      </c>
      <c r="AI38" s="8" t="s">
        <v>0</v>
      </c>
      <c r="AJ38" s="8" t="s">
        <v>0</v>
      </c>
      <c r="AK38" s="8" t="s">
        <v>0</v>
      </c>
      <c r="AL38" s="7">
        <f t="shared" si="7"/>
        <v>15371</v>
      </c>
      <c r="AM38" s="5">
        <v>46</v>
      </c>
      <c r="AN38" s="5">
        <v>2298</v>
      </c>
      <c r="AO38" s="9">
        <f t="shared" si="1"/>
        <v>54599</v>
      </c>
      <c r="AP38" s="9">
        <v>105278</v>
      </c>
      <c r="AQ38" s="18">
        <f t="shared" si="4"/>
        <v>0.51861737495013205</v>
      </c>
    </row>
    <row r="39" spans="1:81" ht="24.95" customHeight="1" x14ac:dyDescent="0.25">
      <c r="A39" s="10">
        <v>24</v>
      </c>
      <c r="B39" s="22" t="s">
        <v>26</v>
      </c>
      <c r="C39" s="11">
        <v>6848</v>
      </c>
      <c r="D39" s="11">
        <v>17624</v>
      </c>
      <c r="E39" s="11">
        <v>15463</v>
      </c>
      <c r="F39" s="11">
        <v>903</v>
      </c>
      <c r="G39" s="11">
        <v>1293</v>
      </c>
      <c r="H39" s="15">
        <v>0</v>
      </c>
      <c r="I39" s="11">
        <v>1472</v>
      </c>
      <c r="J39" s="11">
        <v>4362</v>
      </c>
      <c r="K39" s="15">
        <v>733</v>
      </c>
      <c r="L39" s="11">
        <v>1129</v>
      </c>
      <c r="M39" s="15">
        <v>2076</v>
      </c>
      <c r="N39" s="15">
        <v>183</v>
      </c>
      <c r="O39" s="13">
        <f t="shared" si="2"/>
        <v>17716</v>
      </c>
      <c r="P39" s="13">
        <f t="shared" si="3"/>
        <v>1384</v>
      </c>
      <c r="Q39" s="15"/>
      <c r="R39" s="15"/>
      <c r="S39" s="15"/>
      <c r="T39" s="15"/>
      <c r="U39" s="15"/>
      <c r="V39" s="15">
        <v>157</v>
      </c>
      <c r="W39" s="15"/>
      <c r="X39" s="15"/>
      <c r="Y39" s="15"/>
      <c r="Z39" s="15"/>
      <c r="AA39" s="15"/>
      <c r="AB39" s="11"/>
      <c r="AC39" s="16" t="s">
        <v>0</v>
      </c>
      <c r="AD39" s="16" t="s">
        <v>0</v>
      </c>
      <c r="AE39" s="16" t="s">
        <v>0</v>
      </c>
      <c r="AF39" s="16" t="s">
        <v>0</v>
      </c>
      <c r="AG39" s="13">
        <f>V39+E39+F39</f>
        <v>16523</v>
      </c>
      <c r="AH39" s="16" t="s">
        <v>0</v>
      </c>
      <c r="AI39" s="16" t="s">
        <v>0</v>
      </c>
      <c r="AJ39" s="16" t="s">
        <v>0</v>
      </c>
      <c r="AK39" s="16" t="s">
        <v>0</v>
      </c>
      <c r="AL39" s="12">
        <f t="shared" si="7"/>
        <v>19100</v>
      </c>
      <c r="AM39" s="11">
        <v>68</v>
      </c>
      <c r="AN39" s="11">
        <v>2125</v>
      </c>
      <c r="AO39" s="13">
        <f t="shared" si="1"/>
        <v>54436</v>
      </c>
      <c r="AP39" s="13">
        <v>132831</v>
      </c>
      <c r="AQ39" s="19">
        <f t="shared" si="4"/>
        <v>0.40981397414760112</v>
      </c>
    </row>
    <row r="40" spans="1:81" ht="24.95" customHeight="1" x14ac:dyDescent="0.25">
      <c r="A40" s="8" t="s">
        <v>1</v>
      </c>
      <c r="B40" s="8"/>
      <c r="C40" s="7">
        <f>SUM(C16:C39)</f>
        <v>324910</v>
      </c>
      <c r="D40" s="7">
        <f t="shared" ref="D40:AP40" si="8">SUM(D16:D39)</f>
        <v>466936</v>
      </c>
      <c r="E40" s="7">
        <f t="shared" si="8"/>
        <v>435464</v>
      </c>
      <c r="F40" s="7">
        <f t="shared" si="8"/>
        <v>79760</v>
      </c>
      <c r="G40" s="7">
        <f t="shared" si="8"/>
        <v>79484</v>
      </c>
      <c r="H40" s="7">
        <f t="shared" si="8"/>
        <v>67771</v>
      </c>
      <c r="I40" s="7">
        <f t="shared" si="8"/>
        <v>41739</v>
      </c>
      <c r="J40" s="7">
        <f t="shared" si="8"/>
        <v>82771</v>
      </c>
      <c r="K40" s="7">
        <f t="shared" si="8"/>
        <v>22192</v>
      </c>
      <c r="L40" s="7">
        <f t="shared" si="8"/>
        <v>33127</v>
      </c>
      <c r="M40" s="7">
        <f t="shared" si="8"/>
        <v>2076</v>
      </c>
      <c r="N40" s="7">
        <f t="shared" si="8"/>
        <v>10389</v>
      </c>
      <c r="O40" s="7">
        <f t="shared" si="8"/>
        <v>438042</v>
      </c>
      <c r="P40" s="7">
        <f t="shared" si="8"/>
        <v>75982</v>
      </c>
      <c r="Q40" s="7">
        <f t="shared" si="8"/>
        <v>65</v>
      </c>
      <c r="R40" s="7">
        <f t="shared" si="8"/>
        <v>278</v>
      </c>
      <c r="S40" s="7">
        <f t="shared" si="8"/>
        <v>727</v>
      </c>
      <c r="T40" s="7">
        <f>SUM(T16:T39)</f>
        <v>39</v>
      </c>
      <c r="U40" s="7">
        <f>SUM(U16:U39)</f>
        <v>47</v>
      </c>
      <c r="V40" s="7">
        <f t="shared" si="8"/>
        <v>7556</v>
      </c>
      <c r="W40" s="7">
        <f t="shared" si="8"/>
        <v>156</v>
      </c>
      <c r="X40" s="7">
        <f t="shared" si="8"/>
        <v>475</v>
      </c>
      <c r="Y40" s="7">
        <f t="shared" si="8"/>
        <v>18</v>
      </c>
      <c r="Z40" s="7">
        <f t="shared" si="8"/>
        <v>347</v>
      </c>
      <c r="AA40" s="7">
        <f t="shared" si="8"/>
        <v>7</v>
      </c>
      <c r="AB40" s="7">
        <f>SUM(AB16:AB39)</f>
        <v>67</v>
      </c>
      <c r="AC40" s="7">
        <f t="shared" si="8"/>
        <v>43493</v>
      </c>
      <c r="AD40" s="7">
        <f t="shared" si="8"/>
        <v>19297</v>
      </c>
      <c r="AE40" s="7">
        <f t="shared" si="8"/>
        <v>116236</v>
      </c>
      <c r="AF40" s="7">
        <f>SUM(AF16:AF39)</f>
        <v>8297</v>
      </c>
      <c r="AG40" s="7">
        <f t="shared" si="8"/>
        <v>179542</v>
      </c>
      <c r="AH40" s="7">
        <f t="shared" si="8"/>
        <v>78070</v>
      </c>
      <c r="AI40" s="7">
        <f t="shared" si="8"/>
        <v>12697</v>
      </c>
      <c r="AJ40" s="7">
        <f t="shared" si="8"/>
        <v>9979</v>
      </c>
      <c r="AK40" s="8">
        <f>SUM(AK16:AK39)</f>
        <v>3574</v>
      </c>
      <c r="AL40" s="7">
        <f>SUM(AL16:AL39)</f>
        <v>514024</v>
      </c>
      <c r="AM40" s="7">
        <f t="shared" si="8"/>
        <v>1959</v>
      </c>
      <c r="AN40" s="7">
        <f t="shared" si="8"/>
        <v>89981</v>
      </c>
      <c r="AO40" s="7">
        <f t="shared" si="8"/>
        <v>1748341</v>
      </c>
      <c r="AP40" s="7">
        <f t="shared" si="8"/>
        <v>3231856</v>
      </c>
      <c r="AQ40" s="20">
        <f t="shared" si="4"/>
        <v>0.54097119426113049</v>
      </c>
    </row>
    <row r="41" spans="1:81" s="26" customFormat="1" ht="11.25" x14ac:dyDescent="0.2">
      <c r="A41" s="28" t="s">
        <v>38</v>
      </c>
      <c r="B41" s="28"/>
      <c r="C41" s="27">
        <f t="shared" ref="C41:AN41" si="9">((C40*100)/AR41)/100</f>
        <v>0.18584615455014489</v>
      </c>
      <c r="D41" s="27">
        <f t="shared" si="9"/>
        <v>0.26708399255494275</v>
      </c>
      <c r="E41" s="27">
        <f t="shared" si="9"/>
        <v>0.2490822376812788</v>
      </c>
      <c r="F41" s="27">
        <f t="shared" si="9"/>
        <v>4.5622139321410717E-2</v>
      </c>
      <c r="G41" s="27">
        <f t="shared" si="9"/>
        <v>4.5464269330779954E-2</v>
      </c>
      <c r="H41" s="27">
        <f t="shared" si="9"/>
        <v>3.8764518605207195E-2</v>
      </c>
      <c r="I41" s="27">
        <f t="shared" si="9"/>
        <v>2.3874404126584276E-2</v>
      </c>
      <c r="J41" s="27">
        <f t="shared" si="9"/>
        <v>4.7344409400357154E-2</v>
      </c>
      <c r="K41" s="27">
        <f t="shared" si="9"/>
        <v>1.2693662435064526E-2</v>
      </c>
      <c r="L41" s="27">
        <f t="shared" si="9"/>
        <v>1.8948402824728847E-2</v>
      </c>
      <c r="M41" s="27">
        <f t="shared" si="9"/>
        <v>1.1874568860487545E-3</v>
      </c>
      <c r="N41" s="27">
        <f t="shared" si="9"/>
        <v>5.9424323647208621E-3</v>
      </c>
      <c r="O41" s="27">
        <f t="shared" si="9"/>
        <v>0.25055683491260522</v>
      </c>
      <c r="P41" s="27">
        <f t="shared" si="9"/>
        <v>4.3461150826472277E-2</v>
      </c>
      <c r="Q41" s="27">
        <f t="shared" si="9"/>
        <v>3.7179526778983157E-5</v>
      </c>
      <c r="R41" s="27">
        <f t="shared" si="9"/>
        <v>1.590139760701126E-4</v>
      </c>
      <c r="S41" s="27">
        <f t="shared" si="9"/>
        <v>4.1583870720493472E-4</v>
      </c>
      <c r="T41" s="27">
        <f t="shared" si="9"/>
        <v>2.2307716067389891E-5</v>
      </c>
      <c r="U41" s="27">
        <f t="shared" si="9"/>
        <v>2.6883657824803205E-5</v>
      </c>
      <c r="V41" s="27">
        <f t="shared" si="9"/>
        <v>4.3219769898768731E-3</v>
      </c>
      <c r="W41" s="27">
        <f t="shared" si="9"/>
        <v>8.9230864269559563E-5</v>
      </c>
      <c r="X41" s="27">
        <f t="shared" si="9"/>
        <v>2.7169654184641537E-4</v>
      </c>
      <c r="Y41" s="27">
        <f t="shared" si="9"/>
        <v>1.029586895417995E-5</v>
      </c>
      <c r="Z41" s="27">
        <f t="shared" si="9"/>
        <v>1.984814737278024E-4</v>
      </c>
      <c r="AA41" s="27">
        <f t="shared" si="9"/>
        <v>4.0039490377366474E-6</v>
      </c>
      <c r="AB41" s="27">
        <f t="shared" si="9"/>
        <v>3.8323512218336484E-5</v>
      </c>
      <c r="AC41" s="27">
        <f t="shared" si="9"/>
        <v>2.4877679356897144E-2</v>
      </c>
      <c r="AD41" s="27">
        <f t="shared" si="9"/>
        <v>1.1037743511600584E-2</v>
      </c>
      <c r="AE41" s="27">
        <f t="shared" si="9"/>
        <v>6.6486145764336702E-2</v>
      </c>
      <c r="AF41" s="27">
        <f t="shared" si="9"/>
        <v>4.7458235951572808E-3</v>
      </c>
      <c r="AG41" s="27">
        <f t="shared" si="9"/>
        <v>0.1026967168761876</v>
      </c>
      <c r="AH41" s="27">
        <f t="shared" si="9"/>
        <v>4.4655471625157157E-2</v>
      </c>
      <c r="AI41" s="27">
        <f t="shared" si="9"/>
        <v>7.2625915617346029E-3</v>
      </c>
      <c r="AJ41" s="27">
        <f t="shared" si="9"/>
        <v>5.7079153496534295E-3</v>
      </c>
      <c r="AK41" s="27">
        <f t="shared" si="9"/>
        <v>2.0443019801243971E-3</v>
      </c>
      <c r="AL41" s="27">
        <f t="shared" si="9"/>
        <v>0.2940179857390775</v>
      </c>
      <c r="AM41" s="27">
        <f t="shared" si="9"/>
        <v>1.1205337378465848E-3</v>
      </c>
      <c r="AN41" s="27">
        <f t="shared" si="9"/>
        <v>5.1468476909225895E-2</v>
      </c>
      <c r="AR41" s="7">
        <v>1748274</v>
      </c>
      <c r="AS41" s="7">
        <v>1748274</v>
      </c>
      <c r="AT41" s="7">
        <v>1748274</v>
      </c>
      <c r="AU41" s="7">
        <v>1748274</v>
      </c>
      <c r="AV41" s="7">
        <v>1748274</v>
      </c>
      <c r="AW41" s="7">
        <v>1748274</v>
      </c>
      <c r="AX41" s="7">
        <v>1748274</v>
      </c>
      <c r="AY41" s="7">
        <v>1748274</v>
      </c>
      <c r="AZ41" s="7">
        <v>1748274</v>
      </c>
      <c r="BA41" s="7">
        <v>1748274</v>
      </c>
      <c r="BB41" s="7">
        <v>1748274</v>
      </c>
      <c r="BC41" s="7">
        <v>1748274</v>
      </c>
      <c r="BD41" s="7">
        <v>1748274</v>
      </c>
      <c r="BE41" s="7">
        <v>1748274</v>
      </c>
      <c r="BF41" s="7">
        <v>1748274</v>
      </c>
      <c r="BG41" s="7">
        <v>1748274</v>
      </c>
      <c r="BH41" s="7">
        <v>1748274</v>
      </c>
      <c r="BI41" s="7">
        <v>1748274</v>
      </c>
      <c r="BJ41" s="7">
        <v>1748274</v>
      </c>
      <c r="BK41" s="7">
        <v>1748274</v>
      </c>
      <c r="BL41" s="7">
        <v>1748274</v>
      </c>
      <c r="BM41" s="7">
        <v>1748274</v>
      </c>
      <c r="BN41" s="7">
        <v>1748274</v>
      </c>
      <c r="BO41" s="7">
        <v>1748274</v>
      </c>
      <c r="BP41" s="7">
        <v>1748274</v>
      </c>
      <c r="BQ41" s="7">
        <v>1748274</v>
      </c>
      <c r="BR41" s="7">
        <v>1748274</v>
      </c>
      <c r="BS41" s="7">
        <v>1748274</v>
      </c>
      <c r="BT41" s="7">
        <v>1748274</v>
      </c>
      <c r="BU41" s="7">
        <v>1748274</v>
      </c>
      <c r="BV41" s="7">
        <v>1748274</v>
      </c>
      <c r="BW41" s="7">
        <v>1748274</v>
      </c>
      <c r="BX41" s="7">
        <v>1748274</v>
      </c>
      <c r="BY41" s="7">
        <v>1748274</v>
      </c>
      <c r="BZ41" s="7">
        <v>1748274</v>
      </c>
      <c r="CA41" s="7">
        <v>1748274</v>
      </c>
      <c r="CB41" s="7">
        <v>1748274</v>
      </c>
      <c r="CC41" s="7">
        <v>1748274</v>
      </c>
    </row>
  </sheetData>
  <mergeCells count="50">
    <mergeCell ref="AQ14:AQ15"/>
    <mergeCell ref="AM13:AQ13"/>
    <mergeCell ref="R13:AB13"/>
    <mergeCell ref="AC14:AC15"/>
    <mergeCell ref="AD14:AD15"/>
    <mergeCell ref="V14:V15"/>
    <mergeCell ref="T14:T15"/>
    <mergeCell ref="W14:W15"/>
    <mergeCell ref="X14:X15"/>
    <mergeCell ref="U14:U15"/>
    <mergeCell ref="AN14:AN15"/>
    <mergeCell ref="AE14:AE15"/>
    <mergeCell ref="AG14:AG15"/>
    <mergeCell ref="AH14:AH15"/>
    <mergeCell ref="AF14:AF15"/>
    <mergeCell ref="AI14:AI15"/>
    <mergeCell ref="AJ14:AJ15"/>
    <mergeCell ref="AM14:AM15"/>
    <mergeCell ref="AK14:AK15"/>
    <mergeCell ref="AL14:AL15"/>
    <mergeCell ref="AB14:AB15"/>
    <mergeCell ref="I14:I15"/>
    <mergeCell ref="Z14:Z15"/>
    <mergeCell ref="AA14:AA15"/>
    <mergeCell ref="J14:J15"/>
    <mergeCell ref="K14:K15"/>
    <mergeCell ref="Y14:Y15"/>
    <mergeCell ref="M14:M15"/>
    <mergeCell ref="N14:N15"/>
    <mergeCell ref="Q14:Q15"/>
    <mergeCell ref="R14:R15"/>
    <mergeCell ref="S14:S15"/>
    <mergeCell ref="O14:O15"/>
    <mergeCell ref="P14:P15"/>
    <mergeCell ref="A41:B41"/>
    <mergeCell ref="A6:AQ7"/>
    <mergeCell ref="AP14:AP15"/>
    <mergeCell ref="A13:A15"/>
    <mergeCell ref="C13:M13"/>
    <mergeCell ref="AC13:AL13"/>
    <mergeCell ref="O13:P13"/>
    <mergeCell ref="AO14:AO15"/>
    <mergeCell ref="L14:L15"/>
    <mergeCell ref="C14:C15"/>
    <mergeCell ref="D14:D15"/>
    <mergeCell ref="E14:E15"/>
    <mergeCell ref="F14:F15"/>
    <mergeCell ref="B13:B15"/>
    <mergeCell ref="G14:G15"/>
    <mergeCell ref="H14:H15"/>
  </mergeCells>
  <printOptions horizontalCentered="1"/>
  <pageMargins left="0.19685039370078741" right="0.19685039370078741" top="0.74803149606299213" bottom="0.74803149606299213" header="0.31496062992125984" footer="0.31496062992125984"/>
  <pageSetup paperSize="17" scale="5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2015-06-16T00:20:29Z</dcterms:modified>
</cp:coreProperties>
</file>